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190101\Out\"/>
    </mc:Choice>
  </mc:AlternateContent>
  <bookViews>
    <workbookView xWindow="510" yWindow="405" windowWidth="16470" windowHeight="5925"/>
  </bookViews>
  <sheets>
    <sheet name="Out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M314" i="1"/>
  <c r="L314" i="1"/>
  <c r="L316" i="1" s="1"/>
  <c r="K314" i="1"/>
  <c r="K316" i="1" s="1"/>
  <c r="J314" i="1"/>
  <c r="I314" i="1"/>
  <c r="H314" i="1"/>
  <c r="H316" i="1" s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F308" i="1"/>
  <c r="O307" i="1"/>
  <c r="N307" i="1"/>
  <c r="M307" i="1"/>
  <c r="L307" i="1"/>
  <c r="K307" i="1"/>
  <c r="J307" i="1"/>
  <c r="I307" i="1"/>
  <c r="H307" i="1"/>
  <c r="G307" i="1"/>
  <c r="G308" i="1" s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O75" i="1" s="1"/>
  <c r="N74" i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M316" i="1" l="1"/>
  <c r="I316" i="1"/>
  <c r="F316" i="1"/>
  <c r="J316" i="1"/>
  <c r="N316" i="1"/>
  <c r="F312" i="1"/>
  <c r="H312" i="1"/>
  <c r="J312" i="1"/>
  <c r="L312" i="1"/>
  <c r="G312" i="1"/>
  <c r="I312" i="1"/>
  <c r="K312" i="1"/>
  <c r="M312" i="1"/>
  <c r="O312" i="1"/>
  <c r="N75" i="1"/>
  <c r="N149" i="1"/>
  <c r="N215" i="1"/>
  <c r="N312" i="1" l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 xml:space="preserve">IMF: </t>
        </r>
        <r>
          <rPr>
            <sz val="9"/>
            <rFont val="Tahoma"/>
            <family val="2"/>
          </rPr>
          <t>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<sst xmlns="http://schemas.openxmlformats.org/spreadsheetml/2006/main" count="1394" uniqueCount="835">
  <si>
    <t>SDMX Code</t>
  </si>
  <si>
    <t>Country Code</t>
  </si>
  <si>
    <t xml:space="preserve">Country of direct investment enterprise or of fellow enterprise abroad </t>
  </si>
  <si>
    <t>Total Outward Direct Investment (DI)</t>
  </si>
  <si>
    <t>Of which total Outward, DI with fellow enterprises abroad</t>
  </si>
  <si>
    <t>Equity (Outward-Net)</t>
  </si>
  <si>
    <t>Debt Instruments</t>
  </si>
  <si>
    <t xml:space="preserve"> (Outward-Net)  </t>
  </si>
  <si>
    <t>Net Debt</t>
  </si>
  <si>
    <t>Gross Debt Instruments</t>
  </si>
  <si>
    <t>Net- Outward</t>
  </si>
  <si>
    <t>Equity plus debt  with fellow enterprises abroad</t>
  </si>
  <si>
    <t>Gross DI assets with fellow enterprises(10)</t>
  </si>
  <si>
    <t>Resident financial intermediaries (Assets- liabilities)</t>
  </si>
  <si>
    <t>All other resident enterprises (Assets- liabilities)</t>
  </si>
  <si>
    <t>Total debt instrument  assets</t>
  </si>
  <si>
    <t>Total debt instrument liabilities</t>
  </si>
  <si>
    <t>Total equity and debt instrument assets</t>
  </si>
  <si>
    <t>Total equity and debt instrument liabilities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</si>
  <si>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</si>
  <si>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</si>
  <si>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</si>
  <si>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</si>
  <si>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</si>
  <si>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</si>
  <si>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</si>
  <si>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</si>
  <si>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</si>
  <si>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</si>
  <si>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</si>
  <si>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</si>
  <si>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</si>
  <si>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</si>
  <si>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</si>
  <si>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</si>
  <si>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</si>
  <si>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</si>
  <si>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</si>
  <si>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</si>
  <si>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</si>
  <si>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</si>
  <si>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</si>
  <si>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</si>
  <si>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</si>
  <si>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</si>
  <si>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</si>
  <si>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</si>
  <si>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</si>
  <si>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</si>
  <si>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</si>
  <si>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</si>
  <si>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</si>
  <si>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</si>
  <si>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</si>
  <si>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</si>
  <si>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</si>
  <si>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</si>
  <si>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</si>
  <si>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</si>
  <si>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</si>
  <si>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</si>
  <si>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</si>
  <si>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</si>
  <si>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</si>
  <si>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</si>
  <si>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</si>
  <si>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</si>
  <si>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</si>
  <si>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</si>
  <si>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</si>
  <si>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</si>
  <si>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</si>
  <si>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</si>
  <si>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</si>
  <si>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</si>
  <si>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</si>
  <si>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</si>
  <si>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</si>
  <si>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</si>
  <si>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</si>
  <si>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</si>
  <si>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</si>
  <si>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</si>
  <si>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</si>
  <si>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</si>
  <si>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</si>
  <si>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</si>
  <si>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</si>
  <si>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</si>
  <si>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</si>
  <si>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</si>
  <si>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</si>
  <si>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</si>
  <si>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</si>
  <si>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</si>
  <si>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</si>
  <si>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</si>
  <si>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</si>
  <si>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</si>
  <si>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</si>
  <si>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</si>
  <si>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</si>
  <si>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</si>
  <si>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</si>
  <si>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</si>
  <si>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</si>
  <si>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</si>
  <si>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</si>
  <si>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</si>
  <si>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</si>
  <si>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</si>
  <si>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</si>
  <si>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</si>
  <si>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</si>
  <si>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</si>
  <si>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</si>
  <si>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</si>
  <si>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</si>
  <si>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</si>
  <si>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</si>
  <si>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</si>
  <si>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</si>
  <si>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</si>
  <si>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</si>
  <si>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</si>
  <si>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</si>
  <si>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</si>
  <si>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</si>
  <si>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</si>
  <si>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</si>
  <si>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</si>
  <si>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</si>
  <si>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</si>
  <si>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</si>
  <si>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</si>
  <si>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</si>
  <si>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</si>
  <si>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</si>
  <si>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</si>
  <si>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</si>
  <si>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</si>
  <si>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</si>
  <si>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</si>
  <si>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</si>
  <si>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</si>
  <si>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</si>
  <si>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</si>
  <si>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</si>
  <si>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</si>
  <si>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</si>
  <si>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</si>
  <si>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</si>
  <si>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</si>
  <si>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</si>
  <si>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</si>
  <si>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</si>
  <si>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</si>
  <si>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</si>
  <si>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</si>
  <si>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</si>
  <si>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</si>
  <si>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</si>
  <si>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</si>
  <si>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</si>
  <si>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</si>
  <si>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</si>
  <si>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</si>
  <si>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</si>
  <si>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</si>
  <si>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</si>
  <si>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</si>
  <si>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</si>
  <si>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</si>
  <si>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</si>
  <si>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</si>
  <si>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</si>
  <si>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</si>
  <si>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</si>
  <si>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</si>
  <si>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</si>
  <si>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</si>
  <si>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</si>
  <si>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</si>
  <si>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</si>
  <si>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</si>
  <si>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</si>
  <si>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</si>
  <si>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</si>
  <si>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</si>
  <si>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</si>
  <si>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</si>
  <si>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</si>
  <si>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</si>
  <si>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</si>
  <si>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</si>
  <si>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</si>
  <si>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</si>
  <si>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</si>
  <si>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</si>
  <si>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</si>
  <si>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</si>
  <si>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</si>
  <si>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</si>
  <si>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</si>
  <si>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</si>
  <si>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</si>
  <si>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</si>
  <si>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</si>
  <si>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</si>
  <si>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</si>
  <si>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</si>
  <si>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</si>
  <si>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</si>
  <si>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</si>
  <si>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</si>
  <si>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</si>
  <si>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</si>
  <si>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</si>
  <si>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</si>
  <si>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</si>
  <si>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</si>
  <si>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</si>
  <si>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</si>
  <si>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</si>
  <si>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</si>
  <si>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</si>
  <si>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</si>
  <si>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</si>
  <si>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</si>
  <si>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</si>
  <si>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</si>
  <si>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</si>
  <si>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</si>
  <si>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</si>
  <si>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</si>
  <si>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</si>
  <si>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</si>
  <si>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</si>
  <si>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</si>
  <si>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</si>
  <si>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</si>
  <si>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</si>
  <si>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</si>
  <si>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</si>
  <si>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</si>
  <si>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</si>
  <si>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</si>
  <si>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</si>
  <si>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</si>
  <si>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</si>
  <si>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</si>
  <si>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</si>
  <si>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</si>
  <si>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</si>
  <si>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</si>
  <si>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</si>
  <si>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</si>
  <si>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</si>
  <si>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</si>
  <si>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</si>
  <si>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</si>
  <si>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</si>
  <si>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</si>
  <si>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</si>
  <si>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</si>
  <si>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</si>
  <si>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</si>
  <si>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</si>
  <si>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</si>
  <si>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</si>
  <si>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</si>
  <si>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</si>
  <si>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</si>
  <si>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</si>
  <si>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</si>
  <si>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</si>
  <si>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</si>
  <si>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</si>
  <si>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</si>
  <si>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</si>
  <si>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</si>
  <si>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</si>
  <si>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</si>
  <si>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</si>
  <si>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</si>
  <si>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</si>
  <si>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</si>
  <si>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</si>
  <si>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</si>
  <si>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</si>
  <si>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</si>
  <si>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</si>
  <si>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</si>
  <si>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</si>
  <si>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</si>
  <si>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</si>
  <si>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</si>
  <si>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</si>
  <si>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</si>
  <si>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</si>
  <si>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</si>
  <si>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</si>
  <si>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</si>
  <si>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</si>
  <si>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</si>
  <si>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</si>
  <si>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</si>
  <si>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</si>
  <si>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</si>
  <si>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</si>
  <si>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</si>
  <si>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</si>
  <si>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</si>
  <si>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</si>
  <si>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</si>
  <si>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</si>
  <si>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</si>
  <si>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</si>
  <si>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</si>
  <si>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</si>
  <si>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</si>
  <si>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</si>
  <si>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</si>
  <si>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</si>
  <si>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</si>
  <si>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</si>
  <si>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</si>
  <si>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</si>
  <si>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</si>
  <si>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</si>
  <si>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</si>
  <si>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</si>
  <si>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</si>
  <si>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</si>
  <si>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</si>
  <si>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</si>
  <si>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</si>
  <si>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</si>
  <si>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</si>
  <si>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</si>
  <si>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</si>
  <si>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</si>
  <si>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</si>
  <si>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</si>
  <si>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</si>
  <si>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</si>
  <si>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</si>
  <si>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</si>
  <si>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</si>
  <si>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</si>
  <si>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</si>
  <si>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</si>
  <si>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</si>
  <si>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</si>
  <si>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</si>
  <si>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</si>
  <si>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</si>
  <si>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</si>
  <si>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</si>
  <si>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</si>
  <si>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</si>
  <si>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</si>
  <si>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</si>
  <si>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</si>
  <si>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</si>
  <si>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</si>
  <si>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</si>
  <si>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</si>
  <si>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</si>
  <si>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</si>
  <si>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</si>
  <si>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</si>
  <si>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</si>
  <si>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</si>
  <si>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</si>
  <si>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</si>
  <si>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</si>
  <si>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</si>
  <si>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</si>
  <si>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</si>
  <si>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</si>
  <si>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</si>
  <si>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</si>
  <si>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</si>
  <si>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</si>
  <si>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</si>
  <si>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</si>
  <si>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</si>
  <si>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</si>
  <si>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</si>
  <si>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</si>
  <si>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</si>
  <si>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</si>
  <si>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</si>
  <si>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</si>
  <si>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</si>
  <si>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</si>
  <si>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</si>
  <si>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</si>
  <si>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</si>
  <si>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</si>
  <si>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</si>
  <si>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</si>
  <si>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</si>
  <si>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</si>
  <si>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</si>
  <si>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</si>
  <si>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</si>
  <si>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</si>
  <si>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</si>
  <si>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</si>
  <si>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</si>
  <si>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</si>
  <si>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</si>
  <si>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</si>
  <si>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</si>
  <si>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</si>
  <si>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</si>
  <si>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</si>
  <si>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</si>
  <si>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</si>
  <si>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</si>
  <si>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</si>
  <si>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</si>
  <si>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</si>
  <si>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</si>
  <si>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</si>
  <si>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</si>
  <si>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</si>
  <si>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</si>
  <si>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</si>
  <si>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</si>
  <si>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</si>
  <si>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</si>
  <si>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</si>
  <si>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</si>
  <si>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</si>
  <si>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</si>
  <si>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</si>
  <si>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</si>
  <si>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</si>
  <si>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</si>
  <si>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</si>
  <si>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</si>
  <si>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</si>
  <si>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</si>
  <si>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</si>
  <si>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</si>
  <si>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</si>
  <si>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</si>
  <si>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</si>
  <si>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</si>
  <si>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</si>
  <si>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</si>
  <si>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</si>
  <si>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</si>
  <si>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</si>
  <si>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</si>
  <si>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</si>
  <si>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</si>
  <si>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</si>
  <si>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</si>
  <si>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</si>
  <si>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</si>
  <si>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</si>
  <si>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</si>
  <si>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</si>
  <si>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</si>
  <si>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</si>
  <si>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</si>
  <si>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</si>
  <si>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</si>
  <si>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</si>
  <si>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</si>
  <si>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</si>
  <si>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</si>
  <si>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</si>
  <si>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</si>
  <si>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</si>
  <si>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</si>
  <si>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</si>
  <si>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</si>
  <si>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</si>
  <si>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</si>
  <si>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</si>
  <si>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</si>
  <si>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</si>
  <si>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</si>
  <si>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</si>
  <si>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</si>
  <si>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</si>
  <si>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</si>
  <si>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</si>
  <si>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</si>
  <si>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</si>
  <si>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</si>
  <si>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</si>
  <si>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</si>
  <si>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</si>
  <si>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</si>
  <si>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</si>
  <si>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</si>
  <si>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</si>
  <si>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</si>
  <si>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</si>
  <si>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</si>
  <si>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</si>
  <si>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</si>
  <si>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</si>
  <si>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</si>
  <si>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</si>
  <si>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</si>
  <si>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</si>
  <si>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</si>
  <si>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</si>
  <si>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</si>
  <si>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</si>
  <si>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</si>
  <si>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</si>
  <si>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</si>
  <si>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</si>
  <si>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</si>
  <si>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</si>
  <si>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</si>
  <si>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</si>
  <si>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</si>
  <si>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</si>
  <si>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</si>
  <si>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</si>
  <si>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</si>
  <si>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</si>
  <si>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</si>
  <si>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</si>
  <si>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</si>
  <si>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</si>
  <si>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</si>
  <si>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</si>
  <si>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</si>
  <si>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</si>
  <si>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</si>
  <si>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</si>
  <si>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</si>
  <si>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</si>
  <si>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</si>
  <si>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</si>
  <si>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</si>
  <si>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</si>
  <si>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</si>
  <si>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</si>
  <si>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</si>
  <si>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</si>
  <si>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</si>
  <si>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</si>
  <si>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</si>
  <si>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</si>
  <si>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</si>
  <si>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</si>
  <si>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</si>
  <si>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</si>
  <si>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</si>
  <si>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</si>
  <si>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</si>
  <si>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</si>
  <si>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</si>
  <si>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</si>
  <si>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</si>
  <si>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</si>
  <si>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</si>
  <si>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</si>
  <si>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</si>
  <si>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</si>
  <si>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</si>
  <si>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</si>
  <si>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</si>
  <si>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</si>
  <si>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</si>
  <si>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</si>
  <si>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</si>
  <si>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</si>
  <si>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</si>
  <si>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</si>
  <si>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</si>
  <si>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</si>
  <si>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</si>
  <si>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</si>
  <si>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</si>
  <si>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</si>
  <si>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</si>
  <si>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</si>
  <si>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</si>
  <si>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</si>
  <si>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</si>
  <si>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</si>
  <si>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</si>
  <si>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</si>
  <si>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</si>
  <si>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</si>
  <si>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</si>
  <si>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</si>
  <si>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</si>
  <si>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</si>
  <si>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</si>
  <si>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</si>
  <si>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</si>
  <si>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</si>
  <si>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</si>
  <si>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</si>
  <si>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</si>
  <si>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</si>
  <si>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</si>
  <si>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</si>
  <si>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</si>
  <si>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</si>
  <si>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</si>
  <si>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</si>
  <si>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</si>
  <si>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</si>
  <si>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</si>
  <si>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</si>
  <si>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</si>
  <si>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</si>
  <si>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</si>
  <si>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</si>
  <si>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</si>
  <si>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</si>
  <si>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</si>
  <si>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</si>
  <si>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</si>
  <si>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</si>
  <si>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</si>
  <si>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</si>
  <si>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</si>
  <si>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</si>
  <si>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</si>
  <si>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</si>
  <si>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</si>
  <si>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</si>
  <si>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</si>
  <si>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</si>
  <si>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</si>
  <si>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</si>
  <si>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</si>
  <si>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</si>
  <si>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</si>
  <si>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</si>
  <si>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</si>
  <si>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</si>
  <si>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</si>
  <si>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</si>
  <si>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</si>
  <si>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</si>
  <si>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</si>
  <si>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</si>
  <si>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</si>
  <si>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</si>
  <si>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</si>
  <si>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</si>
  <si>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</si>
  <si>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</si>
  <si>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</si>
  <si>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</si>
  <si>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</si>
  <si>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</si>
  <si>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</si>
  <si>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</si>
  <si>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</si>
  <si>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</si>
  <si>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</si>
  <si>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</si>
  <si>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</si>
  <si>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</si>
  <si>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</si>
  <si>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</si>
  <si>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</si>
  <si>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</si>
  <si>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</si>
  <si>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</si>
  <si>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</si>
  <si>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</si>
  <si>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</si>
  <si>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</si>
  <si>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</si>
  <si>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</si>
  <si>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</si>
  <si>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</si>
  <si>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</si>
  <si>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</si>
  <si>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</si>
  <si>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</si>
  <si>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</si>
  <si>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</si>
  <si>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</si>
  <si>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</si>
  <si>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</si>
  <si>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</si>
  <si>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</si>
  <si>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</si>
  <si>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</si>
  <si>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</si>
  <si>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</si>
  <si>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</si>
  <si>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</si>
  <si>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</si>
  <si>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</si>
  <si>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</si>
  <si>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</si>
  <si>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</si>
  <si>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</si>
  <si>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</si>
  <si>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</si>
  <si>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</si>
  <si>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</si>
  <si>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</si>
  <si>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</si>
  <si>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</si>
  <si>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</si>
  <si>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</si>
  <si>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</si>
  <si>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</si>
  <si>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</si>
  <si>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</si>
  <si>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</si>
  <si>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</si>
  <si>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</si>
  <si>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</si>
  <si>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</si>
  <si>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</si>
  <si>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</si>
  <si>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</si>
  <si>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</si>
  <si>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</si>
  <si>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</si>
  <si>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</si>
  <si>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</si>
  <si>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</si>
  <si>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</si>
  <si>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</si>
  <si>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</si>
  <si>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</si>
  <si>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</si>
  <si>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</si>
  <si>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</si>
  <si>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</si>
  <si>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</si>
  <si>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</si>
  <si>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</si>
  <si>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</si>
  <si>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</si>
  <si>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</si>
  <si>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</si>
  <si>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</si>
  <si>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</si>
  <si>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</si>
  <si>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</si>
  <si>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</si>
  <si>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</si>
  <si>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</si>
  <si>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</si>
  <si>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</si>
  <si>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</si>
  <si>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</si>
  <si>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</si>
  <si>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</si>
  <si>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</si>
  <si>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</si>
  <si>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</si>
  <si>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</si>
  <si>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</si>
  <si>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</si>
  <si>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</si>
  <si>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</si>
  <si>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</si>
  <si>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</si>
  <si>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</si>
  <si>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</si>
  <si>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</si>
  <si>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</si>
  <si>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</si>
  <si>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</si>
  <si>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</si>
  <si>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</si>
  <si>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</si>
  <si>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</si>
  <si>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</si>
  <si>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</si>
  <si>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</si>
  <si>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</si>
  <si>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</si>
  <si>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</si>
  <si>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</si>
  <si>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</si>
  <si>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</si>
  <si>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</si>
  <si>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</si>
  <si>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</si>
  <si>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</si>
  <si>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</si>
  <si>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</si>
  <si>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</si>
  <si>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</si>
  <si>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</si>
  <si>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</si>
  <si>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</si>
  <si>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</si>
  <si>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</si>
  <si>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</si>
  <si>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</si>
  <si>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</si>
  <si>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</si>
  <si>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Pacific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</si>
  <si>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</si>
  <si>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</si>
  <si>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</si>
  <si>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</si>
  <si>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</si>
  <si>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</si>
  <si>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</si>
  <si>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</si>
  <si>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</si>
  <si>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</si>
  <si>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</si>
  <si>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</si>
  <si>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</si>
  <si>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</si>
  <si>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</si>
  <si>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</si>
  <si>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</si>
  <si>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</si>
  <si>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</si>
  <si>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</si>
  <si>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</si>
  <si>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</si>
  <si>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</si>
  <si>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Outward Direct Investment Position, as of December 31, 2018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</si>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</sst>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sz val="9"/>
      <color indexed="1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30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6" fillId="0" borderId="14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top"/>
    </xf>
    <xf numFmtId="0" fontId="6" fillId="0" borderId="15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Alignment="1" applyProtection="1">
      <alignment horizontal="left" vertical="center"/>
    </xf>
    <xf numFmtId="164" fontId="21" fillId="7" borderId="24" xfId="2" applyNumberFormat="1" applyFont="1" applyFill="1" applyBorder="1" applyAlignment="1" applyProtection="1">
      <alignment horizontal="center" vertical="center" textRotation="90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5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4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right" vertical="top"/>
    </xf>
    <xf numFmtId="164" fontId="27" fillId="4" borderId="11" xfId="1" applyNumberFormat="1" applyFont="1" applyFill="1" applyBorder="1" applyAlignment="1" applyProtection="1">
      <alignment horizontal="center" vertical="center"/>
    </xf>
    <xf numFmtId="0" fontId="28" fillId="0" borderId="0" xfId="1" applyFont="1" applyFill="1" applyAlignment="1" applyProtection="1">
      <alignment vertical="top"/>
    </xf>
    <xf numFmtId="0" fontId="28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9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64" fontId="30" fillId="0" borderId="0" xfId="1" applyNumberFormat="1" applyFont="1" applyFill="1" applyAlignment="1" applyProtection="1">
      <alignment horizontal="left" vertical="top"/>
    </xf>
    <xf numFmtId="164" fontId="31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11" fillId="5" borderId="29" xfId="5" applyFont="1" applyFill="1" applyBorder="1" applyAlignment="1" applyProtection="1">
      <alignment horizontal="center" vertical="center" textRotation="90" wrapText="1"/>
    </xf>
    <xf numFmtId="0" fontId="34" fillId="0" borderId="0" xfId="5" applyFont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0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30" xfId="3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 wrapText="1"/>
    </xf>
    <xf numFmtId="0" fontId="11" fillId="5" borderId="32" xfId="5" applyFont="1" applyFill="1" applyBorder="1" applyAlignment="1" applyProtection="1">
      <alignment horizontal="center" vertical="center" textRotation="90"/>
    </xf>
    <xf numFmtId="0" fontId="11" fillId="5" borderId="33" xfId="5" applyFont="1" applyFill="1" applyBorder="1" applyAlignment="1" applyProtection="1">
      <alignment horizontal="center" vertical="center" textRotation="90" wrapText="1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9" xfId="4" applyFont="1" applyFill="1" applyBorder="1" applyAlignment="1" applyProtection="1">
      <alignment horizontal="center" vertical="top" wrapText="1"/>
    </xf>
    <xf numFmtId="0" fontId="8" fillId="3" borderId="21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3" xfId="4" applyFont="1" applyFill="1" applyBorder="1" applyAlignment="1" applyProtection="1">
      <alignment horizontal="center" vertical="center" wrapText="1"/>
    </xf>
    <xf numFmtId="0" fontId="10" fillId="3" borderId="13" xfId="4" applyFont="1" applyFill="1" applyBorder="1" applyAlignment="1" applyProtection="1">
      <alignment horizontal="centerContinuous" vertical="center"/>
    </xf>
    <xf numFmtId="0" fontId="8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 wrapText="1"/>
    </xf>
    <xf numFmtId="0" fontId="10" fillId="3" borderId="13" xfId="3" applyFont="1" applyFill="1" applyBorder="1" applyAlignment="1" applyProtection="1">
      <alignment horizontal="centerContinuous" vertical="center"/>
    </xf>
    <xf numFmtId="0" fontId="8" fillId="3" borderId="13" xfId="4" applyFont="1" applyFill="1" applyBorder="1" applyAlignment="1" applyProtection="1">
      <alignment horizontal="center" vertical="top" wrapText="1"/>
    </xf>
    <xf numFmtId="0" fontId="8" fillId="3" borderId="25" xfId="4" applyFont="1" applyFill="1" applyBorder="1" applyAlignment="1" applyProtection="1">
      <alignment horizontal="center" vertical="top" wrapText="1"/>
    </xf>
    <xf numFmtId="0" fontId="12" fillId="3" borderId="13" xfId="5" applyFont="1" applyFill="1" applyBorder="1" applyProtection="1"/>
    <xf numFmtId="0" fontId="10" fillId="3" borderId="13" xfId="4" applyFont="1" applyFill="1" applyBorder="1" applyAlignment="1" applyProtection="1">
      <alignment horizontal="center" vertical="center" wrapText="1"/>
    </xf>
    <xf numFmtId="0" fontId="8" fillId="3" borderId="25" xfId="3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top" wrapText="1"/>
    </xf>
    <xf numFmtId="0" fontId="17" fillId="3" borderId="13" xfId="1" quotePrefix="1" applyNumberFormat="1" applyFont="1" applyFill="1" applyBorder="1" applyAlignment="1" applyProtection="1">
      <alignment horizontal="center" vertical="top" wrapText="1"/>
    </xf>
    <xf numFmtId="0" fontId="17" fillId="3" borderId="25" xfId="1" quotePrefix="1" applyNumberFormat="1" applyFont="1" applyFill="1" applyBorder="1" applyAlignment="1" applyProtection="1">
      <alignment horizontal="center" vertical="top" wrapText="1"/>
    </xf>
    <xf numFmtId="164" fontId="3" fillId="4" borderId="21" xfId="1" applyNumberFormat="1" applyFont="1" applyFill="1" applyBorder="1" applyAlignment="1" applyProtection="1">
      <alignment horizontal="center" vertical="center"/>
    </xf>
    <xf numFmtId="164" fontId="11" fillId="4" borderId="13" xfId="1" applyNumberFormat="1" applyFont="1" applyFill="1" applyBorder="1" applyAlignment="1" applyProtection="1">
      <alignment horizontal="centerContinuous" vertical="top"/>
    </xf>
    <xf numFmtId="164" fontId="3" fillId="4" borderId="13" xfId="1" applyNumberFormat="1" applyFont="1" applyFill="1" applyBorder="1" applyAlignment="1" applyProtection="1">
      <alignment horizontal="centerContinuous" vertical="top"/>
    </xf>
    <xf numFmtId="164" fontId="3" fillId="4" borderId="25" xfId="1" applyNumberFormat="1" applyFont="1" applyFill="1" applyBorder="1" applyAlignment="1" applyProtection="1">
      <alignment horizontal="centerContinuous" vertical="top"/>
    </xf>
    <xf numFmtId="164" fontId="6" fillId="0" borderId="21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3" xfId="1" applyNumberFormat="1" applyFont="1" applyFill="1" applyBorder="1" applyAlignment="1" applyProtection="1">
      <alignment horizontal="left" vertical="center" wrapText="1"/>
    </xf>
    <xf numFmtId="164" fontId="11" fillId="5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5" xfId="1" applyNumberFormat="1" applyFont="1" applyFill="1" applyBorder="1" applyAlignment="1" applyProtection="1">
      <alignment horizontal="center" vertical="center"/>
    </xf>
    <xf numFmtId="0" fontId="11" fillId="5" borderId="21" xfId="5" applyFont="1" applyFill="1" applyBorder="1" applyAlignment="1" applyProtection="1">
      <alignment horizontal="center" vertical="center" textRotation="90"/>
    </xf>
    <xf numFmtId="164" fontId="11" fillId="5" borderId="13" xfId="7" applyNumberFormat="1" applyFont="1" applyFill="1" applyBorder="1" applyAlignment="1" applyProtection="1">
      <alignment horizontal="left" vertical="center" wrapText="1"/>
    </xf>
    <xf numFmtId="164" fontId="21" fillId="7" borderId="21" xfId="2" applyNumberFormat="1" applyFont="1" applyFill="1" applyBorder="1" applyAlignment="1" applyProtection="1">
      <alignment horizontal="center" vertical="center" textRotation="90"/>
    </xf>
    <xf numFmtId="164" fontId="4" fillId="7" borderId="13" xfId="2" applyNumberFormat="1" applyFont="1" applyFill="1" applyBorder="1" applyAlignment="1" applyProtection="1">
      <alignment horizontal="center" vertical="center" wrapText="1"/>
    </xf>
    <xf numFmtId="3" fontId="22" fillId="7" borderId="13" xfId="2" applyNumberFormat="1" applyFont="1" applyFill="1" applyBorder="1" applyAlignment="1" applyProtection="1">
      <alignment horizontal="center" vertical="center" wrapText="1"/>
    </xf>
    <xf numFmtId="3" fontId="22" fillId="7" borderId="25" xfId="2" applyNumberFormat="1" applyFont="1" applyFill="1" applyBorder="1" applyAlignment="1" applyProtection="1">
      <alignment horizontal="center" vertical="center" wrapText="1"/>
    </xf>
    <xf numFmtId="164" fontId="6" fillId="7" borderId="21" xfId="2" applyNumberFormat="1" applyFont="1" applyFill="1" applyBorder="1" applyAlignment="1" applyProtection="1">
      <alignment horizontal="center" vertical="center" wrapText="1"/>
    </xf>
    <xf numFmtId="164" fontId="22" fillId="7" borderId="13" xfId="1" applyNumberFormat="1" applyFont="1" applyFill="1" applyBorder="1" applyAlignment="1" applyProtection="1">
      <alignment horizontal="center" vertical="center" wrapText="1"/>
    </xf>
    <xf numFmtId="164" fontId="22" fillId="7" borderId="25" xfId="1" applyNumberFormat="1" applyFont="1" applyFill="1" applyBorder="1" applyAlignment="1" applyProtection="1">
      <alignment horizontal="center" vertical="center" wrapText="1"/>
    </xf>
    <xf numFmtId="164" fontId="27" fillId="4" borderId="21" xfId="1" applyNumberFormat="1" applyFont="1" applyFill="1" applyBorder="1" applyAlignment="1" applyProtection="1">
      <alignment horizontal="center" vertical="center"/>
    </xf>
    <xf numFmtId="164" fontId="27" fillId="4" borderId="13" xfId="1" applyNumberFormat="1" applyFont="1" applyFill="1" applyBorder="1" applyAlignment="1" applyProtection="1">
      <alignment horizontal="centerContinuous" vertical="top"/>
    </xf>
    <xf numFmtId="164" fontId="27" fillId="4" borderId="25" xfId="1" applyNumberFormat="1" applyFont="1" applyFill="1" applyBorder="1" applyAlignment="1" applyProtection="1">
      <alignment horizontal="centerContinuous" vertical="top"/>
    </xf>
    <xf numFmtId="164" fontId="4" fillId="5" borderId="13" xfId="1" applyNumberFormat="1" applyFont="1" applyFill="1" applyBorder="1" applyAlignment="1" applyProtection="1">
      <alignment horizontal="left" vertical="center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3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top" wrapText="1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19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19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4"/>
  <sheetViews>
    <sheetView tabSelected="1" topLeftCell="D1" workbookViewId="0">
      <selection activeCell="D1" sqref="D1:O1"/>
    </sheetView>
  </sheetViews>
  <sheetFormatPr defaultColWidth="8.42578125" defaultRowHeight="11.25" x14ac:dyDescent="0.15"/>
  <cols>
    <col min="1" max="1" width="7.42578125" style="4" hidden="1" customWidth="1"/>
    <col min="2" max="2" width="7.42578125" style="5" hidden="1" customWidth="1"/>
    <col min="3" max="3" width="4.85546875" style="6" hidden="1" customWidth="1"/>
    <col min="4" max="4" width="7.42578125" style="5" customWidth="1"/>
    <col min="5" max="5" width="39.7109375" style="7" customWidth="1"/>
    <col min="6" max="10" width="15.5703125" style="57" customWidth="1"/>
    <col min="11" max="12" width="14.140625" style="57" customWidth="1"/>
    <col min="13" max="13" width="15.140625" style="57" bestFit="1" customWidth="1"/>
    <col min="14" max="15" width="14.140625" style="57" customWidth="1"/>
    <col min="16" max="16" width="8.42578125" style="3" customWidth="1"/>
    <col min="17" max="17" width="76.28515625" style="3" customWidth="1"/>
    <col min="18" max="16384" width="8.42578125" style="3"/>
  </cols>
  <sheetData>
    <row r="1" spans="1:56" x14ac:dyDescent="0.15">
      <c r="D1" s="62" t="s">
        <v>832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56" x14ac:dyDescent="0.15">
      <c r="D2" s="62" t="s">
        <v>833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56" ht="12" thickBot="1" x14ac:dyDescent="0.2">
      <c r="O3" s="58" t="s">
        <v>834</v>
      </c>
    </row>
    <row r="4" spans="1:56" x14ac:dyDescent="0.15">
      <c r="B4" s="66" t="s">
        <v>0</v>
      </c>
      <c r="C4" s="69" t="s">
        <v>1</v>
      </c>
      <c r="D4" s="76" t="s">
        <v>0</v>
      </c>
      <c r="E4" s="77" t="s">
        <v>2</v>
      </c>
      <c r="F4" s="78" t="s">
        <v>3</v>
      </c>
      <c r="G4" s="79"/>
      <c r="H4" s="79"/>
      <c r="I4" s="80"/>
      <c r="J4" s="80"/>
      <c r="K4" s="79"/>
      <c r="L4" s="79"/>
      <c r="M4" s="81" t="s">
        <v>4</v>
      </c>
      <c r="N4" s="81"/>
      <c r="O4" s="82"/>
    </row>
    <row r="5" spans="1:56" s="4" customFormat="1" x14ac:dyDescent="0.15">
      <c r="B5" s="67"/>
      <c r="C5" s="70"/>
      <c r="D5" s="83"/>
      <c r="E5" s="84"/>
      <c r="F5" s="85"/>
      <c r="G5" s="85" t="s">
        <v>5</v>
      </c>
      <c r="H5" s="86" t="s">
        <v>6</v>
      </c>
      <c r="I5" s="87"/>
      <c r="J5" s="87"/>
      <c r="K5" s="88"/>
      <c r="L5" s="89"/>
      <c r="M5" s="90"/>
      <c r="N5" s="90"/>
      <c r="O5" s="91"/>
    </row>
    <row r="6" spans="1:56" ht="32.1" customHeight="1" x14ac:dyDescent="0.15">
      <c r="B6" s="67"/>
      <c r="C6" s="70"/>
      <c r="D6" s="83"/>
      <c r="E6" s="84"/>
      <c r="F6" s="85"/>
      <c r="G6" s="92"/>
      <c r="H6" s="85" t="s">
        <v>7</v>
      </c>
      <c r="I6" s="84" t="s">
        <v>8</v>
      </c>
      <c r="J6" s="84"/>
      <c r="K6" s="84" t="s">
        <v>9</v>
      </c>
      <c r="L6" s="84"/>
      <c r="M6" s="93" t="s">
        <v>10</v>
      </c>
      <c r="N6" s="84" t="s">
        <v>11</v>
      </c>
      <c r="O6" s="94" t="s">
        <v>12</v>
      </c>
    </row>
    <row r="7" spans="1:56" ht="32.25" thickBot="1" x14ac:dyDescent="0.2">
      <c r="A7" s="1"/>
      <c r="B7" s="68"/>
      <c r="C7" s="71"/>
      <c r="D7" s="83"/>
      <c r="E7" s="84"/>
      <c r="F7" s="85"/>
      <c r="G7" s="92"/>
      <c r="H7" s="85"/>
      <c r="I7" s="95" t="s">
        <v>13</v>
      </c>
      <c r="J7" s="95" t="s">
        <v>14</v>
      </c>
      <c r="K7" s="95" t="s">
        <v>15</v>
      </c>
      <c r="L7" s="95" t="s">
        <v>16</v>
      </c>
      <c r="M7" s="93"/>
      <c r="N7" s="95" t="s">
        <v>17</v>
      </c>
      <c r="O7" s="96" t="s">
        <v>18</v>
      </c>
    </row>
    <row r="8" spans="1:56" s="10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</row>
    <row r="9" spans="1:56" s="13" customFormat="1" x14ac:dyDescent="0.25">
      <c r="A9" s="11"/>
      <c r="B9" s="12"/>
      <c r="C9" s="12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x14ac:dyDescent="0.25">
      <c r="A10" s="11"/>
      <c r="B10" s="14" t="s">
        <v>31</v>
      </c>
      <c r="C10" s="15" t="s">
        <v>32</v>
      </c>
      <c r="D10" s="105" t="s">
        <v>31</v>
      </c>
      <c r="E10" s="106" t="s">
        <v>33</v>
      </c>
      <c r="F10" s="16">
        <v>6.0882560083388997</v>
      </c>
      <c r="G10" s="16">
        <v>5.70208611544059</v>
      </c>
      <c r="H10" s="16">
        <v>0.386169892898306</v>
      </c>
      <c r="I10" s="16">
        <v>0</v>
      </c>
      <c r="J10" s="16">
        <v>0.386169892898306</v>
      </c>
      <c r="K10" s="16">
        <v>0.386169892898306</v>
      </c>
      <c r="L10" s="16">
        <v>0</v>
      </c>
      <c r="M10" s="16">
        <v>0</v>
      </c>
      <c r="N10" s="16">
        <v>0</v>
      </c>
      <c r="O10" s="28">
        <v>0</v>
      </c>
    </row>
    <row r="11" spans="1:56" s="2" customFormat="1" x14ac:dyDescent="0.25">
      <c r="A11" s="11"/>
      <c r="B11" s="17" t="s">
        <v>34</v>
      </c>
      <c r="C11" s="18" t="s">
        <v>35</v>
      </c>
      <c r="D11" s="105" t="s">
        <v>34</v>
      </c>
      <c r="E11" s="106" t="s">
        <v>36</v>
      </c>
      <c r="F11" s="16">
        <v>41.274966454359202</v>
      </c>
      <c r="G11" s="16">
        <v>42.462353307252599</v>
      </c>
      <c r="H11" s="16">
        <v>-1.1873868528934099</v>
      </c>
      <c r="I11" s="16">
        <v>0</v>
      </c>
      <c r="J11" s="16">
        <v>-1.1873868528934099</v>
      </c>
      <c r="K11" s="16">
        <v>4.4817513532664197</v>
      </c>
      <c r="L11" s="16">
        <v>5.6691382061598299</v>
      </c>
      <c r="M11" s="16">
        <v>0</v>
      </c>
      <c r="N11" s="16">
        <v>0</v>
      </c>
      <c r="O11" s="28">
        <v>0</v>
      </c>
    </row>
    <row r="12" spans="1:56" s="2" customFormat="1" x14ac:dyDescent="0.25">
      <c r="A12" s="11"/>
      <c r="B12" s="17" t="s">
        <v>37</v>
      </c>
      <c r="C12" s="18" t="s">
        <v>38</v>
      </c>
      <c r="D12" s="105" t="s">
        <v>37</v>
      </c>
      <c r="E12" s="106" t="s">
        <v>39</v>
      </c>
      <c r="F12" s="16">
        <v>26710.436275053999</v>
      </c>
      <c r="G12" s="16">
        <v>26887.220261336101</v>
      </c>
      <c r="H12" s="16">
        <v>-176.78398628215601</v>
      </c>
      <c r="I12" s="16">
        <v>0.28529049294032299</v>
      </c>
      <c r="J12" s="16">
        <v>-177.069276775096</v>
      </c>
      <c r="K12" s="16">
        <v>245.40406027079428</v>
      </c>
      <c r="L12" s="16">
        <v>422.18804655295003</v>
      </c>
      <c r="M12" s="16">
        <v>2.3857603327162802</v>
      </c>
      <c r="N12" s="16">
        <v>2.3857603327162802</v>
      </c>
      <c r="O12" s="28">
        <v>0</v>
      </c>
    </row>
    <row r="13" spans="1:56" s="2" customFormat="1" x14ac:dyDescent="0.25">
      <c r="A13" s="11"/>
      <c r="B13" s="17" t="s">
        <v>40</v>
      </c>
      <c r="C13" s="18" t="s">
        <v>41</v>
      </c>
      <c r="D13" s="105" t="s">
        <v>40</v>
      </c>
      <c r="E13" s="106" t="s">
        <v>42</v>
      </c>
      <c r="F13" s="16">
        <v>3857.34693417792</v>
      </c>
      <c r="G13" s="16">
        <v>3408.3097719470902</v>
      </c>
      <c r="H13" s="16">
        <v>449.03716223082898</v>
      </c>
      <c r="I13" s="16">
        <v>128.552639364551</v>
      </c>
      <c r="J13" s="16">
        <v>320.48452286627798</v>
      </c>
      <c r="K13" s="16">
        <v>459.91597016415801</v>
      </c>
      <c r="L13" s="16">
        <v>10.878807933329</v>
      </c>
      <c r="M13" s="16">
        <v>61.269201879462145</v>
      </c>
      <c r="N13" s="16">
        <v>61.275571879462142</v>
      </c>
      <c r="O13" s="28">
        <v>6.3699999999999998E-3</v>
      </c>
    </row>
    <row r="14" spans="1:56" s="2" customFormat="1" x14ac:dyDescent="0.25">
      <c r="A14" s="11"/>
      <c r="B14" s="17" t="s">
        <v>43</v>
      </c>
      <c r="C14" s="18" t="s">
        <v>44</v>
      </c>
      <c r="D14" s="105" t="s">
        <v>43</v>
      </c>
      <c r="E14" s="106" t="s">
        <v>45</v>
      </c>
      <c r="F14" s="16">
        <v>678.63649927043105</v>
      </c>
      <c r="G14" s="16">
        <v>290.926055796936</v>
      </c>
      <c r="H14" s="16">
        <v>387.71044347349499</v>
      </c>
      <c r="I14" s="16">
        <v>0.31188253246697201</v>
      </c>
      <c r="J14" s="16">
        <v>387.39856094102799</v>
      </c>
      <c r="K14" s="16">
        <v>412.073499013125</v>
      </c>
      <c r="L14" s="16">
        <v>24.3630555396294</v>
      </c>
      <c r="M14" s="16">
        <v>185.867564840379</v>
      </c>
      <c r="N14" s="16">
        <v>185.867564840379</v>
      </c>
      <c r="O14" s="28">
        <v>0</v>
      </c>
    </row>
    <row r="15" spans="1:56" s="2" customFormat="1" x14ac:dyDescent="0.25">
      <c r="A15" s="11"/>
      <c r="B15" s="17" t="s">
        <v>46</v>
      </c>
      <c r="C15" s="18" t="s">
        <v>47</v>
      </c>
      <c r="D15" s="105" t="s">
        <v>46</v>
      </c>
      <c r="E15" s="106" t="s">
        <v>48</v>
      </c>
      <c r="F15" s="16">
        <v>669.95917422346304</v>
      </c>
      <c r="G15" s="16" t="s">
        <v>19</v>
      </c>
      <c r="H15" s="16" t="s">
        <v>19</v>
      </c>
      <c r="I15" s="16" t="s">
        <v>19</v>
      </c>
      <c r="J15" s="16" t="s">
        <v>19</v>
      </c>
      <c r="K15" s="16" t="s">
        <v>19</v>
      </c>
      <c r="L15" s="16" t="s">
        <v>19</v>
      </c>
      <c r="M15" s="16">
        <v>56.836669125018403</v>
      </c>
      <c r="N15" s="16">
        <v>56.836669125018403</v>
      </c>
      <c r="O15" s="28">
        <v>0</v>
      </c>
    </row>
    <row r="16" spans="1:56" s="2" customFormat="1" x14ac:dyDescent="0.25">
      <c r="A16" s="11"/>
      <c r="B16" s="17" t="s">
        <v>49</v>
      </c>
      <c r="C16" s="18" t="s">
        <v>50</v>
      </c>
      <c r="D16" s="105" t="s">
        <v>49</v>
      </c>
      <c r="E16" s="106" t="s">
        <v>51</v>
      </c>
      <c r="F16" s="16">
        <v>3102.71215153309</v>
      </c>
      <c r="G16" s="16">
        <v>3005.7692940547199</v>
      </c>
      <c r="H16" s="16">
        <v>96.942857478367998</v>
      </c>
      <c r="I16" s="16">
        <v>0.51992464895740098</v>
      </c>
      <c r="J16" s="16">
        <v>96.422932829410598</v>
      </c>
      <c r="K16" s="16">
        <v>107.23386838088599</v>
      </c>
      <c r="L16" s="16">
        <v>10.2910109025177</v>
      </c>
      <c r="M16" s="16">
        <v>0</v>
      </c>
      <c r="N16" s="16">
        <v>0</v>
      </c>
      <c r="O16" s="28">
        <v>0</v>
      </c>
    </row>
    <row r="17" spans="1:15" s="2" customFormat="1" x14ac:dyDescent="0.25">
      <c r="A17" s="11"/>
      <c r="B17" s="17" t="s">
        <v>52</v>
      </c>
      <c r="C17" s="18" t="s">
        <v>53</v>
      </c>
      <c r="D17" s="105" t="s">
        <v>52</v>
      </c>
      <c r="E17" s="106" t="s">
        <v>54</v>
      </c>
      <c r="F17" s="16">
        <v>528.50137360705503</v>
      </c>
      <c r="G17" s="16">
        <v>442.97365965506799</v>
      </c>
      <c r="H17" s="16">
        <v>85.527713951987295</v>
      </c>
      <c r="I17" s="16">
        <v>0</v>
      </c>
      <c r="J17" s="16">
        <v>85.527713951987295</v>
      </c>
      <c r="K17" s="16">
        <v>87.223273832215696</v>
      </c>
      <c r="L17" s="16">
        <v>1.69555988022835</v>
      </c>
      <c r="M17" s="16">
        <v>0</v>
      </c>
      <c r="N17" s="16">
        <v>0</v>
      </c>
      <c r="O17" s="28">
        <v>0</v>
      </c>
    </row>
    <row r="18" spans="1:15" s="2" customFormat="1" x14ac:dyDescent="0.25">
      <c r="A18" s="11"/>
      <c r="B18" s="17" t="s">
        <v>55</v>
      </c>
      <c r="C18" s="18" t="s">
        <v>56</v>
      </c>
      <c r="D18" s="105" t="s">
        <v>55</v>
      </c>
      <c r="E18" s="106" t="s">
        <v>57</v>
      </c>
      <c r="F18" s="16">
        <v>166397.52822354299</v>
      </c>
      <c r="G18" s="16">
        <v>128509.337378903</v>
      </c>
      <c r="H18" s="16">
        <v>37888.190844639903</v>
      </c>
      <c r="I18" s="16">
        <v>11904.746445181399</v>
      </c>
      <c r="J18" s="16">
        <v>25983.444399458502</v>
      </c>
      <c r="K18" s="16">
        <v>42076.528855746801</v>
      </c>
      <c r="L18" s="16">
        <v>4188.33801110687</v>
      </c>
      <c r="M18" s="16">
        <v>7126.7881025358984</v>
      </c>
      <c r="N18" s="16">
        <v>7239.1311440324134</v>
      </c>
      <c r="O18" s="28">
        <v>112.343041496515</v>
      </c>
    </row>
    <row r="19" spans="1:15" s="2" customFormat="1" x14ac:dyDescent="0.25">
      <c r="A19" s="11"/>
      <c r="B19" s="17" t="s">
        <v>58</v>
      </c>
      <c r="C19" s="18" t="s">
        <v>59</v>
      </c>
      <c r="D19" s="105" t="s">
        <v>58</v>
      </c>
      <c r="E19" s="106" t="s">
        <v>60</v>
      </c>
      <c r="F19" s="16">
        <v>1823.55240878412</v>
      </c>
      <c r="G19" s="16">
        <v>1858.6532803876501</v>
      </c>
      <c r="H19" s="16">
        <v>-35.100871603535602</v>
      </c>
      <c r="I19" s="16">
        <v>6.9848668981120801</v>
      </c>
      <c r="J19" s="16">
        <v>-42.085738501647597</v>
      </c>
      <c r="K19" s="16">
        <v>88.695933633740097</v>
      </c>
      <c r="L19" s="16">
        <v>123.796805237276</v>
      </c>
      <c r="M19" s="16">
        <v>0</v>
      </c>
      <c r="N19" s="16">
        <v>0</v>
      </c>
      <c r="O19" s="28">
        <v>0</v>
      </c>
    </row>
    <row r="20" spans="1:15" s="2" customFormat="1" x14ac:dyDescent="0.25">
      <c r="A20" s="11"/>
      <c r="B20" s="17" t="s">
        <v>61</v>
      </c>
      <c r="C20" s="18" t="s">
        <v>62</v>
      </c>
      <c r="D20" s="105" t="s">
        <v>61</v>
      </c>
      <c r="E20" s="106" t="s">
        <v>63</v>
      </c>
      <c r="F20" s="16">
        <v>1213.90663837789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>
        <v>33.097312352919197</v>
      </c>
      <c r="N20" s="16">
        <v>33.097312352919197</v>
      </c>
      <c r="O20" s="28">
        <v>0</v>
      </c>
    </row>
    <row r="21" spans="1:15" s="2" customFormat="1" x14ac:dyDescent="0.25">
      <c r="A21" s="11"/>
      <c r="B21" s="17" t="s">
        <v>64</v>
      </c>
      <c r="C21" s="18" t="s">
        <v>65</v>
      </c>
      <c r="D21" s="105" t="s">
        <v>64</v>
      </c>
      <c r="E21" s="106" t="s">
        <v>66</v>
      </c>
      <c r="F21" s="16">
        <v>368.75633099564101</v>
      </c>
      <c r="G21" s="16">
        <v>396.90510159089899</v>
      </c>
      <c r="H21" s="16">
        <v>-28.148770595257599</v>
      </c>
      <c r="I21" s="16">
        <v>2.8789156851959999E-3</v>
      </c>
      <c r="J21" s="16">
        <v>-28.1516495109428</v>
      </c>
      <c r="K21" s="16">
        <v>104.34724270817</v>
      </c>
      <c r="L21" s="16">
        <v>132.49601330342799</v>
      </c>
      <c r="M21" s="16">
        <v>0</v>
      </c>
      <c r="N21" s="16">
        <v>0</v>
      </c>
      <c r="O21" s="28">
        <v>0</v>
      </c>
    </row>
    <row r="22" spans="1:15" s="2" customFormat="1" x14ac:dyDescent="0.25">
      <c r="A22" s="11"/>
      <c r="B22" s="17" t="s">
        <v>67</v>
      </c>
      <c r="C22" s="18" t="s">
        <v>68</v>
      </c>
      <c r="D22" s="105" t="s">
        <v>67</v>
      </c>
      <c r="E22" s="106" t="s">
        <v>69</v>
      </c>
      <c r="F22" s="16">
        <v>-3.7100262289440002E-2</v>
      </c>
      <c r="G22" s="16">
        <v>0</v>
      </c>
      <c r="H22" s="16">
        <v>-3.7100262289440002E-2</v>
      </c>
      <c r="I22" s="16">
        <v>0</v>
      </c>
      <c r="J22" s="16">
        <v>-3.7100262289440002E-2</v>
      </c>
      <c r="K22" s="16">
        <v>0</v>
      </c>
      <c r="L22" s="16">
        <v>3.7100262289440002E-2</v>
      </c>
      <c r="M22" s="16">
        <v>0</v>
      </c>
      <c r="N22" s="16">
        <v>0</v>
      </c>
      <c r="O22" s="28">
        <v>0</v>
      </c>
    </row>
    <row r="23" spans="1:15" s="2" customFormat="1" x14ac:dyDescent="0.25">
      <c r="A23" s="11"/>
      <c r="B23" s="17" t="s">
        <v>70</v>
      </c>
      <c r="C23" s="18" t="s">
        <v>71</v>
      </c>
      <c r="D23" s="105" t="s">
        <v>70</v>
      </c>
      <c r="E23" s="106" t="s">
        <v>72</v>
      </c>
      <c r="F23" s="16">
        <v>2829.1115919813201</v>
      </c>
      <c r="G23" s="16">
        <v>1051.4093924712899</v>
      </c>
      <c r="H23" s="16">
        <v>1777.7021995100299</v>
      </c>
      <c r="I23" s="16">
        <v>1054.1842721406899</v>
      </c>
      <c r="J23" s="16">
        <v>723.51792736934101</v>
      </c>
      <c r="K23" s="16">
        <v>1781.6639063814</v>
      </c>
      <c r="L23" s="16">
        <v>3.9617068713686998</v>
      </c>
      <c r="M23" s="16">
        <v>1118.2642712900199</v>
      </c>
      <c r="N23" s="16">
        <v>1118.2642712900199</v>
      </c>
      <c r="O23" s="28">
        <v>0</v>
      </c>
    </row>
    <row r="24" spans="1:15" s="2" customFormat="1" x14ac:dyDescent="0.25">
      <c r="A24" s="11"/>
      <c r="B24" s="17" t="s">
        <v>73</v>
      </c>
      <c r="C24" s="18" t="s">
        <v>74</v>
      </c>
      <c r="D24" s="105" t="s">
        <v>73</v>
      </c>
      <c r="E24" s="106" t="s">
        <v>75</v>
      </c>
      <c r="F24" s="16">
        <v>2979.4163234355101</v>
      </c>
      <c r="G24" s="16">
        <v>2694.4182448329002</v>
      </c>
      <c r="H24" s="16">
        <v>284.99807860260199</v>
      </c>
      <c r="I24" s="16">
        <v>24.184285419193301</v>
      </c>
      <c r="J24" s="16">
        <v>260.81379318340902</v>
      </c>
      <c r="K24" s="16">
        <v>290.20670595499911</v>
      </c>
      <c r="L24" s="16">
        <v>5.2086273523973299</v>
      </c>
      <c r="M24" s="16">
        <v>28.1776360239711</v>
      </c>
      <c r="N24" s="16">
        <v>28.1776360239711</v>
      </c>
      <c r="O24" s="28">
        <v>0</v>
      </c>
    </row>
    <row r="25" spans="1:15" s="2" customFormat="1" x14ac:dyDescent="0.25">
      <c r="A25" s="11"/>
      <c r="B25" s="17" t="s">
        <v>76</v>
      </c>
      <c r="C25" s="18" t="s">
        <v>77</v>
      </c>
      <c r="D25" s="105" t="s">
        <v>76</v>
      </c>
      <c r="E25" s="106" t="s">
        <v>78</v>
      </c>
      <c r="F25" s="16">
        <v>8124.8649482513902</v>
      </c>
      <c r="G25" s="16">
        <v>6670.4235470414096</v>
      </c>
      <c r="H25" s="16">
        <v>1454.4414012099801</v>
      </c>
      <c r="I25" s="16">
        <v>-1.5403739999999999</v>
      </c>
      <c r="J25" s="16">
        <v>1455.98177520998</v>
      </c>
      <c r="K25" s="16">
        <v>1827.873678429062</v>
      </c>
      <c r="L25" s="16">
        <v>373.43227721907999</v>
      </c>
      <c r="M25" s="16">
        <v>306.907228317202</v>
      </c>
      <c r="N25" s="16">
        <v>308.44760231720198</v>
      </c>
      <c r="O25" s="28">
        <v>1.5403739999999999</v>
      </c>
    </row>
    <row r="26" spans="1:15" s="2" customFormat="1" x14ac:dyDescent="0.25">
      <c r="A26" s="11"/>
      <c r="B26" s="17" t="s">
        <v>79</v>
      </c>
      <c r="C26" s="18" t="s">
        <v>80</v>
      </c>
      <c r="D26" s="105" t="s">
        <v>79</v>
      </c>
      <c r="E26" s="106" t="s">
        <v>81</v>
      </c>
      <c r="F26" s="16">
        <v>-18.846361349556201</v>
      </c>
      <c r="G26" s="16">
        <v>3.5874005634375901</v>
      </c>
      <c r="H26" s="16">
        <v>-22.433761912993798</v>
      </c>
      <c r="I26" s="16">
        <v>0</v>
      </c>
      <c r="J26" s="16">
        <v>-22.433761912993798</v>
      </c>
      <c r="K26" s="16">
        <v>16.955000000487601</v>
      </c>
      <c r="L26" s="16">
        <v>39.388761913481403</v>
      </c>
      <c r="M26" s="16">
        <v>0</v>
      </c>
      <c r="N26" s="16">
        <v>0</v>
      </c>
      <c r="O26" s="28">
        <v>0</v>
      </c>
    </row>
    <row r="27" spans="1:15" s="2" customFormat="1" x14ac:dyDescent="0.25">
      <c r="A27" s="11"/>
      <c r="B27" s="17" t="s">
        <v>82</v>
      </c>
      <c r="C27" s="18" t="s">
        <v>83</v>
      </c>
      <c r="D27" s="105" t="s">
        <v>82</v>
      </c>
      <c r="E27" s="106" t="s">
        <v>84</v>
      </c>
      <c r="F27" s="16">
        <v>668.24979499773406</v>
      </c>
      <c r="G27" s="16">
        <v>652.57393610849999</v>
      </c>
      <c r="H27" s="16">
        <v>15.6758588892346</v>
      </c>
      <c r="I27" s="16">
        <v>0</v>
      </c>
      <c r="J27" s="16">
        <v>15.6758588892346</v>
      </c>
      <c r="K27" s="16">
        <v>18.0043209902203</v>
      </c>
      <c r="L27" s="16">
        <v>2.32846210098571</v>
      </c>
      <c r="M27" s="16">
        <v>1.10959969</v>
      </c>
      <c r="N27" s="16">
        <v>1.10959969</v>
      </c>
      <c r="O27" s="28">
        <v>0</v>
      </c>
    </row>
    <row r="28" spans="1:15" s="2" customFormat="1" x14ac:dyDescent="0.25">
      <c r="A28" s="11"/>
      <c r="B28" s="17" t="s">
        <v>85</v>
      </c>
      <c r="C28" s="18" t="s">
        <v>86</v>
      </c>
      <c r="D28" s="105" t="s">
        <v>85</v>
      </c>
      <c r="E28" s="106" t="s">
        <v>87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8">
        <v>0</v>
      </c>
    </row>
    <row r="29" spans="1:15" s="2" customFormat="1" x14ac:dyDescent="0.25">
      <c r="A29" s="11"/>
      <c r="B29" s="17" t="s">
        <v>88</v>
      </c>
      <c r="C29" s="18" t="s">
        <v>89</v>
      </c>
      <c r="D29" s="105" t="s">
        <v>88</v>
      </c>
      <c r="E29" s="106" t="s">
        <v>90</v>
      </c>
      <c r="F29" s="16">
        <v>21.6493462457126</v>
      </c>
      <c r="G29" s="16">
        <v>59.581705751868697</v>
      </c>
      <c r="H29" s="16">
        <v>-37.932359506156097</v>
      </c>
      <c r="I29" s="16">
        <v>0</v>
      </c>
      <c r="J29" s="16">
        <v>-37.932359506156097</v>
      </c>
      <c r="K29" s="16">
        <v>0.191446613243588</v>
      </c>
      <c r="L29" s="16">
        <v>38.123806119399703</v>
      </c>
      <c r="M29" s="16">
        <v>0</v>
      </c>
      <c r="N29" s="16">
        <v>0</v>
      </c>
      <c r="O29" s="28">
        <v>0</v>
      </c>
    </row>
    <row r="30" spans="1:15" s="2" customFormat="1" x14ac:dyDescent="0.25">
      <c r="A30" s="11"/>
      <c r="B30" s="17" t="s">
        <v>91</v>
      </c>
      <c r="C30" s="18" t="s">
        <v>92</v>
      </c>
      <c r="D30" s="105" t="s">
        <v>91</v>
      </c>
      <c r="E30" s="106" t="s">
        <v>93</v>
      </c>
      <c r="F30" s="16">
        <v>278.75888499266603</v>
      </c>
      <c r="G30" s="16">
        <v>282.35604512472298</v>
      </c>
      <c r="H30" s="16">
        <v>-3.5971601320566302</v>
      </c>
      <c r="I30" s="16">
        <v>0</v>
      </c>
      <c r="J30" s="16">
        <v>-3.5971601320566302</v>
      </c>
      <c r="K30" s="16">
        <v>11.963968218637399</v>
      </c>
      <c r="L30" s="16">
        <v>15.561128350694</v>
      </c>
      <c r="M30" s="16">
        <v>0</v>
      </c>
      <c r="N30" s="16">
        <v>0</v>
      </c>
      <c r="O30" s="28">
        <v>0</v>
      </c>
    </row>
    <row r="31" spans="1:15" s="2" customFormat="1" x14ac:dyDescent="0.25">
      <c r="A31" s="11"/>
      <c r="B31" s="17" t="s">
        <v>94</v>
      </c>
      <c r="C31" s="18" t="s">
        <v>95</v>
      </c>
      <c r="D31" s="105" t="s">
        <v>94</v>
      </c>
      <c r="E31" s="106" t="s">
        <v>96</v>
      </c>
      <c r="F31" s="16">
        <v>-0.34502654144615802</v>
      </c>
      <c r="G31" s="16">
        <v>0.414849783049202</v>
      </c>
      <c r="H31" s="16">
        <v>-0.75987632449536002</v>
      </c>
      <c r="I31" s="16">
        <v>0</v>
      </c>
      <c r="J31" s="16">
        <v>-0.75987632449536002</v>
      </c>
      <c r="K31" s="16">
        <v>0.232034820483838</v>
      </c>
      <c r="L31" s="16">
        <v>0.99191114497919797</v>
      </c>
      <c r="M31" s="16">
        <v>0</v>
      </c>
      <c r="N31" s="16">
        <v>0</v>
      </c>
      <c r="O31" s="28">
        <v>0</v>
      </c>
    </row>
    <row r="32" spans="1:15" s="2" customFormat="1" x14ac:dyDescent="0.25">
      <c r="A32" s="11"/>
      <c r="B32" s="17" t="s">
        <v>97</v>
      </c>
      <c r="C32" s="18" t="s">
        <v>98</v>
      </c>
      <c r="D32" s="105" t="s">
        <v>97</v>
      </c>
      <c r="E32" s="106" t="s">
        <v>99</v>
      </c>
      <c r="F32" s="16">
        <v>-12510.2591149979</v>
      </c>
      <c r="G32" s="16">
        <v>244.16316590851901</v>
      </c>
      <c r="H32" s="16">
        <v>-12754.422280906399</v>
      </c>
      <c r="I32" s="16">
        <v>2837.41360308097</v>
      </c>
      <c r="J32" s="16">
        <v>-15591.8358839874</v>
      </c>
      <c r="K32" s="16">
        <v>7327.2316350409401</v>
      </c>
      <c r="L32" s="16">
        <v>20081.653915947401</v>
      </c>
      <c r="M32" s="16">
        <v>2893.8995037613699</v>
      </c>
      <c r="N32" s="16">
        <v>2893.8995037613699</v>
      </c>
      <c r="O32" s="28">
        <v>0</v>
      </c>
    </row>
    <row r="33" spans="1:15" s="2" customFormat="1" x14ac:dyDescent="0.25">
      <c r="A33" s="11"/>
      <c r="B33" s="17" t="s">
        <v>100</v>
      </c>
      <c r="C33" s="18" t="s">
        <v>101</v>
      </c>
      <c r="D33" s="105" t="s">
        <v>100</v>
      </c>
      <c r="E33" s="106" t="s">
        <v>102</v>
      </c>
      <c r="F33" s="16">
        <v>514.31984056535202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>
        <v>23.829000000000001</v>
      </c>
      <c r="N33" s="16">
        <v>23.829000000000001</v>
      </c>
      <c r="O33" s="28">
        <v>0</v>
      </c>
    </row>
    <row r="34" spans="1:15" s="2" customFormat="1" x14ac:dyDescent="0.25">
      <c r="A34" s="11"/>
      <c r="B34" s="17" t="s">
        <v>103</v>
      </c>
      <c r="C34" s="18" t="s">
        <v>104</v>
      </c>
      <c r="D34" s="105" t="s">
        <v>103</v>
      </c>
      <c r="E34" s="106" t="s">
        <v>105</v>
      </c>
      <c r="F34" s="16">
        <v>2774.6633951732902</v>
      </c>
      <c r="G34" s="16">
        <v>2375.4790887771101</v>
      </c>
      <c r="H34" s="16">
        <v>399.184306396171</v>
      </c>
      <c r="I34" s="16">
        <v>122.648463826035</v>
      </c>
      <c r="J34" s="16">
        <v>276.53584257013603</v>
      </c>
      <c r="K34" s="16">
        <v>405.85507087086216</v>
      </c>
      <c r="L34" s="16">
        <v>6.6707644746902499</v>
      </c>
      <c r="M34" s="16">
        <v>214.8856130358742</v>
      </c>
      <c r="N34" s="16">
        <v>214.88781603587421</v>
      </c>
      <c r="O34" s="28">
        <v>2.2030000000000001E-3</v>
      </c>
    </row>
    <row r="35" spans="1:15" s="2" customFormat="1" x14ac:dyDescent="0.25">
      <c r="A35" s="11"/>
      <c r="B35" s="17" t="s">
        <v>106</v>
      </c>
      <c r="C35" s="18" t="s">
        <v>107</v>
      </c>
      <c r="D35" s="105" t="s">
        <v>106</v>
      </c>
      <c r="E35" s="106" t="s">
        <v>108</v>
      </c>
      <c r="F35" s="16" t="s">
        <v>19</v>
      </c>
      <c r="G35" s="16" t="s">
        <v>19</v>
      </c>
      <c r="H35" s="16">
        <v>113.01540186035101</v>
      </c>
      <c r="I35" s="16">
        <v>0</v>
      </c>
      <c r="J35" s="16">
        <v>113.01540186035101</v>
      </c>
      <c r="K35" s="16">
        <v>117.79597690774051</v>
      </c>
      <c r="L35" s="16">
        <v>4.7805750473899096</v>
      </c>
      <c r="M35" s="16" t="s">
        <v>19</v>
      </c>
      <c r="N35" s="16" t="s">
        <v>19</v>
      </c>
      <c r="O35" s="28" t="s">
        <v>19</v>
      </c>
    </row>
    <row r="36" spans="1:15" s="2" customFormat="1" x14ac:dyDescent="0.25">
      <c r="A36" s="11"/>
      <c r="B36" s="17" t="s">
        <v>109</v>
      </c>
      <c r="C36" s="18" t="s">
        <v>110</v>
      </c>
      <c r="D36" s="105" t="s">
        <v>109</v>
      </c>
      <c r="E36" s="106" t="s">
        <v>111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8">
        <v>0</v>
      </c>
    </row>
    <row r="37" spans="1:15" s="2" customFormat="1" x14ac:dyDescent="0.25">
      <c r="A37" s="11"/>
      <c r="B37" s="17" t="s">
        <v>112</v>
      </c>
      <c r="C37" s="18" t="s">
        <v>113</v>
      </c>
      <c r="D37" s="105" t="s">
        <v>112</v>
      </c>
      <c r="E37" s="106" t="s">
        <v>114</v>
      </c>
      <c r="F37" s="16">
        <v>1598.5231862365799</v>
      </c>
      <c r="G37" s="16">
        <v>2069.6424700633302</v>
      </c>
      <c r="H37" s="16">
        <v>-471.11928382674603</v>
      </c>
      <c r="I37" s="16">
        <v>0</v>
      </c>
      <c r="J37" s="16">
        <v>-471.11928382674603</v>
      </c>
      <c r="K37" s="16">
        <v>172.04430618487001</v>
      </c>
      <c r="L37" s="16">
        <v>643.16359001161698</v>
      </c>
      <c r="M37" s="16">
        <v>0</v>
      </c>
      <c r="N37" s="16">
        <v>0</v>
      </c>
      <c r="O37" s="28">
        <v>0</v>
      </c>
    </row>
    <row r="38" spans="1:15" s="2" customFormat="1" x14ac:dyDescent="0.25">
      <c r="A38" s="11"/>
      <c r="B38" s="17" t="s">
        <v>115</v>
      </c>
      <c r="C38" s="18" t="s">
        <v>116</v>
      </c>
      <c r="D38" s="105" t="s">
        <v>115</v>
      </c>
      <c r="E38" s="106" t="s">
        <v>117</v>
      </c>
      <c r="F38" s="16">
        <v>240.2738048839</v>
      </c>
      <c r="G38" s="107">
        <v>330.92265017622299</v>
      </c>
      <c r="H38" s="16">
        <v>-90.648845292323003</v>
      </c>
      <c r="I38" s="16">
        <v>0</v>
      </c>
      <c r="J38" s="16">
        <v>-90.648845292323003</v>
      </c>
      <c r="K38" s="16">
        <v>60.727406358134701</v>
      </c>
      <c r="L38" s="16">
        <v>151.37625165045799</v>
      </c>
      <c r="M38" s="16">
        <v>0</v>
      </c>
      <c r="N38" s="16">
        <v>0</v>
      </c>
      <c r="O38" s="28">
        <v>0</v>
      </c>
    </row>
    <row r="39" spans="1:15" s="2" customFormat="1" x14ac:dyDescent="0.25">
      <c r="A39" s="11"/>
      <c r="B39" s="17" t="s">
        <v>118</v>
      </c>
      <c r="C39" s="18" t="s">
        <v>119</v>
      </c>
      <c r="D39" s="105" t="s">
        <v>118</v>
      </c>
      <c r="E39" s="106" t="s">
        <v>120</v>
      </c>
      <c r="F39" s="16">
        <v>322.81078457475098</v>
      </c>
      <c r="G39" s="16">
        <v>246.40144413556899</v>
      </c>
      <c r="H39" s="16">
        <v>76.409340439181705</v>
      </c>
      <c r="I39" s="16">
        <v>0</v>
      </c>
      <c r="J39" s="16">
        <v>76.409340439181705</v>
      </c>
      <c r="K39" s="16">
        <v>81.3547304254827</v>
      </c>
      <c r="L39" s="16">
        <v>4.9453899863009996</v>
      </c>
      <c r="M39" s="16">
        <v>0</v>
      </c>
      <c r="N39" s="16">
        <v>0</v>
      </c>
      <c r="O39" s="28">
        <v>0</v>
      </c>
    </row>
    <row r="40" spans="1:15" s="2" customFormat="1" x14ac:dyDescent="0.25">
      <c r="A40" s="11"/>
      <c r="B40" s="17" t="s">
        <v>121</v>
      </c>
      <c r="C40" s="18" t="s">
        <v>122</v>
      </c>
      <c r="D40" s="105" t="s">
        <v>121</v>
      </c>
      <c r="E40" s="106" t="s">
        <v>123</v>
      </c>
      <c r="F40" s="16">
        <v>-12113.227056501701</v>
      </c>
      <c r="G40" s="16">
        <v>14190.574895358701</v>
      </c>
      <c r="H40" s="16">
        <v>-26303.801951860401</v>
      </c>
      <c r="I40" s="16">
        <v>-173.678384253264</v>
      </c>
      <c r="J40" s="16">
        <v>-26130.123567607101</v>
      </c>
      <c r="K40" s="16">
        <v>2478.1118607828398</v>
      </c>
      <c r="L40" s="16">
        <v>28781.913812643201</v>
      </c>
      <c r="M40" s="16">
        <v>1198.5239621303899</v>
      </c>
      <c r="N40" s="16">
        <v>1198.5239621303899</v>
      </c>
      <c r="O40" s="28">
        <v>0</v>
      </c>
    </row>
    <row r="41" spans="1:15" s="2" customFormat="1" x14ac:dyDescent="0.25">
      <c r="A41" s="11"/>
      <c r="B41" s="17" t="s">
        <v>124</v>
      </c>
      <c r="C41" s="18" t="s">
        <v>125</v>
      </c>
      <c r="D41" s="105" t="s">
        <v>124</v>
      </c>
      <c r="E41" s="106" t="s">
        <v>126</v>
      </c>
      <c r="F41" s="16">
        <v>121.777760912308</v>
      </c>
      <c r="G41" s="16">
        <v>78.876335046932496</v>
      </c>
      <c r="H41" s="16">
        <v>42.901425865375501</v>
      </c>
      <c r="I41" s="16">
        <v>0</v>
      </c>
      <c r="J41" s="16">
        <v>42.901425865375501</v>
      </c>
      <c r="K41" s="16">
        <v>47.067559812740797</v>
      </c>
      <c r="L41" s="16">
        <v>4.1661339473652204</v>
      </c>
      <c r="M41" s="16">
        <v>0</v>
      </c>
      <c r="N41" s="16">
        <v>0</v>
      </c>
      <c r="O41" s="28">
        <v>0</v>
      </c>
    </row>
    <row r="42" spans="1:15" s="2" customFormat="1" x14ac:dyDescent="0.25">
      <c r="A42" s="11"/>
      <c r="B42" s="17" t="s">
        <v>127</v>
      </c>
      <c r="C42" s="18" t="s">
        <v>128</v>
      </c>
      <c r="D42" s="105" t="s">
        <v>127</v>
      </c>
      <c r="E42" s="106" t="s">
        <v>129</v>
      </c>
      <c r="F42" s="16">
        <v>257.42341885324498</v>
      </c>
      <c r="G42" s="16">
        <v>231.61103083138801</v>
      </c>
      <c r="H42" s="16">
        <v>25.812388021856702</v>
      </c>
      <c r="I42" s="16">
        <v>0.51362200398441904</v>
      </c>
      <c r="J42" s="16">
        <v>25.2987660178723</v>
      </c>
      <c r="K42" s="16">
        <v>31.678576757476101</v>
      </c>
      <c r="L42" s="16">
        <v>5.8661887356193798</v>
      </c>
      <c r="M42" s="16">
        <v>6</v>
      </c>
      <c r="N42" s="16">
        <v>6</v>
      </c>
      <c r="O42" s="28">
        <v>0</v>
      </c>
    </row>
    <row r="43" spans="1:15" s="2" customFormat="1" x14ac:dyDescent="0.25">
      <c r="A43" s="11"/>
      <c r="B43" s="17" t="s">
        <v>130</v>
      </c>
      <c r="C43" s="18" t="s">
        <v>131</v>
      </c>
      <c r="D43" s="105" t="s">
        <v>130</v>
      </c>
      <c r="E43" s="106" t="s">
        <v>132</v>
      </c>
      <c r="F43" s="16">
        <v>1443.36527009313</v>
      </c>
      <c r="G43" s="16">
        <v>1344.5648501631099</v>
      </c>
      <c r="H43" s="16">
        <v>98.800419930014002</v>
      </c>
      <c r="I43" s="16">
        <v>0</v>
      </c>
      <c r="J43" s="16">
        <v>98.800419930014002</v>
      </c>
      <c r="K43" s="16">
        <v>153.25196056501599</v>
      </c>
      <c r="L43" s="16">
        <v>54.451540635002203</v>
      </c>
      <c r="M43" s="16">
        <v>0</v>
      </c>
      <c r="N43" s="16">
        <v>0</v>
      </c>
      <c r="O43" s="28">
        <v>0</v>
      </c>
    </row>
    <row r="44" spans="1:15" s="2" customFormat="1" x14ac:dyDescent="0.25">
      <c r="A44" s="19"/>
      <c r="B44" s="17" t="s">
        <v>133</v>
      </c>
      <c r="C44" s="18" t="s">
        <v>134</v>
      </c>
      <c r="D44" s="105" t="s">
        <v>133</v>
      </c>
      <c r="E44" s="106" t="s">
        <v>135</v>
      </c>
      <c r="F44" s="16">
        <v>1396.45592439342</v>
      </c>
      <c r="G44" s="16">
        <v>1295.6761997778499</v>
      </c>
      <c r="H44" s="16">
        <v>100.779724615571</v>
      </c>
      <c r="I44" s="16">
        <v>0</v>
      </c>
      <c r="J44" s="16">
        <v>100.779724615571</v>
      </c>
      <c r="K44" s="16">
        <v>110.06532542017101</v>
      </c>
      <c r="L44" s="16">
        <v>9.2856008045995608</v>
      </c>
      <c r="M44" s="16">
        <v>0</v>
      </c>
      <c r="N44" s="16">
        <v>0</v>
      </c>
      <c r="O44" s="28">
        <v>0</v>
      </c>
    </row>
    <row r="45" spans="1:15" s="2" customFormat="1" x14ac:dyDescent="0.25">
      <c r="A45" s="11"/>
      <c r="B45" s="17" t="s">
        <v>136</v>
      </c>
      <c r="C45" s="18" t="s">
        <v>137</v>
      </c>
      <c r="D45" s="105" t="s">
        <v>136</v>
      </c>
      <c r="E45" s="106" t="s">
        <v>138</v>
      </c>
      <c r="F45" s="16">
        <v>40414.769891925498</v>
      </c>
      <c r="G45" s="16">
        <v>38236.854370229201</v>
      </c>
      <c r="H45" s="16">
        <v>2177.91552169635</v>
      </c>
      <c r="I45" s="16">
        <v>-245.90096665988901</v>
      </c>
      <c r="J45" s="16">
        <v>2423.8164883562399</v>
      </c>
      <c r="K45" s="16">
        <v>10610.638706872649</v>
      </c>
      <c r="L45" s="16">
        <v>8432.7231851762899</v>
      </c>
      <c r="M45" s="16">
        <v>1918.1246622479973</v>
      </c>
      <c r="N45" s="16">
        <v>2213.7118482479973</v>
      </c>
      <c r="O45" s="28">
        <v>295.58718599999997</v>
      </c>
    </row>
    <row r="46" spans="1:15" s="2" customFormat="1" x14ac:dyDescent="0.25">
      <c r="A46" s="11"/>
      <c r="B46" s="17" t="s">
        <v>139</v>
      </c>
      <c r="C46" s="18" t="s">
        <v>140</v>
      </c>
      <c r="D46" s="105" t="s">
        <v>139</v>
      </c>
      <c r="E46" s="106" t="s">
        <v>141</v>
      </c>
      <c r="F46" s="16">
        <v>12.391873318497399</v>
      </c>
      <c r="G46" s="16">
        <v>0.83319324216666502</v>
      </c>
      <c r="H46" s="16">
        <v>11.5586800763308</v>
      </c>
      <c r="I46" s="16">
        <v>0</v>
      </c>
      <c r="J46" s="16">
        <v>11.5586800763308</v>
      </c>
      <c r="K46" s="16">
        <v>11.846670162889501</v>
      </c>
      <c r="L46" s="16">
        <v>0.28799008655872199</v>
      </c>
      <c r="M46" s="16">
        <v>0</v>
      </c>
      <c r="N46" s="16">
        <v>0</v>
      </c>
      <c r="O46" s="28">
        <v>0</v>
      </c>
    </row>
    <row r="47" spans="1:15" s="2" customFormat="1" x14ac:dyDescent="0.25">
      <c r="A47" s="11"/>
      <c r="B47" s="17" t="s">
        <v>142</v>
      </c>
      <c r="C47" s="18" t="s">
        <v>143</v>
      </c>
      <c r="D47" s="105" t="s">
        <v>142</v>
      </c>
      <c r="E47" s="106" t="s">
        <v>144</v>
      </c>
      <c r="F47" s="16">
        <v>444.47763764490003</v>
      </c>
      <c r="G47" s="16">
        <v>283.82300480205703</v>
      </c>
      <c r="H47" s="16">
        <v>160.654632842843</v>
      </c>
      <c r="I47" s="16">
        <v>0</v>
      </c>
      <c r="J47" s="16">
        <v>160.654632842843</v>
      </c>
      <c r="K47" s="16">
        <v>162.12391953708999</v>
      </c>
      <c r="L47" s="16">
        <v>1.4692866942471701</v>
      </c>
      <c r="M47" s="16">
        <v>136.43167037567</v>
      </c>
      <c r="N47" s="16">
        <v>136.43167037567</v>
      </c>
      <c r="O47" s="28">
        <v>0</v>
      </c>
    </row>
    <row r="48" spans="1:15" s="2" customFormat="1" x14ac:dyDescent="0.25">
      <c r="A48" s="11"/>
      <c r="B48" s="17" t="s">
        <v>145</v>
      </c>
      <c r="C48" s="18" t="s">
        <v>146</v>
      </c>
      <c r="D48" s="105" t="s">
        <v>145</v>
      </c>
      <c r="E48" s="106" t="s">
        <v>147</v>
      </c>
      <c r="F48" s="16">
        <v>537.79482636114403</v>
      </c>
      <c r="G48" s="16">
        <v>504.36751248070698</v>
      </c>
      <c r="H48" s="16">
        <v>33.427313880437303</v>
      </c>
      <c r="I48" s="16">
        <v>49.032483680258999</v>
      </c>
      <c r="J48" s="16">
        <v>-15.6051697998217</v>
      </c>
      <c r="K48" s="16">
        <v>89.742311025456601</v>
      </c>
      <c r="L48" s="16">
        <v>56.314997145019305</v>
      </c>
      <c r="M48" s="16">
        <v>48.940979648337596</v>
      </c>
      <c r="N48" s="16">
        <v>48.941566648337599</v>
      </c>
      <c r="O48" s="28">
        <v>5.8699999999999996E-4</v>
      </c>
    </row>
    <row r="49" spans="1:15" s="2" customFormat="1" x14ac:dyDescent="0.25">
      <c r="A49" s="11"/>
      <c r="B49" s="17" t="s">
        <v>148</v>
      </c>
      <c r="C49" s="18" t="s">
        <v>149</v>
      </c>
      <c r="D49" s="105" t="s">
        <v>148</v>
      </c>
      <c r="E49" s="106" t="s">
        <v>150</v>
      </c>
      <c r="F49" s="16">
        <v>230.74414326561001</v>
      </c>
      <c r="G49" s="16">
        <v>229.068062478223</v>
      </c>
      <c r="H49" s="16">
        <v>1.67608078738758</v>
      </c>
      <c r="I49" s="16">
        <v>0</v>
      </c>
      <c r="J49" s="16">
        <v>1.67608078738758</v>
      </c>
      <c r="K49" s="16">
        <v>10.1700736234672</v>
      </c>
      <c r="L49" s="16">
        <v>8.4939928360796699</v>
      </c>
      <c r="M49" s="16">
        <v>0</v>
      </c>
      <c r="N49" s="16">
        <v>0</v>
      </c>
      <c r="O49" s="28">
        <v>0</v>
      </c>
    </row>
    <row r="50" spans="1:15" s="2" customFormat="1" x14ac:dyDescent="0.25">
      <c r="A50" s="11"/>
      <c r="B50" s="17" t="s">
        <v>151</v>
      </c>
      <c r="C50" s="18" t="s">
        <v>152</v>
      </c>
      <c r="D50" s="105" t="s">
        <v>151</v>
      </c>
      <c r="E50" s="106" t="s">
        <v>153</v>
      </c>
      <c r="F50" s="16">
        <v>30.725024783264399</v>
      </c>
      <c r="G50" s="16">
        <v>19.6051989847949</v>
      </c>
      <c r="H50" s="16">
        <v>11.119825798469501</v>
      </c>
      <c r="I50" s="16">
        <v>0.89196986516598398</v>
      </c>
      <c r="J50" s="16">
        <v>10.2278559333036</v>
      </c>
      <c r="K50" s="16">
        <v>11.9566423906924</v>
      </c>
      <c r="L50" s="16">
        <v>0.836816592222834</v>
      </c>
      <c r="M50" s="16">
        <v>0</v>
      </c>
      <c r="N50" s="16">
        <v>0</v>
      </c>
      <c r="O50" s="28">
        <v>0</v>
      </c>
    </row>
    <row r="51" spans="1:15" s="2" customFormat="1" x14ac:dyDescent="0.25">
      <c r="A51" s="11"/>
      <c r="B51" s="17" t="s">
        <v>154</v>
      </c>
      <c r="C51" s="18" t="s">
        <v>155</v>
      </c>
      <c r="D51" s="105" t="s">
        <v>154</v>
      </c>
      <c r="E51" s="106" t="s">
        <v>156</v>
      </c>
      <c r="F51" s="16"/>
      <c r="G51" s="16"/>
      <c r="H51" s="16"/>
      <c r="I51" s="16"/>
      <c r="J51" s="16"/>
      <c r="K51" s="16"/>
      <c r="L51" s="16"/>
      <c r="M51" s="16"/>
      <c r="N51" s="16"/>
      <c r="O51" s="28"/>
    </row>
    <row r="52" spans="1:15" s="2" customFormat="1" x14ac:dyDescent="0.25">
      <c r="A52" s="11"/>
      <c r="B52" s="17" t="s">
        <v>157</v>
      </c>
      <c r="C52" s="18" t="s">
        <v>158</v>
      </c>
      <c r="D52" s="105" t="s">
        <v>157</v>
      </c>
      <c r="E52" s="106" t="s">
        <v>159</v>
      </c>
      <c r="F52" s="16">
        <v>0.76966003745929801</v>
      </c>
      <c r="G52" s="16">
        <v>0.74553662907840001</v>
      </c>
      <c r="H52" s="16">
        <v>2.4123408380898E-2</v>
      </c>
      <c r="I52" s="16">
        <v>0</v>
      </c>
      <c r="J52" s="16">
        <v>2.4123408380898E-2</v>
      </c>
      <c r="K52" s="16">
        <v>9.4727833999027997E-2</v>
      </c>
      <c r="L52" s="16">
        <v>7.0604425618130004E-2</v>
      </c>
      <c r="M52" s="16">
        <v>0</v>
      </c>
      <c r="N52" s="16">
        <v>0</v>
      </c>
      <c r="O52" s="28">
        <v>0</v>
      </c>
    </row>
    <row r="53" spans="1:15" s="2" customFormat="1" x14ac:dyDescent="0.25">
      <c r="A53" s="11"/>
      <c r="B53" s="17" t="s">
        <v>160</v>
      </c>
      <c r="C53" s="18" t="s">
        <v>161</v>
      </c>
      <c r="D53" s="105" t="s">
        <v>160</v>
      </c>
      <c r="E53" s="106" t="s">
        <v>162</v>
      </c>
      <c r="F53" s="16">
        <v>1547.3803173869401</v>
      </c>
      <c r="G53" s="16">
        <v>1255.9128369182399</v>
      </c>
      <c r="H53" s="16">
        <v>291.46748046869601</v>
      </c>
      <c r="I53" s="16">
        <v>12.8519696426028</v>
      </c>
      <c r="J53" s="16">
        <v>278.61551082609299</v>
      </c>
      <c r="K53" s="16">
        <v>291.94462369802699</v>
      </c>
      <c r="L53" s="16">
        <v>0.47714322933154402</v>
      </c>
      <c r="M53" s="16">
        <v>12.156539</v>
      </c>
      <c r="N53" s="16">
        <v>12.156539</v>
      </c>
      <c r="O53" s="28">
        <v>0</v>
      </c>
    </row>
    <row r="54" spans="1:15" s="2" customFormat="1" x14ac:dyDescent="0.25">
      <c r="A54" s="11"/>
      <c r="B54" s="17" t="s">
        <v>163</v>
      </c>
      <c r="C54" s="18" t="s">
        <v>164</v>
      </c>
      <c r="D54" s="105" t="s">
        <v>163</v>
      </c>
      <c r="E54" s="106" t="s">
        <v>165</v>
      </c>
      <c r="F54" s="16">
        <v>159.95742665842201</v>
      </c>
      <c r="G54" s="16">
        <v>116.413065126532</v>
      </c>
      <c r="H54" s="16">
        <v>43.544361531890203</v>
      </c>
      <c r="I54" s="16">
        <v>0</v>
      </c>
      <c r="J54" s="16">
        <v>43.544361531890203</v>
      </c>
      <c r="K54" s="16">
        <v>43.912129360654397</v>
      </c>
      <c r="L54" s="16">
        <v>0.36776782876415098</v>
      </c>
      <c r="M54" s="16">
        <v>0</v>
      </c>
      <c r="N54" s="16">
        <v>0</v>
      </c>
      <c r="O54" s="28">
        <v>0</v>
      </c>
    </row>
    <row r="55" spans="1:15" s="2" customFormat="1" x14ac:dyDescent="0.25">
      <c r="A55" s="11"/>
      <c r="B55" s="17" t="s">
        <v>166</v>
      </c>
      <c r="C55" s="18" t="s">
        <v>167</v>
      </c>
      <c r="D55" s="105" t="s">
        <v>166</v>
      </c>
      <c r="E55" s="106" t="s">
        <v>168</v>
      </c>
      <c r="F55" s="16">
        <v>308.74079341972202</v>
      </c>
      <c r="G55" s="16">
        <v>190.81163981359001</v>
      </c>
      <c r="H55" s="16">
        <v>117.929153606133</v>
      </c>
      <c r="I55" s="16">
        <v>0</v>
      </c>
      <c r="J55" s="16">
        <v>117.929153606133</v>
      </c>
      <c r="K55" s="16">
        <v>117.956353175362</v>
      </c>
      <c r="L55" s="16">
        <v>2.7199569229321999E-2</v>
      </c>
      <c r="M55" s="16">
        <v>0</v>
      </c>
      <c r="N55" s="16">
        <v>0</v>
      </c>
      <c r="O55" s="28">
        <v>0</v>
      </c>
    </row>
    <row r="56" spans="1:15" s="2" customFormat="1" x14ac:dyDescent="0.25">
      <c r="A56" s="11"/>
      <c r="B56" s="17" t="s">
        <v>169</v>
      </c>
      <c r="C56" s="18" t="s">
        <v>170</v>
      </c>
      <c r="D56" s="105" t="s">
        <v>169</v>
      </c>
      <c r="E56" s="106" t="s">
        <v>171</v>
      </c>
      <c r="F56" s="16">
        <v>6441.1375174887198</v>
      </c>
      <c r="G56" s="16">
        <v>6222.0153222152603</v>
      </c>
      <c r="H56" s="16">
        <v>219.12219527346301</v>
      </c>
      <c r="I56" s="16">
        <v>0</v>
      </c>
      <c r="J56" s="16">
        <v>219.12219527346301</v>
      </c>
      <c r="K56" s="16">
        <v>225.45898598668799</v>
      </c>
      <c r="L56" s="16">
        <v>6.3367907132252599</v>
      </c>
      <c r="M56" s="16">
        <v>0</v>
      </c>
      <c r="N56" s="16">
        <v>0</v>
      </c>
      <c r="O56" s="28">
        <v>0</v>
      </c>
    </row>
    <row r="57" spans="1:15" s="2" customFormat="1" x14ac:dyDescent="0.25">
      <c r="A57" s="11"/>
      <c r="B57" s="17" t="s">
        <v>172</v>
      </c>
      <c r="C57" s="18" t="s">
        <v>173</v>
      </c>
      <c r="D57" s="105" t="s">
        <v>172</v>
      </c>
      <c r="E57" s="106" t="s">
        <v>174</v>
      </c>
      <c r="F57" s="16">
        <v>172.99023660632301</v>
      </c>
      <c r="G57" s="16">
        <v>102.91655458997801</v>
      </c>
      <c r="H57" s="16">
        <v>70.073682016344904</v>
      </c>
      <c r="I57" s="16">
        <v>12.906128077296</v>
      </c>
      <c r="J57" s="16">
        <v>57.167553939048901</v>
      </c>
      <c r="K57" s="16">
        <v>97.561400241527394</v>
      </c>
      <c r="L57" s="16">
        <v>27.487718225182501</v>
      </c>
      <c r="M57" s="16">
        <v>19.928699049577901</v>
      </c>
      <c r="N57" s="16">
        <v>19.928699049577901</v>
      </c>
      <c r="O57" s="28">
        <v>0</v>
      </c>
    </row>
    <row r="58" spans="1:15" s="2" customFormat="1" x14ac:dyDescent="0.25">
      <c r="A58" s="11"/>
      <c r="B58" s="17" t="s">
        <v>175</v>
      </c>
      <c r="C58" s="18" t="s">
        <v>176</v>
      </c>
      <c r="D58" s="105" t="s">
        <v>175</v>
      </c>
      <c r="E58" s="106" t="s">
        <v>177</v>
      </c>
      <c r="F58" s="16">
        <v>17759.936921589098</v>
      </c>
      <c r="G58" s="16">
        <v>14118.4250202279</v>
      </c>
      <c r="H58" s="16">
        <v>3641.5119013611602</v>
      </c>
      <c r="I58" s="16">
        <v>-80.716244144168797</v>
      </c>
      <c r="J58" s="16">
        <v>3722.2281455053298</v>
      </c>
      <c r="K58" s="16">
        <v>6793.4029298187306</v>
      </c>
      <c r="L58" s="16">
        <v>3151.89102845757</v>
      </c>
      <c r="M58" s="16">
        <v>1353.3259895929248</v>
      </c>
      <c r="N58" s="16">
        <v>1369.9487125929249</v>
      </c>
      <c r="O58" s="28">
        <v>16.622723000000001</v>
      </c>
    </row>
    <row r="59" spans="1:15" s="2" customFormat="1" x14ac:dyDescent="0.25">
      <c r="A59" s="11"/>
      <c r="B59" s="17" t="s">
        <v>178</v>
      </c>
      <c r="C59" s="18" t="s">
        <v>179</v>
      </c>
      <c r="D59" s="105" t="s">
        <v>178</v>
      </c>
      <c r="E59" s="106" t="s">
        <v>180</v>
      </c>
      <c r="F59" s="16">
        <v>8229.3401882753606</v>
      </c>
      <c r="G59" s="16">
        <v>8161.8332715821898</v>
      </c>
      <c r="H59" s="16">
        <v>67.506916693168293</v>
      </c>
      <c r="I59" s="16">
        <v>-6.9999999999999999E-6</v>
      </c>
      <c r="J59" s="16">
        <v>67.506923693168304</v>
      </c>
      <c r="K59" s="16">
        <v>71.322678450211797</v>
      </c>
      <c r="L59" s="16">
        <v>3.8157617570435103</v>
      </c>
      <c r="M59" s="16">
        <v>7.3945784260000006E-6</v>
      </c>
      <c r="N59" s="16">
        <v>1.4394578426000001E-5</v>
      </c>
      <c r="O59" s="28">
        <v>6.9999999999999999E-6</v>
      </c>
    </row>
    <row r="60" spans="1:15" s="2" customFormat="1" x14ac:dyDescent="0.25">
      <c r="A60" s="11"/>
      <c r="B60" s="17" t="s">
        <v>181</v>
      </c>
      <c r="C60" s="18" t="s">
        <v>182</v>
      </c>
      <c r="D60" s="105" t="s">
        <v>181</v>
      </c>
      <c r="E60" s="106" t="s">
        <v>183</v>
      </c>
      <c r="F60" s="16">
        <v>3104.2483654395801</v>
      </c>
      <c r="G60" s="16">
        <v>2519.0434774322698</v>
      </c>
      <c r="H60" s="16">
        <v>585.20488800731698</v>
      </c>
      <c r="I60" s="16">
        <v>33.893233884064898</v>
      </c>
      <c r="J60" s="16">
        <v>551.31165412325197</v>
      </c>
      <c r="K60" s="16">
        <v>586.56685716595803</v>
      </c>
      <c r="L60" s="16">
        <v>1.3619691586410201</v>
      </c>
      <c r="M60" s="16">
        <v>0</v>
      </c>
      <c r="N60" s="16">
        <v>0</v>
      </c>
      <c r="O60" s="28">
        <v>0</v>
      </c>
    </row>
    <row r="61" spans="1:15" s="2" customFormat="1" x14ac:dyDescent="0.25">
      <c r="A61" s="11"/>
      <c r="B61" s="17" t="s">
        <v>184</v>
      </c>
      <c r="C61" s="18" t="s">
        <v>185</v>
      </c>
      <c r="D61" s="105" t="s">
        <v>184</v>
      </c>
      <c r="E61" s="106" t="s">
        <v>186</v>
      </c>
      <c r="F61" s="16">
        <v>6378.2275771040904</v>
      </c>
      <c r="G61" s="16">
        <v>7619.59045642207</v>
      </c>
      <c r="H61" s="16">
        <v>-1241.3628793179801</v>
      </c>
      <c r="I61" s="16">
        <v>14.713916838698101</v>
      </c>
      <c r="J61" s="16">
        <v>-1256.0767961566801</v>
      </c>
      <c r="K61" s="16">
        <v>1691.143454812388</v>
      </c>
      <c r="L61" s="16">
        <v>2932.5063341303703</v>
      </c>
      <c r="M61" s="16">
        <v>884.13689828598308</v>
      </c>
      <c r="N61" s="16">
        <v>894.14212428598307</v>
      </c>
      <c r="O61" s="28">
        <v>10.005226</v>
      </c>
    </row>
    <row r="62" spans="1:15" s="2" customFormat="1" ht="12" thickBot="1" x14ac:dyDescent="0.3">
      <c r="A62" s="11"/>
      <c r="B62" s="17" t="s">
        <v>187</v>
      </c>
      <c r="C62" s="20" t="s">
        <v>188</v>
      </c>
      <c r="D62" s="105" t="s">
        <v>187</v>
      </c>
      <c r="E62" s="106" t="s">
        <v>189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8">
        <v>0</v>
      </c>
    </row>
    <row r="63" spans="1:15" s="24" customFormat="1" ht="21.75" thickBot="1" x14ac:dyDescent="0.3">
      <c r="A63" s="21"/>
      <c r="B63" s="22" t="s">
        <v>190</v>
      </c>
      <c r="C63" s="23" t="s">
        <v>191</v>
      </c>
      <c r="D63" s="105" t="s">
        <v>192</v>
      </c>
      <c r="E63" s="108" t="s">
        <v>193</v>
      </c>
      <c r="F63" s="16" t="s">
        <v>19</v>
      </c>
      <c r="G63" s="16" t="s">
        <v>19</v>
      </c>
      <c r="H63" s="16" t="s">
        <v>19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28" t="s">
        <v>19</v>
      </c>
    </row>
    <row r="64" spans="1:15" s="24" customFormat="1" ht="31.5" x14ac:dyDescent="0.25">
      <c r="A64" s="21"/>
      <c r="B64" s="65" t="s">
        <v>194</v>
      </c>
      <c r="C64" s="72"/>
      <c r="D64" s="63" t="s">
        <v>194</v>
      </c>
      <c r="E64" s="109" t="s">
        <v>195</v>
      </c>
      <c r="F64" s="110">
        <f t="shared" ref="F64:O64" si="0">SUM(F10:F62)</f>
        <v>290101.28124927147</v>
      </c>
      <c r="G64" s="110">
        <f t="shared" si="0"/>
        <v>278253.19501818431</v>
      </c>
      <c r="H64" s="110">
        <f t="shared" si="0"/>
        <v>9562.9159797805205</v>
      </c>
      <c r="I64" s="110">
        <f t="shared" si="0"/>
        <v>15702.80190043575</v>
      </c>
      <c r="J64" s="110">
        <f t="shared" si="0"/>
        <v>-6139.885920655207</v>
      </c>
      <c r="K64" s="110">
        <f t="shared" si="0"/>
        <v>79334.408559686693</v>
      </c>
      <c r="L64" s="110">
        <f t="shared" si="0"/>
        <v>69771.492579906102</v>
      </c>
      <c r="M64" s="110">
        <f t="shared" si="0"/>
        <v>17630.88687091029</v>
      </c>
      <c r="N64" s="110">
        <f t="shared" si="0"/>
        <v>18066.994588406807</v>
      </c>
      <c r="O64" s="111">
        <f t="shared" si="0"/>
        <v>436.10771749651497</v>
      </c>
    </row>
    <row r="65" spans="1:56" s="24" customFormat="1" ht="21.75" thickBot="1" x14ac:dyDescent="0.3">
      <c r="A65" s="21"/>
      <c r="B65" s="64"/>
      <c r="C65" s="73"/>
      <c r="D65" s="112"/>
      <c r="E65" s="113" t="s">
        <v>196</v>
      </c>
      <c r="F65" s="110" t="str">
        <f t="shared" ref="F65:O65" si="1">IF(COUNTA(F10:F63)&gt;0,IF(F63="c","c",SUM(F63:F64)),"")</f>
        <v>c</v>
      </c>
      <c r="G65" s="110" t="str">
        <f t="shared" si="1"/>
        <v>c</v>
      </c>
      <c r="H65" s="110" t="str">
        <f t="shared" si="1"/>
        <v>c</v>
      </c>
      <c r="I65" s="110" t="str">
        <f t="shared" si="1"/>
        <v>c</v>
      </c>
      <c r="J65" s="110" t="str">
        <f t="shared" si="1"/>
        <v>c</v>
      </c>
      <c r="K65" s="110" t="str">
        <f t="shared" si="1"/>
        <v>c</v>
      </c>
      <c r="L65" s="110" t="str">
        <f t="shared" si="1"/>
        <v>c</v>
      </c>
      <c r="M65" s="110" t="str">
        <f t="shared" si="1"/>
        <v>c</v>
      </c>
      <c r="N65" s="110" t="str">
        <f t="shared" si="1"/>
        <v>c</v>
      </c>
      <c r="O65" s="111" t="str">
        <f t="shared" si="1"/>
        <v>c</v>
      </c>
    </row>
    <row r="66" spans="1:56" s="2" customFormat="1" ht="12" thickBot="1" x14ac:dyDescent="0.3">
      <c r="A66" s="23"/>
      <c r="B66" s="25"/>
      <c r="C66" s="23"/>
      <c r="D66" s="114"/>
      <c r="E66" s="115" t="s">
        <v>197</v>
      </c>
      <c r="F66" s="116" t="str">
        <f t="shared" ref="F66:O66" si="2">IF(F63="c","",IF(AND(IF((COUNTIF(F10:F62,"c"))&gt;0,1,0)=1,F63=""),"Please provide Not Specified (Including Confidential)",""))</f>
        <v/>
      </c>
      <c r="G66" s="116" t="str">
        <f t="shared" si="2"/>
        <v/>
      </c>
      <c r="H66" s="116" t="str">
        <f t="shared" si="2"/>
        <v/>
      </c>
      <c r="I66" s="116" t="str">
        <f t="shared" si="2"/>
        <v/>
      </c>
      <c r="J66" s="116" t="str">
        <f t="shared" si="2"/>
        <v/>
      </c>
      <c r="K66" s="116" t="str">
        <f t="shared" si="2"/>
        <v/>
      </c>
      <c r="L66" s="116" t="str">
        <f t="shared" si="2"/>
        <v/>
      </c>
      <c r="M66" s="116" t="str">
        <f t="shared" si="2"/>
        <v/>
      </c>
      <c r="N66" s="116" t="str">
        <f t="shared" si="2"/>
        <v/>
      </c>
      <c r="O66" s="117" t="str">
        <f t="shared" si="2"/>
        <v/>
      </c>
    </row>
    <row r="67" spans="1:56" s="13" customFormat="1" ht="12" thickBot="1" x14ac:dyDescent="0.3">
      <c r="A67" s="11"/>
      <c r="B67" s="26"/>
      <c r="C67" s="23"/>
      <c r="D67" s="101"/>
      <c r="E67" s="102" t="s">
        <v>198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" customFormat="1" x14ac:dyDescent="0.25">
      <c r="A68" s="11"/>
      <c r="B68" s="27" t="s">
        <v>199</v>
      </c>
      <c r="C68" s="23" t="s">
        <v>200</v>
      </c>
      <c r="D68" s="105" t="s">
        <v>199</v>
      </c>
      <c r="E68" s="106" t="s">
        <v>201</v>
      </c>
      <c r="F68" s="16" t="s">
        <v>19</v>
      </c>
      <c r="G68" s="16" t="s">
        <v>19</v>
      </c>
      <c r="H68" s="16" t="s">
        <v>19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28" t="s">
        <v>19</v>
      </c>
    </row>
    <row r="69" spans="1:56" s="2" customFormat="1" x14ac:dyDescent="0.25">
      <c r="A69" s="11"/>
      <c r="B69" s="27" t="s">
        <v>202</v>
      </c>
      <c r="C69" s="23" t="s">
        <v>203</v>
      </c>
      <c r="D69" s="105" t="s">
        <v>202</v>
      </c>
      <c r="E69" s="106" t="s">
        <v>204</v>
      </c>
      <c r="F69" s="16">
        <v>60.922187878392201</v>
      </c>
      <c r="G69" s="16">
        <v>60.792044013776199</v>
      </c>
      <c r="H69" s="16">
        <v>0.13014386461605801</v>
      </c>
      <c r="I69" s="16">
        <v>0</v>
      </c>
      <c r="J69" s="16">
        <v>0.13014386461605801</v>
      </c>
      <c r="K69" s="16">
        <v>0.20216300000000001</v>
      </c>
      <c r="L69" s="16">
        <v>7.2019135383942001E-2</v>
      </c>
      <c r="M69" s="16">
        <v>0</v>
      </c>
      <c r="N69" s="16">
        <v>0</v>
      </c>
      <c r="O69" s="28">
        <v>0</v>
      </c>
    </row>
    <row r="70" spans="1:56" s="2" customFormat="1" x14ac:dyDescent="0.25">
      <c r="A70" s="11"/>
      <c r="B70" s="27" t="s">
        <v>205</v>
      </c>
      <c r="C70" s="23" t="s">
        <v>206</v>
      </c>
      <c r="D70" s="105" t="s">
        <v>205</v>
      </c>
      <c r="E70" s="106" t="s">
        <v>207</v>
      </c>
      <c r="F70" s="16" t="s">
        <v>19</v>
      </c>
      <c r="G70" s="16" t="s">
        <v>19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 t="s">
        <v>19</v>
      </c>
      <c r="N70" s="16" t="s">
        <v>19</v>
      </c>
      <c r="O70" s="28" t="s">
        <v>19</v>
      </c>
    </row>
    <row r="71" spans="1:56" s="2" customFormat="1" x14ac:dyDescent="0.25">
      <c r="A71" s="11"/>
      <c r="B71" s="27" t="s">
        <v>208</v>
      </c>
      <c r="C71" s="23" t="s">
        <v>209</v>
      </c>
      <c r="D71" s="105" t="s">
        <v>208</v>
      </c>
      <c r="E71" s="106" t="s">
        <v>210</v>
      </c>
      <c r="F71" s="16" t="s">
        <v>19</v>
      </c>
      <c r="G71" s="16" t="s">
        <v>19</v>
      </c>
      <c r="H71" s="16" t="s">
        <v>19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28" t="s">
        <v>19</v>
      </c>
    </row>
    <row r="72" spans="1:56" s="2" customFormat="1" ht="12" thickBot="1" x14ac:dyDescent="0.3">
      <c r="A72" s="11"/>
      <c r="B72" s="27" t="s">
        <v>211</v>
      </c>
      <c r="C72" s="23" t="s">
        <v>212</v>
      </c>
      <c r="D72" s="105" t="s">
        <v>211</v>
      </c>
      <c r="E72" s="106" t="s">
        <v>213</v>
      </c>
      <c r="F72" s="16">
        <v>1.0419552327097901</v>
      </c>
      <c r="G72" s="16">
        <v>1.29266942494301</v>
      </c>
      <c r="H72" s="16">
        <v>-0.250714192233224</v>
      </c>
      <c r="I72" s="16">
        <v>0</v>
      </c>
      <c r="J72" s="16">
        <v>-0.250714192233224</v>
      </c>
      <c r="K72" s="16">
        <v>4.5752015930529001E-2</v>
      </c>
      <c r="L72" s="16">
        <v>0.29646620816375302</v>
      </c>
      <c r="M72" s="16">
        <v>0</v>
      </c>
      <c r="N72" s="16">
        <v>0</v>
      </c>
      <c r="O72" s="28">
        <v>0</v>
      </c>
    </row>
    <row r="73" spans="1:56" s="24" customFormat="1" ht="21" x14ac:dyDescent="0.25">
      <c r="A73" s="21"/>
      <c r="B73" s="29" t="s">
        <v>214</v>
      </c>
      <c r="C73" s="23" t="s">
        <v>215</v>
      </c>
      <c r="D73" s="105" t="s">
        <v>214</v>
      </c>
      <c r="E73" s="108" t="s">
        <v>193</v>
      </c>
      <c r="F73" s="16">
        <v>3.7262191544305718</v>
      </c>
      <c r="G73" s="16">
        <v>2.1629543831820182</v>
      </c>
      <c r="H73" s="16">
        <v>1.563264771248551</v>
      </c>
      <c r="I73" s="16">
        <v>0</v>
      </c>
      <c r="J73" s="16">
        <v>1.563264771248551</v>
      </c>
      <c r="K73" s="16">
        <v>1.70474524531727</v>
      </c>
      <c r="L73" s="16">
        <v>0.141480474068719</v>
      </c>
      <c r="M73" s="16">
        <v>0</v>
      </c>
      <c r="N73" s="16">
        <v>0</v>
      </c>
      <c r="O73" s="28">
        <v>0</v>
      </c>
    </row>
    <row r="74" spans="1:56" s="24" customFormat="1" ht="31.5" x14ac:dyDescent="0.25">
      <c r="A74" s="21"/>
      <c r="B74" s="63" t="s">
        <v>194</v>
      </c>
      <c r="C74" s="72"/>
      <c r="D74" s="63" t="s">
        <v>194</v>
      </c>
      <c r="E74" s="109" t="s">
        <v>195</v>
      </c>
      <c r="F74" s="110">
        <f>SUM(F68:F72)</f>
        <v>61.96414311110199</v>
      </c>
      <c r="G74" s="110">
        <f t="shared" ref="G74:O74" si="3">SUM(G68:G72)</f>
        <v>62.084713438719206</v>
      </c>
      <c r="H74" s="110">
        <f t="shared" si="3"/>
        <v>-0.12057032761716599</v>
      </c>
      <c r="I74" s="110">
        <f t="shared" si="3"/>
        <v>0</v>
      </c>
      <c r="J74" s="110">
        <f t="shared" si="3"/>
        <v>-0.12057032761716599</v>
      </c>
      <c r="K74" s="110">
        <f t="shared" si="3"/>
        <v>0.247915015930529</v>
      </c>
      <c r="L74" s="110">
        <f t="shared" si="3"/>
        <v>0.36848534354769502</v>
      </c>
      <c r="M74" s="110">
        <f t="shared" si="3"/>
        <v>0</v>
      </c>
      <c r="N74" s="110">
        <f t="shared" si="3"/>
        <v>0</v>
      </c>
      <c r="O74" s="111">
        <f t="shared" si="3"/>
        <v>0</v>
      </c>
    </row>
    <row r="75" spans="1:56" s="24" customFormat="1" ht="21.75" thickBot="1" x14ac:dyDescent="0.3">
      <c r="A75" s="21"/>
      <c r="B75" s="64"/>
      <c r="C75" s="73"/>
      <c r="D75" s="112"/>
      <c r="E75" s="113" t="s">
        <v>216</v>
      </c>
      <c r="F75" s="110">
        <f>IF(COUNTA(F68:F73)&gt;0,IF(F73="c","c",SUM(F73:F74)),"")</f>
        <v>65.690362265532556</v>
      </c>
      <c r="G75" s="110">
        <f t="shared" ref="G75:O75" si="4">IF(COUNTA(G68:G73)&gt;0,IF(G73="c","c",SUM(G73:G74)),"")</f>
        <v>64.247667821901217</v>
      </c>
      <c r="H75" s="110">
        <f t="shared" si="4"/>
        <v>1.4426944436313851</v>
      </c>
      <c r="I75" s="110">
        <f t="shared" si="4"/>
        <v>0</v>
      </c>
      <c r="J75" s="110">
        <f t="shared" si="4"/>
        <v>1.4426944436313851</v>
      </c>
      <c r="K75" s="110">
        <f t="shared" si="4"/>
        <v>1.952660261247799</v>
      </c>
      <c r="L75" s="110">
        <f t="shared" si="4"/>
        <v>0.50996581761641402</v>
      </c>
      <c r="M75" s="110">
        <f t="shared" si="4"/>
        <v>0</v>
      </c>
      <c r="N75" s="110">
        <f t="shared" si="4"/>
        <v>0</v>
      </c>
      <c r="O75" s="111">
        <f t="shared" si="4"/>
        <v>0</v>
      </c>
    </row>
    <row r="76" spans="1:56" s="2" customFormat="1" ht="12" thickBot="1" x14ac:dyDescent="0.3">
      <c r="A76" s="23"/>
      <c r="B76" s="25"/>
      <c r="C76" s="23"/>
      <c r="D76" s="114"/>
      <c r="E76" s="115" t="s">
        <v>197</v>
      </c>
      <c r="F76" s="116" t="str">
        <f>IF(F73="c","",IF(AND(IF((COUNTIF(F68:F72,"c"))&gt;0,1,0)=1,F73=""),"Please provide Not Specified (Including Confidential)",""))</f>
        <v/>
      </c>
      <c r="G76" s="116" t="str">
        <f t="shared" ref="G76:O76" si="5">IF(G73="c","",IF(AND(IF((COUNTIF(G68:G72,"c"))&gt;0,1,0)=1,G73=""),"Please provide Not Specified (Including Confidential)",""))</f>
        <v/>
      </c>
      <c r="H76" s="116" t="str">
        <f t="shared" si="5"/>
        <v/>
      </c>
      <c r="I76" s="116" t="str">
        <f t="shared" si="5"/>
        <v/>
      </c>
      <c r="J76" s="116" t="str">
        <f t="shared" si="5"/>
        <v/>
      </c>
      <c r="K76" s="116" t="str">
        <f t="shared" si="5"/>
        <v/>
      </c>
      <c r="L76" s="116" t="str">
        <f t="shared" si="5"/>
        <v/>
      </c>
      <c r="M76" s="116" t="str">
        <f t="shared" si="5"/>
        <v/>
      </c>
      <c r="N76" s="116" t="str">
        <f t="shared" si="5"/>
        <v/>
      </c>
      <c r="O76" s="117" t="str">
        <f t="shared" si="5"/>
        <v/>
      </c>
    </row>
    <row r="77" spans="1:56" s="13" customFormat="1" ht="12" thickBot="1" x14ac:dyDescent="0.3">
      <c r="A77" s="11"/>
      <c r="B77" s="26"/>
      <c r="C77" s="23"/>
      <c r="D77" s="101"/>
      <c r="E77" s="102" t="s">
        <v>217</v>
      </c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" customFormat="1" x14ac:dyDescent="0.25">
      <c r="A78" s="11"/>
      <c r="B78" s="27" t="s">
        <v>218</v>
      </c>
      <c r="C78" s="23" t="s">
        <v>219</v>
      </c>
      <c r="D78" s="105" t="s">
        <v>218</v>
      </c>
      <c r="E78" s="106" t="s">
        <v>220</v>
      </c>
      <c r="F78" s="16" t="s">
        <v>19</v>
      </c>
      <c r="G78" s="16" t="s">
        <v>19</v>
      </c>
      <c r="H78" s="16" t="s">
        <v>19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28" t="s">
        <v>19</v>
      </c>
    </row>
    <row r="79" spans="1:56" s="2" customFormat="1" x14ac:dyDescent="0.25">
      <c r="A79" s="11"/>
      <c r="B79" s="27" t="s">
        <v>221</v>
      </c>
      <c r="C79" s="23" t="s">
        <v>222</v>
      </c>
      <c r="D79" s="105" t="s">
        <v>221</v>
      </c>
      <c r="E79" s="106" t="s">
        <v>223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8">
        <v>0</v>
      </c>
    </row>
    <row r="80" spans="1:56" s="2" customFormat="1" x14ac:dyDescent="0.25">
      <c r="A80" s="11"/>
      <c r="B80" s="27" t="s">
        <v>224</v>
      </c>
      <c r="C80" s="23" t="s">
        <v>225</v>
      </c>
      <c r="D80" s="105" t="s">
        <v>224</v>
      </c>
      <c r="E80" s="106" t="s">
        <v>226</v>
      </c>
      <c r="F80" s="16">
        <v>-5.7875000000000003E-2</v>
      </c>
      <c r="G80" s="16">
        <v>0</v>
      </c>
      <c r="H80" s="16">
        <v>-5.7875000000000003E-2</v>
      </c>
      <c r="I80" s="16">
        <v>0</v>
      </c>
      <c r="J80" s="16">
        <v>-5.7875000000000003E-2</v>
      </c>
      <c r="K80" s="16">
        <v>0</v>
      </c>
      <c r="L80" s="16">
        <v>5.7875000000000003E-2</v>
      </c>
      <c r="M80" s="16">
        <v>0</v>
      </c>
      <c r="N80" s="16">
        <v>0</v>
      </c>
      <c r="O80" s="28">
        <v>0</v>
      </c>
    </row>
    <row r="81" spans="1:15" s="2" customFormat="1" x14ac:dyDescent="0.25">
      <c r="A81" s="11"/>
      <c r="B81" s="27" t="s">
        <v>227</v>
      </c>
      <c r="C81" s="23" t="s">
        <v>228</v>
      </c>
      <c r="D81" s="105" t="s">
        <v>227</v>
      </c>
      <c r="E81" s="106" t="s">
        <v>229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8">
        <v>0</v>
      </c>
    </row>
    <row r="82" spans="1:15" s="2" customFormat="1" x14ac:dyDescent="0.25">
      <c r="A82" s="11"/>
      <c r="B82" s="27" t="s">
        <v>230</v>
      </c>
      <c r="C82" s="23" t="s">
        <v>231</v>
      </c>
      <c r="D82" s="105" t="s">
        <v>230</v>
      </c>
      <c r="E82" s="106" t="s">
        <v>232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8">
        <v>0</v>
      </c>
    </row>
    <row r="83" spans="1:15" s="2" customFormat="1" x14ac:dyDescent="0.25">
      <c r="A83" s="11"/>
      <c r="B83" s="27" t="s">
        <v>233</v>
      </c>
      <c r="C83" s="23" t="s">
        <v>234</v>
      </c>
      <c r="D83" s="105" t="s">
        <v>233</v>
      </c>
      <c r="E83" s="106" t="s">
        <v>235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8">
        <v>0</v>
      </c>
    </row>
    <row r="84" spans="1:15" s="2" customFormat="1" x14ac:dyDescent="0.25">
      <c r="A84" s="11"/>
      <c r="B84" s="27" t="s">
        <v>236</v>
      </c>
      <c r="C84" s="30">
        <v>624</v>
      </c>
      <c r="D84" s="105" t="s">
        <v>236</v>
      </c>
      <c r="E84" s="106" t="s">
        <v>237</v>
      </c>
      <c r="F84" s="16">
        <v>-3.0600000000000001E-4</v>
      </c>
      <c r="G84" s="16">
        <v>0</v>
      </c>
      <c r="H84" s="16">
        <v>-3.0600000000000001E-4</v>
      </c>
      <c r="I84" s="16">
        <v>0</v>
      </c>
      <c r="J84" s="16">
        <v>-3.0600000000000001E-4</v>
      </c>
      <c r="K84" s="16">
        <v>0</v>
      </c>
      <c r="L84" s="16">
        <v>3.0600000000000001E-4</v>
      </c>
      <c r="M84" s="16">
        <v>0</v>
      </c>
      <c r="N84" s="16">
        <v>0</v>
      </c>
      <c r="O84" s="28">
        <v>0</v>
      </c>
    </row>
    <row r="85" spans="1:15" s="2" customFormat="1" x14ac:dyDescent="0.25">
      <c r="A85" s="11"/>
      <c r="B85" s="27" t="s">
        <v>238</v>
      </c>
      <c r="C85" s="30">
        <v>622</v>
      </c>
      <c r="D85" s="105" t="s">
        <v>238</v>
      </c>
      <c r="E85" s="106" t="s">
        <v>239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8">
        <v>0</v>
      </c>
    </row>
    <row r="86" spans="1:15" s="2" customFormat="1" x14ac:dyDescent="0.25">
      <c r="A86" s="11"/>
      <c r="B86" s="27" t="s">
        <v>240</v>
      </c>
      <c r="C86" s="23" t="s">
        <v>241</v>
      </c>
      <c r="D86" s="105" t="s">
        <v>240</v>
      </c>
      <c r="E86" s="106" t="s">
        <v>242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8">
        <v>0</v>
      </c>
    </row>
    <row r="87" spans="1:15" s="2" customFormat="1" x14ac:dyDescent="0.25">
      <c r="A87" s="11"/>
      <c r="B87" s="27" t="s">
        <v>243</v>
      </c>
      <c r="C87" s="23" t="s">
        <v>244</v>
      </c>
      <c r="D87" s="105" t="s">
        <v>243</v>
      </c>
      <c r="E87" s="106" t="s">
        <v>245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8">
        <v>0</v>
      </c>
    </row>
    <row r="88" spans="1:15" s="2" customFormat="1" x14ac:dyDescent="0.25">
      <c r="A88" s="11"/>
      <c r="B88" s="27" t="s">
        <v>246</v>
      </c>
      <c r="C88" s="23" t="s">
        <v>247</v>
      </c>
      <c r="D88" s="105" t="s">
        <v>246</v>
      </c>
      <c r="E88" s="106" t="s">
        <v>248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8">
        <v>0</v>
      </c>
    </row>
    <row r="89" spans="1:15" s="2" customFormat="1" x14ac:dyDescent="0.25">
      <c r="A89" s="11"/>
      <c r="B89" s="27" t="s">
        <v>249</v>
      </c>
      <c r="C89" s="23" t="s">
        <v>250</v>
      </c>
      <c r="D89" s="105" t="s">
        <v>249</v>
      </c>
      <c r="E89" s="106" t="s">
        <v>251</v>
      </c>
      <c r="F89" s="16" t="s">
        <v>19</v>
      </c>
      <c r="G89" s="16" t="s">
        <v>19</v>
      </c>
      <c r="H89" s="16">
        <v>6.6375000000000003E-2</v>
      </c>
      <c r="I89" s="16">
        <v>0</v>
      </c>
      <c r="J89" s="16">
        <v>6.6375000000000003E-2</v>
      </c>
      <c r="K89" s="16">
        <v>6.6375000000000003E-2</v>
      </c>
      <c r="L89" s="16">
        <v>0</v>
      </c>
      <c r="M89" s="16" t="s">
        <v>19</v>
      </c>
      <c r="N89" s="16" t="s">
        <v>19</v>
      </c>
      <c r="O89" s="28" t="s">
        <v>19</v>
      </c>
    </row>
    <row r="90" spans="1:15" s="2" customFormat="1" x14ac:dyDescent="0.25">
      <c r="A90" s="11"/>
      <c r="B90" s="27" t="s">
        <v>252</v>
      </c>
      <c r="C90" s="23" t="s">
        <v>253</v>
      </c>
      <c r="D90" s="105" t="s">
        <v>252</v>
      </c>
      <c r="E90" s="106" t="s">
        <v>254</v>
      </c>
      <c r="F90" s="16" t="s">
        <v>19</v>
      </c>
      <c r="G90" s="16">
        <v>0</v>
      </c>
      <c r="H90" s="16" t="s">
        <v>19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28" t="s">
        <v>19</v>
      </c>
    </row>
    <row r="91" spans="1:15" s="2" customFormat="1" x14ac:dyDescent="0.25">
      <c r="A91" s="11"/>
      <c r="B91" s="27" t="s">
        <v>255</v>
      </c>
      <c r="C91" s="23" t="s">
        <v>256</v>
      </c>
      <c r="D91" s="105" t="s">
        <v>255</v>
      </c>
      <c r="E91" s="106" t="s">
        <v>257</v>
      </c>
      <c r="F91" s="16">
        <v>1.2208216050291301</v>
      </c>
      <c r="G91" s="16">
        <v>1.2370010000000001E-2</v>
      </c>
      <c r="H91" s="16">
        <v>1.2084515950291299</v>
      </c>
      <c r="I91" s="16">
        <v>0</v>
      </c>
      <c r="J91" s="16">
        <v>1.2084515950291299</v>
      </c>
      <c r="K91" s="16">
        <v>1.2084515950291299</v>
      </c>
      <c r="L91" s="16">
        <v>0</v>
      </c>
      <c r="M91" s="16">
        <v>0</v>
      </c>
      <c r="N91" s="16">
        <v>0</v>
      </c>
      <c r="O91" s="28">
        <v>0</v>
      </c>
    </row>
    <row r="92" spans="1:15" s="2" customFormat="1" x14ac:dyDescent="0.25">
      <c r="A92" s="11"/>
      <c r="B92" s="27" t="s">
        <v>258</v>
      </c>
      <c r="C92" s="23" t="s">
        <v>259</v>
      </c>
      <c r="D92" s="105" t="s">
        <v>258</v>
      </c>
      <c r="E92" s="106" t="s">
        <v>260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8">
        <v>0</v>
      </c>
    </row>
    <row r="93" spans="1:15" s="2" customFormat="1" x14ac:dyDescent="0.25">
      <c r="A93" s="11"/>
      <c r="B93" s="27" t="s">
        <v>261</v>
      </c>
      <c r="C93" s="23" t="s">
        <v>262</v>
      </c>
      <c r="D93" s="105" t="s">
        <v>261</v>
      </c>
      <c r="E93" s="106" t="s">
        <v>263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8">
        <v>0</v>
      </c>
    </row>
    <row r="94" spans="1:15" s="2" customFormat="1" x14ac:dyDescent="0.25">
      <c r="A94" s="11"/>
      <c r="B94" s="27" t="s">
        <v>264</v>
      </c>
      <c r="C94" s="23" t="s">
        <v>265</v>
      </c>
      <c r="D94" s="105" t="s">
        <v>264</v>
      </c>
      <c r="E94" s="106" t="s">
        <v>266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8">
        <v>0</v>
      </c>
    </row>
    <row r="95" spans="1:15" s="2" customFormat="1" x14ac:dyDescent="0.25">
      <c r="A95" s="11"/>
      <c r="B95" s="27" t="s">
        <v>267</v>
      </c>
      <c r="C95" s="23" t="s">
        <v>268</v>
      </c>
      <c r="D95" s="105" t="s">
        <v>267</v>
      </c>
      <c r="E95" s="106" t="s">
        <v>269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8">
        <v>0</v>
      </c>
    </row>
    <row r="96" spans="1:15" s="2" customFormat="1" x14ac:dyDescent="0.25">
      <c r="A96" s="11"/>
      <c r="B96" s="27" t="s">
        <v>270</v>
      </c>
      <c r="C96" s="23" t="s">
        <v>271</v>
      </c>
      <c r="D96" s="105" t="s">
        <v>270</v>
      </c>
      <c r="E96" s="106" t="s">
        <v>272</v>
      </c>
      <c r="F96" s="16">
        <v>0.59972999999999999</v>
      </c>
      <c r="G96" s="16">
        <v>0</v>
      </c>
      <c r="H96" s="16">
        <v>0.59972999999999999</v>
      </c>
      <c r="I96" s="16">
        <v>0</v>
      </c>
      <c r="J96" s="16">
        <v>0.59972999999999999</v>
      </c>
      <c r="K96" s="16">
        <v>0.59972999999999999</v>
      </c>
      <c r="L96" s="16">
        <v>0</v>
      </c>
      <c r="M96" s="16">
        <v>0</v>
      </c>
      <c r="N96" s="16">
        <v>0</v>
      </c>
      <c r="O96" s="28">
        <v>0</v>
      </c>
    </row>
    <row r="97" spans="1:15" s="2" customFormat="1" x14ac:dyDescent="0.25">
      <c r="A97" s="11"/>
      <c r="B97" s="27" t="s">
        <v>273</v>
      </c>
      <c r="C97" s="23" t="s">
        <v>274</v>
      </c>
      <c r="D97" s="105" t="s">
        <v>273</v>
      </c>
      <c r="E97" s="106" t="s">
        <v>275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8">
        <v>0</v>
      </c>
    </row>
    <row r="98" spans="1:15" s="2" customFormat="1" x14ac:dyDescent="0.25">
      <c r="A98" s="11"/>
      <c r="B98" s="27" t="s">
        <v>276</v>
      </c>
      <c r="C98" s="23" t="s">
        <v>277</v>
      </c>
      <c r="D98" s="105" t="s">
        <v>276</v>
      </c>
      <c r="E98" s="106" t="s">
        <v>278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8">
        <v>0</v>
      </c>
    </row>
    <row r="99" spans="1:15" s="2" customFormat="1" x14ac:dyDescent="0.25">
      <c r="A99" s="11"/>
      <c r="B99" s="27" t="s">
        <v>279</v>
      </c>
      <c r="C99" s="23" t="s">
        <v>280</v>
      </c>
      <c r="D99" s="105" t="s">
        <v>279</v>
      </c>
      <c r="E99" s="106" t="s">
        <v>281</v>
      </c>
      <c r="F99" s="16">
        <v>0.70345599999999897</v>
      </c>
      <c r="G99" s="16">
        <v>0</v>
      </c>
      <c r="H99" s="16">
        <v>0.70345599999999897</v>
      </c>
      <c r="I99" s="16">
        <v>0</v>
      </c>
      <c r="J99" s="16">
        <v>0.70345599999999897</v>
      </c>
      <c r="K99" s="16">
        <v>0.71440999999999899</v>
      </c>
      <c r="L99" s="16">
        <v>1.0954E-2</v>
      </c>
      <c r="M99" s="16">
        <v>0</v>
      </c>
      <c r="N99" s="16">
        <v>0</v>
      </c>
      <c r="O99" s="28">
        <v>0</v>
      </c>
    </row>
    <row r="100" spans="1:15" s="2" customFormat="1" x14ac:dyDescent="0.25">
      <c r="A100" s="11"/>
      <c r="B100" s="27" t="s">
        <v>282</v>
      </c>
      <c r="C100" s="23" t="s">
        <v>283</v>
      </c>
      <c r="D100" s="105" t="s">
        <v>282</v>
      </c>
      <c r="E100" s="106" t="s">
        <v>284</v>
      </c>
      <c r="F100" s="16">
        <v>0.726107119999998</v>
      </c>
      <c r="G100" s="16">
        <v>0</v>
      </c>
      <c r="H100" s="16">
        <v>0.726107119999998</v>
      </c>
      <c r="I100" s="16">
        <v>0</v>
      </c>
      <c r="J100" s="16">
        <v>0.726107119999998</v>
      </c>
      <c r="K100" s="16">
        <v>0.726107119999998</v>
      </c>
      <c r="L100" s="16">
        <v>0</v>
      </c>
      <c r="M100" s="16">
        <v>0</v>
      </c>
      <c r="N100" s="16">
        <v>0</v>
      </c>
      <c r="O100" s="28">
        <v>0</v>
      </c>
    </row>
    <row r="101" spans="1:15" s="2" customFormat="1" x14ac:dyDescent="0.25">
      <c r="A101" s="11"/>
      <c r="B101" s="27" t="s">
        <v>285</v>
      </c>
      <c r="C101" s="23" t="s">
        <v>286</v>
      </c>
      <c r="D101" s="105" t="s">
        <v>285</v>
      </c>
      <c r="E101" s="106" t="s">
        <v>287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8">
        <v>0</v>
      </c>
    </row>
    <row r="102" spans="1:15" s="2" customFormat="1" x14ac:dyDescent="0.25">
      <c r="A102" s="11"/>
      <c r="B102" s="27" t="s">
        <v>288</v>
      </c>
      <c r="C102" s="23" t="s">
        <v>289</v>
      </c>
      <c r="D102" s="105" t="s">
        <v>288</v>
      </c>
      <c r="E102" s="106" t="s">
        <v>290</v>
      </c>
      <c r="F102" s="16">
        <v>0.45799460036552497</v>
      </c>
      <c r="G102" s="16">
        <v>-0.44494739963447499</v>
      </c>
      <c r="H102" s="16">
        <v>0.90294200000000002</v>
      </c>
      <c r="I102" s="16">
        <v>0</v>
      </c>
      <c r="J102" s="16">
        <v>0.90294200000000002</v>
      </c>
      <c r="K102" s="16">
        <v>0.90294200000000002</v>
      </c>
      <c r="L102" s="16">
        <v>0</v>
      </c>
      <c r="M102" s="16">
        <v>0</v>
      </c>
      <c r="N102" s="16">
        <v>0</v>
      </c>
      <c r="O102" s="28">
        <v>0</v>
      </c>
    </row>
    <row r="103" spans="1:15" s="2" customFormat="1" x14ac:dyDescent="0.25">
      <c r="A103" s="11"/>
      <c r="B103" s="27" t="s">
        <v>291</v>
      </c>
      <c r="C103" s="23" t="s">
        <v>292</v>
      </c>
      <c r="D103" s="105" t="s">
        <v>291</v>
      </c>
      <c r="E103" s="106" t="s">
        <v>293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8">
        <v>0</v>
      </c>
    </row>
    <row r="104" spans="1:15" s="2" customFormat="1" x14ac:dyDescent="0.25">
      <c r="A104" s="11"/>
      <c r="B104" s="27" t="s">
        <v>294</v>
      </c>
      <c r="C104" s="23" t="s">
        <v>295</v>
      </c>
      <c r="D104" s="105" t="s">
        <v>294</v>
      </c>
      <c r="E104" s="106" t="s">
        <v>296</v>
      </c>
      <c r="F104" s="16" t="s">
        <v>19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28" t="s">
        <v>19</v>
      </c>
    </row>
    <row r="105" spans="1:15" s="2" customFormat="1" x14ac:dyDescent="0.25">
      <c r="A105" s="11"/>
      <c r="B105" s="27" t="s">
        <v>297</v>
      </c>
      <c r="C105" s="23" t="s">
        <v>298</v>
      </c>
      <c r="D105" s="105" t="s">
        <v>297</v>
      </c>
      <c r="E105" s="106" t="s">
        <v>299</v>
      </c>
      <c r="F105" s="16">
        <v>0.39018370000000002</v>
      </c>
      <c r="G105" s="16">
        <v>6.9743700000000006E-2</v>
      </c>
      <c r="H105" s="16">
        <v>0.32044</v>
      </c>
      <c r="I105" s="16">
        <v>0</v>
      </c>
      <c r="J105" s="16">
        <v>0.32044</v>
      </c>
      <c r="K105" s="16">
        <v>0.32044</v>
      </c>
      <c r="L105" s="16">
        <v>0</v>
      </c>
      <c r="M105" s="16">
        <v>0</v>
      </c>
      <c r="N105" s="16">
        <v>0</v>
      </c>
      <c r="O105" s="28">
        <v>0</v>
      </c>
    </row>
    <row r="106" spans="1:15" s="2" customFormat="1" x14ac:dyDescent="0.25">
      <c r="A106" s="11"/>
      <c r="B106" s="27" t="s">
        <v>300</v>
      </c>
      <c r="C106" s="23" t="s">
        <v>301</v>
      </c>
      <c r="D106" s="105" t="s">
        <v>300</v>
      </c>
      <c r="E106" s="106" t="s">
        <v>302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8">
        <v>0</v>
      </c>
    </row>
    <row r="107" spans="1:15" s="2" customFormat="1" x14ac:dyDescent="0.25">
      <c r="A107" s="11"/>
      <c r="B107" s="27" t="s">
        <v>303</v>
      </c>
      <c r="C107" s="23" t="s">
        <v>304</v>
      </c>
      <c r="D107" s="105" t="s">
        <v>303</v>
      </c>
      <c r="E107" s="106" t="s">
        <v>305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8">
        <v>0</v>
      </c>
    </row>
    <row r="108" spans="1:15" s="2" customFormat="1" x14ac:dyDescent="0.25">
      <c r="A108" s="11"/>
      <c r="B108" s="27" t="s">
        <v>306</v>
      </c>
      <c r="C108" s="23" t="s">
        <v>307</v>
      </c>
      <c r="D108" s="105" t="s">
        <v>306</v>
      </c>
      <c r="E108" s="106" t="s">
        <v>308</v>
      </c>
      <c r="F108" s="16">
        <v>3.25123251331607</v>
      </c>
      <c r="G108" s="16">
        <v>0</v>
      </c>
      <c r="H108" s="16">
        <v>3.25123251331607</v>
      </c>
      <c r="I108" s="16">
        <v>0</v>
      </c>
      <c r="J108" s="16">
        <v>3.25123251331607</v>
      </c>
      <c r="K108" s="16">
        <v>3.49769404809481</v>
      </c>
      <c r="L108" s="16">
        <v>0.24646153477874</v>
      </c>
      <c r="M108" s="16">
        <v>0</v>
      </c>
      <c r="N108" s="16">
        <v>0</v>
      </c>
      <c r="O108" s="28">
        <v>0</v>
      </c>
    </row>
    <row r="109" spans="1:15" s="2" customFormat="1" x14ac:dyDescent="0.25">
      <c r="A109" s="11"/>
      <c r="B109" s="27" t="s">
        <v>309</v>
      </c>
      <c r="C109" s="23" t="s">
        <v>310</v>
      </c>
      <c r="D109" s="105" t="s">
        <v>309</v>
      </c>
      <c r="E109" s="106" t="s">
        <v>311</v>
      </c>
      <c r="F109" s="16">
        <v>47.167286222325401</v>
      </c>
      <c r="G109" s="16">
        <v>29.013600594635701</v>
      </c>
      <c r="H109" s="16">
        <v>18.153685627689701</v>
      </c>
      <c r="I109" s="16">
        <v>0</v>
      </c>
      <c r="J109" s="16">
        <v>18.153685627689701</v>
      </c>
      <c r="K109" s="16">
        <v>18.1708426300188</v>
      </c>
      <c r="L109" s="16">
        <v>1.7157002329051999E-2</v>
      </c>
      <c r="M109" s="16">
        <v>0</v>
      </c>
      <c r="N109" s="16">
        <v>0</v>
      </c>
      <c r="O109" s="28">
        <v>0</v>
      </c>
    </row>
    <row r="110" spans="1:15" s="2" customFormat="1" x14ac:dyDescent="0.25">
      <c r="A110" s="11"/>
      <c r="B110" s="27" t="s">
        <v>312</v>
      </c>
      <c r="C110" s="23" t="s">
        <v>313</v>
      </c>
      <c r="D110" s="105" t="s">
        <v>312</v>
      </c>
      <c r="E110" s="106" t="s">
        <v>314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8">
        <v>0</v>
      </c>
    </row>
    <row r="111" spans="1:15" s="2" customFormat="1" x14ac:dyDescent="0.25">
      <c r="A111" s="11"/>
      <c r="B111" s="27" t="s">
        <v>315</v>
      </c>
      <c r="C111" s="23" t="s">
        <v>316</v>
      </c>
      <c r="D111" s="105" t="s">
        <v>315</v>
      </c>
      <c r="E111" s="106" t="s">
        <v>317</v>
      </c>
      <c r="F111" s="16">
        <v>1.6000000000000001E-3</v>
      </c>
      <c r="G111" s="16">
        <v>0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>
        <v>0</v>
      </c>
      <c r="N111" s="16">
        <v>0</v>
      </c>
      <c r="O111" s="28">
        <v>0</v>
      </c>
    </row>
    <row r="112" spans="1:15" s="2" customFormat="1" x14ac:dyDescent="0.25">
      <c r="A112" s="11"/>
      <c r="B112" s="27" t="s">
        <v>318</v>
      </c>
      <c r="C112" s="23" t="s">
        <v>319</v>
      </c>
      <c r="D112" s="105" t="s">
        <v>318</v>
      </c>
      <c r="E112" s="106" t="s">
        <v>320</v>
      </c>
      <c r="F112" s="16">
        <v>1.2423850105599401</v>
      </c>
      <c r="G112" s="16">
        <v>9.6387010559944003E-2</v>
      </c>
      <c r="H112" s="16">
        <v>1.1459980000000001</v>
      </c>
      <c r="I112" s="16">
        <v>0</v>
      </c>
      <c r="J112" s="16">
        <v>1.1459980000000001</v>
      </c>
      <c r="K112" s="16">
        <v>1.1459980000000001</v>
      </c>
      <c r="L112" s="16">
        <v>0</v>
      </c>
      <c r="M112" s="16">
        <v>0</v>
      </c>
      <c r="N112" s="16">
        <v>0</v>
      </c>
      <c r="O112" s="28">
        <v>0</v>
      </c>
    </row>
    <row r="113" spans="1:15" s="2" customFormat="1" x14ac:dyDescent="0.25">
      <c r="A113" s="11"/>
      <c r="B113" s="27" t="s">
        <v>321</v>
      </c>
      <c r="C113" s="23" t="s">
        <v>322</v>
      </c>
      <c r="D113" s="105" t="s">
        <v>321</v>
      </c>
      <c r="E113" s="106" t="s">
        <v>323</v>
      </c>
      <c r="F113" s="16">
        <v>4.2288810374461E-2</v>
      </c>
      <c r="G113" s="16" t="s">
        <v>19</v>
      </c>
      <c r="H113" s="16" t="s">
        <v>19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>
        <v>0</v>
      </c>
      <c r="N113" s="16">
        <v>0</v>
      </c>
      <c r="O113" s="28">
        <v>0</v>
      </c>
    </row>
    <row r="114" spans="1:15" s="2" customFormat="1" x14ac:dyDescent="0.25">
      <c r="A114" s="11"/>
      <c r="B114" s="27" t="s">
        <v>324</v>
      </c>
      <c r="C114" s="23" t="s">
        <v>325</v>
      </c>
      <c r="D114" s="105" t="s">
        <v>324</v>
      </c>
      <c r="E114" s="106" t="s">
        <v>326</v>
      </c>
      <c r="F114" s="16">
        <v>0.52220385013883597</v>
      </c>
      <c r="G114" s="16">
        <v>0.175283747502613</v>
      </c>
      <c r="H114" s="16">
        <v>0.34692010263622303</v>
      </c>
      <c r="I114" s="16">
        <v>0</v>
      </c>
      <c r="J114" s="16">
        <v>0.34692010263622303</v>
      </c>
      <c r="K114" s="16">
        <v>0.35449510263622303</v>
      </c>
      <c r="L114" s="16">
        <v>7.5750000000000001E-3</v>
      </c>
      <c r="M114" s="16">
        <v>0</v>
      </c>
      <c r="N114" s="16">
        <v>0</v>
      </c>
      <c r="O114" s="28">
        <v>0</v>
      </c>
    </row>
    <row r="115" spans="1:15" s="2" customFormat="1" x14ac:dyDescent="0.25">
      <c r="A115" s="11"/>
      <c r="B115" s="27" t="s">
        <v>327</v>
      </c>
      <c r="C115" s="23" t="s">
        <v>328</v>
      </c>
      <c r="D115" s="105" t="s">
        <v>327</v>
      </c>
      <c r="E115" s="106" t="s">
        <v>329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8">
        <v>0</v>
      </c>
    </row>
    <row r="116" spans="1:15" s="2" customFormat="1" x14ac:dyDescent="0.25">
      <c r="A116" s="11"/>
      <c r="B116" s="27" t="s">
        <v>330</v>
      </c>
      <c r="C116" s="23" t="s">
        <v>331</v>
      </c>
      <c r="D116" s="105" t="s">
        <v>330</v>
      </c>
      <c r="E116" s="106" t="s">
        <v>332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8">
        <v>0</v>
      </c>
    </row>
    <row r="117" spans="1:15" s="2" customFormat="1" x14ac:dyDescent="0.25">
      <c r="A117" s="11"/>
      <c r="B117" s="27" t="s">
        <v>333</v>
      </c>
      <c r="C117" s="23" t="s">
        <v>334</v>
      </c>
      <c r="D117" s="105" t="s">
        <v>333</v>
      </c>
      <c r="E117" s="106" t="s">
        <v>335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8">
        <v>0</v>
      </c>
    </row>
    <row r="118" spans="1:15" s="2" customFormat="1" x14ac:dyDescent="0.25">
      <c r="A118" s="11"/>
      <c r="B118" s="27" t="s">
        <v>336</v>
      </c>
      <c r="C118" s="23" t="s">
        <v>337</v>
      </c>
      <c r="D118" s="105" t="s">
        <v>336</v>
      </c>
      <c r="E118" s="106" t="s">
        <v>338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8">
        <v>0</v>
      </c>
    </row>
    <row r="119" spans="1:15" s="2" customFormat="1" x14ac:dyDescent="0.25">
      <c r="A119" s="11"/>
      <c r="B119" s="27" t="s">
        <v>339</v>
      </c>
      <c r="C119" s="23" t="s">
        <v>340</v>
      </c>
      <c r="D119" s="105" t="s">
        <v>339</v>
      </c>
      <c r="E119" s="106" t="s">
        <v>341</v>
      </c>
      <c r="F119" s="16">
        <v>-47.295547569199201</v>
      </c>
      <c r="G119" s="16">
        <v>41.200242455498497</v>
      </c>
      <c r="H119" s="16">
        <v>-88.495790024697698</v>
      </c>
      <c r="I119" s="16">
        <v>8.6641746345648407</v>
      </c>
      <c r="J119" s="16">
        <v>-97.159964659262499</v>
      </c>
      <c r="K119" s="16">
        <v>20.042072996691527</v>
      </c>
      <c r="L119" s="16">
        <v>108.537863021389</v>
      </c>
      <c r="M119" s="16">
        <v>0.61591867638972497</v>
      </c>
      <c r="N119" s="16">
        <v>0.61591867638972497</v>
      </c>
      <c r="O119" s="28">
        <v>0</v>
      </c>
    </row>
    <row r="120" spans="1:15" s="2" customFormat="1" x14ac:dyDescent="0.25">
      <c r="A120" s="11"/>
      <c r="B120" s="27" t="s">
        <v>342</v>
      </c>
      <c r="C120" s="23" t="s">
        <v>343</v>
      </c>
      <c r="D120" s="105" t="s">
        <v>342</v>
      </c>
      <c r="E120" s="106" t="s">
        <v>344</v>
      </c>
      <c r="F120" s="16">
        <v>0.48844434331342801</v>
      </c>
      <c r="G120" s="16">
        <v>0</v>
      </c>
      <c r="H120" s="16">
        <v>0.48844434331342801</v>
      </c>
      <c r="I120" s="16">
        <v>0</v>
      </c>
      <c r="J120" s="16">
        <v>0.48844434331342801</v>
      </c>
      <c r="K120" s="16">
        <v>0.50444434331342802</v>
      </c>
      <c r="L120" s="16">
        <v>1.6E-2</v>
      </c>
      <c r="M120" s="16">
        <v>0</v>
      </c>
      <c r="N120" s="16">
        <v>0</v>
      </c>
      <c r="O120" s="28">
        <v>0</v>
      </c>
    </row>
    <row r="121" spans="1:15" s="2" customFormat="1" x14ac:dyDescent="0.25">
      <c r="A121" s="11"/>
      <c r="B121" s="27" t="s">
        <v>345</v>
      </c>
      <c r="C121" s="23" t="s">
        <v>346</v>
      </c>
      <c r="D121" s="105" t="s">
        <v>345</v>
      </c>
      <c r="E121" s="106" t="s">
        <v>347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8">
        <v>0</v>
      </c>
    </row>
    <row r="122" spans="1:15" s="2" customFormat="1" x14ac:dyDescent="0.25">
      <c r="A122" s="11"/>
      <c r="B122" s="27" t="s">
        <v>348</v>
      </c>
      <c r="C122" s="23" t="s">
        <v>349</v>
      </c>
      <c r="D122" s="105" t="s">
        <v>348</v>
      </c>
      <c r="E122" s="106" t="s">
        <v>350</v>
      </c>
      <c r="F122" s="16">
        <v>34.976391100321401</v>
      </c>
      <c r="G122" s="16">
        <v>11.0994251342537</v>
      </c>
      <c r="H122" s="16">
        <v>23.876965966067701</v>
      </c>
      <c r="I122" s="16">
        <v>0</v>
      </c>
      <c r="J122" s="16">
        <v>23.876965966067701</v>
      </c>
      <c r="K122" s="16">
        <v>23.876965966067701</v>
      </c>
      <c r="L122" s="16">
        <v>0</v>
      </c>
      <c r="M122" s="16">
        <v>0</v>
      </c>
      <c r="N122" s="16">
        <v>0</v>
      </c>
      <c r="O122" s="28">
        <v>0</v>
      </c>
    </row>
    <row r="123" spans="1:15" s="2" customFormat="1" x14ac:dyDescent="0.25">
      <c r="A123" s="11"/>
      <c r="B123" s="27" t="s">
        <v>351</v>
      </c>
      <c r="C123" s="23" t="s">
        <v>352</v>
      </c>
      <c r="D123" s="105" t="s">
        <v>351</v>
      </c>
      <c r="E123" s="106" t="s">
        <v>353</v>
      </c>
      <c r="F123" s="16">
        <v>0.110380037546309</v>
      </c>
      <c r="G123" s="16">
        <v>0</v>
      </c>
      <c r="H123" s="16">
        <v>0.110380037546309</v>
      </c>
      <c r="I123" s="16">
        <v>0</v>
      </c>
      <c r="J123" s="16">
        <v>0.110380037546309</v>
      </c>
      <c r="K123" s="16">
        <v>0.114380037546309</v>
      </c>
      <c r="L123" s="16">
        <v>4.0000000000000001E-3</v>
      </c>
      <c r="M123" s="16">
        <v>0</v>
      </c>
      <c r="N123" s="16">
        <v>0</v>
      </c>
      <c r="O123" s="28">
        <v>0</v>
      </c>
    </row>
    <row r="124" spans="1:15" s="2" customFormat="1" x14ac:dyDescent="0.25">
      <c r="A124" s="11"/>
      <c r="B124" s="27" t="s">
        <v>354</v>
      </c>
      <c r="C124" s="23" t="s">
        <v>355</v>
      </c>
      <c r="D124" s="105" t="s">
        <v>354</v>
      </c>
      <c r="E124" s="106" t="s">
        <v>356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8">
        <v>0</v>
      </c>
    </row>
    <row r="125" spans="1:15" s="2" customFormat="1" x14ac:dyDescent="0.25">
      <c r="A125" s="11"/>
      <c r="B125" s="27" t="s">
        <v>357</v>
      </c>
      <c r="C125" s="23" t="s">
        <v>358</v>
      </c>
      <c r="D125" s="105" t="s">
        <v>357</v>
      </c>
      <c r="E125" s="106" t="s">
        <v>359</v>
      </c>
      <c r="F125" s="16">
        <v>9.1504035063322997E-2</v>
      </c>
      <c r="G125" s="16">
        <v>0</v>
      </c>
      <c r="H125" s="16">
        <v>9.1504035063322997E-2</v>
      </c>
      <c r="I125" s="16">
        <v>0</v>
      </c>
      <c r="J125" s="16">
        <v>9.1504035063322997E-2</v>
      </c>
      <c r="K125" s="16">
        <v>9.1504035063322997E-2</v>
      </c>
      <c r="L125" s="16">
        <v>0</v>
      </c>
      <c r="M125" s="16">
        <v>0</v>
      </c>
      <c r="N125" s="16">
        <v>0</v>
      </c>
      <c r="O125" s="28">
        <v>0</v>
      </c>
    </row>
    <row r="126" spans="1:15" s="2" customFormat="1" x14ac:dyDescent="0.25">
      <c r="A126" s="11"/>
      <c r="B126" s="27" t="s">
        <v>360</v>
      </c>
      <c r="C126" s="23" t="s">
        <v>361</v>
      </c>
      <c r="D126" s="105" t="s">
        <v>360</v>
      </c>
      <c r="E126" s="106" t="s">
        <v>362</v>
      </c>
      <c r="F126" s="16">
        <v>0.66694998000000005</v>
      </c>
      <c r="G126" s="16">
        <v>0.16124198000000001</v>
      </c>
      <c r="H126" s="16">
        <v>0.50570800000000005</v>
      </c>
      <c r="I126" s="16">
        <v>0</v>
      </c>
      <c r="J126" s="16">
        <v>0.50570800000000005</v>
      </c>
      <c r="K126" s="16">
        <v>1.0936129999999999</v>
      </c>
      <c r="L126" s="16">
        <v>0.58790500000000001</v>
      </c>
      <c r="M126" s="16">
        <v>0</v>
      </c>
      <c r="N126" s="16">
        <v>0</v>
      </c>
      <c r="O126" s="28">
        <v>0</v>
      </c>
    </row>
    <row r="127" spans="1:15" s="2" customFormat="1" x14ac:dyDescent="0.25">
      <c r="A127" s="11"/>
      <c r="B127" s="27" t="s">
        <v>363</v>
      </c>
      <c r="C127" s="23" t="s">
        <v>364</v>
      </c>
      <c r="D127" s="105" t="s">
        <v>363</v>
      </c>
      <c r="E127" s="106" t="s">
        <v>365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8">
        <v>0</v>
      </c>
    </row>
    <row r="128" spans="1:15" s="2" customFormat="1" x14ac:dyDescent="0.25">
      <c r="A128" s="11"/>
      <c r="B128" s="27" t="s">
        <v>366</v>
      </c>
      <c r="C128" s="23" t="s">
        <v>367</v>
      </c>
      <c r="D128" s="105" t="s">
        <v>366</v>
      </c>
      <c r="E128" s="106" t="s">
        <v>368</v>
      </c>
      <c r="F128" s="16">
        <v>-8.8002540751148994E-2</v>
      </c>
      <c r="G128" s="16">
        <v>0</v>
      </c>
      <c r="H128" s="16">
        <v>-8.8002540751148994E-2</v>
      </c>
      <c r="I128" s="16">
        <v>0</v>
      </c>
      <c r="J128" s="16">
        <v>-8.8002540751148994E-2</v>
      </c>
      <c r="K128" s="16">
        <v>6.6311999999999996E-2</v>
      </c>
      <c r="L128" s="16">
        <v>0.154314540751149</v>
      </c>
      <c r="M128" s="16">
        <v>0</v>
      </c>
      <c r="N128" s="16">
        <v>0</v>
      </c>
      <c r="O128" s="28">
        <v>0</v>
      </c>
    </row>
    <row r="129" spans="1:56" s="2" customFormat="1" x14ac:dyDescent="0.25">
      <c r="A129" s="11"/>
      <c r="B129" s="27" t="s">
        <v>369</v>
      </c>
      <c r="C129" s="23" t="s">
        <v>370</v>
      </c>
      <c r="D129" s="105" t="s">
        <v>369</v>
      </c>
      <c r="E129" s="106" t="s">
        <v>371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8">
        <v>0</v>
      </c>
    </row>
    <row r="130" spans="1:56" s="2" customFormat="1" x14ac:dyDescent="0.25">
      <c r="A130" s="11"/>
      <c r="B130" s="27" t="s">
        <v>372</v>
      </c>
      <c r="C130" s="23" t="s">
        <v>373</v>
      </c>
      <c r="D130" s="105" t="s">
        <v>372</v>
      </c>
      <c r="E130" s="106" t="s">
        <v>374</v>
      </c>
      <c r="F130" s="16">
        <v>7.3299974230108006E-2</v>
      </c>
      <c r="G130" s="16">
        <v>1.6526667730042001E-2</v>
      </c>
      <c r="H130" s="16">
        <v>5.6773306500065998E-2</v>
      </c>
      <c r="I130" s="16">
        <v>0</v>
      </c>
      <c r="J130" s="16">
        <v>5.6773306500065998E-2</v>
      </c>
      <c r="K130" s="16">
        <v>0.231743306500066</v>
      </c>
      <c r="L130" s="16">
        <v>0.17496999999999999</v>
      </c>
      <c r="M130" s="16">
        <v>0</v>
      </c>
      <c r="N130" s="16">
        <v>0</v>
      </c>
      <c r="O130" s="28">
        <v>0</v>
      </c>
    </row>
    <row r="131" spans="1:56" s="2" customFormat="1" ht="12" thickBot="1" x14ac:dyDescent="0.3">
      <c r="A131" s="11"/>
      <c r="B131" s="27" t="s">
        <v>375</v>
      </c>
      <c r="C131" s="23" t="s">
        <v>376</v>
      </c>
      <c r="D131" s="105" t="s">
        <v>375</v>
      </c>
      <c r="E131" s="106" t="s">
        <v>377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8">
        <v>0</v>
      </c>
    </row>
    <row r="132" spans="1:56" s="24" customFormat="1" ht="21" x14ac:dyDescent="0.25">
      <c r="A132" s="21"/>
      <c r="B132" s="29" t="s">
        <v>378</v>
      </c>
      <c r="C132" s="23" t="s">
        <v>379</v>
      </c>
      <c r="D132" s="105" t="s">
        <v>378</v>
      </c>
      <c r="E132" s="108" t="s">
        <v>193</v>
      </c>
      <c r="F132" s="16">
        <v>157.80388322646505</v>
      </c>
      <c r="G132" s="16">
        <v>55.643385000158069</v>
      </c>
      <c r="H132" s="16">
        <v>102.13641203668172</v>
      </c>
      <c r="I132" s="16">
        <v>0</v>
      </c>
      <c r="J132" s="16">
        <v>102.13641203668172</v>
      </c>
      <c r="K132" s="16">
        <v>104.01727703668172</v>
      </c>
      <c r="L132" s="16">
        <v>1.880865</v>
      </c>
      <c r="M132" s="16">
        <v>0</v>
      </c>
      <c r="N132" s="16">
        <v>0</v>
      </c>
      <c r="O132" s="28">
        <v>0</v>
      </c>
    </row>
    <row r="133" spans="1:56" s="24" customFormat="1" ht="31.5" x14ac:dyDescent="0.25">
      <c r="A133" s="21"/>
      <c r="B133" s="63" t="s">
        <v>194</v>
      </c>
      <c r="C133" s="72"/>
      <c r="D133" s="63" t="s">
        <v>194</v>
      </c>
      <c r="E133" s="109" t="s">
        <v>195</v>
      </c>
      <c r="F133" s="110">
        <f t="shared" ref="F133:O133" si="6">SUM(F78:F131)</f>
        <v>45.062417122633583</v>
      </c>
      <c r="G133" s="110">
        <f t="shared" si="6"/>
        <v>81.399873900546012</v>
      </c>
      <c r="H133" s="110">
        <f t="shared" si="6"/>
        <v>-36.313370588286901</v>
      </c>
      <c r="I133" s="110">
        <f t="shared" si="6"/>
        <v>8.6641746345648407</v>
      </c>
      <c r="J133" s="110">
        <f t="shared" si="6"/>
        <v>-44.977545222851688</v>
      </c>
      <c r="K133" s="110">
        <f t="shared" si="6"/>
        <v>74.163828510961309</v>
      </c>
      <c r="L133" s="110">
        <f t="shared" si="6"/>
        <v>110.47719909924795</v>
      </c>
      <c r="M133" s="110">
        <f t="shared" si="6"/>
        <v>0.61591867638972497</v>
      </c>
      <c r="N133" s="110">
        <f t="shared" si="6"/>
        <v>0.61591867638972497</v>
      </c>
      <c r="O133" s="111">
        <f t="shared" si="6"/>
        <v>0</v>
      </c>
    </row>
    <row r="134" spans="1:56" s="24" customFormat="1" ht="32.25" thickBot="1" x14ac:dyDescent="0.3">
      <c r="A134" s="21"/>
      <c r="B134" s="64"/>
      <c r="C134" s="73"/>
      <c r="D134" s="112"/>
      <c r="E134" s="113" t="s">
        <v>380</v>
      </c>
      <c r="F134" s="110">
        <f t="shared" ref="F134:O134" si="7">IF(COUNTA(F78:F132)&gt;0,IF(F132="c","c",SUM(F132:F133)),"")</f>
        <v>202.86630034909862</v>
      </c>
      <c r="G134" s="110">
        <f t="shared" si="7"/>
        <v>137.04325890070407</v>
      </c>
      <c r="H134" s="110">
        <f t="shared" si="7"/>
        <v>65.823041448394818</v>
      </c>
      <c r="I134" s="110">
        <f t="shared" si="7"/>
        <v>8.6641746345648407</v>
      </c>
      <c r="J134" s="110">
        <f t="shared" si="7"/>
        <v>57.158866813830031</v>
      </c>
      <c r="K134" s="110">
        <f t="shared" si="7"/>
        <v>178.18110554764303</v>
      </c>
      <c r="L134" s="110">
        <f t="shared" si="7"/>
        <v>112.35806409924795</v>
      </c>
      <c r="M134" s="110">
        <f t="shared" si="7"/>
        <v>0.61591867638972497</v>
      </c>
      <c r="N134" s="110">
        <f t="shared" si="7"/>
        <v>0.61591867638972497</v>
      </c>
      <c r="O134" s="111">
        <f t="shared" si="7"/>
        <v>0</v>
      </c>
    </row>
    <row r="135" spans="1:56" s="2" customFormat="1" ht="12" thickBot="1" x14ac:dyDescent="0.3">
      <c r="A135" s="23"/>
      <c r="B135" s="25"/>
      <c r="C135" s="23"/>
      <c r="D135" s="114"/>
      <c r="E135" s="115" t="s">
        <v>197</v>
      </c>
      <c r="F135" s="116" t="str">
        <f t="shared" ref="F135:O135" si="8">IF(F132="c","",IF(AND(IF((COUNTIF(F78:F131,"c"))&gt;0,1,0)=1,F132=""),"Please provide Not Specified (Including Confidential)",""))</f>
        <v/>
      </c>
      <c r="G135" s="116" t="str">
        <f t="shared" si="8"/>
        <v/>
      </c>
      <c r="H135" s="116" t="str">
        <f t="shared" si="8"/>
        <v/>
      </c>
      <c r="I135" s="116" t="str">
        <f t="shared" si="8"/>
        <v/>
      </c>
      <c r="J135" s="116" t="str">
        <f t="shared" si="8"/>
        <v/>
      </c>
      <c r="K135" s="116" t="str">
        <f t="shared" si="8"/>
        <v/>
      </c>
      <c r="L135" s="116" t="str">
        <f t="shared" si="8"/>
        <v/>
      </c>
      <c r="M135" s="116" t="str">
        <f t="shared" si="8"/>
        <v/>
      </c>
      <c r="N135" s="116" t="str">
        <f t="shared" si="8"/>
        <v/>
      </c>
      <c r="O135" s="117" t="str">
        <f t="shared" si="8"/>
        <v/>
      </c>
    </row>
    <row r="136" spans="1:56" s="13" customFormat="1" ht="12" thickBot="1" x14ac:dyDescent="0.3">
      <c r="A136" s="11"/>
      <c r="B136" s="26"/>
      <c r="C136" s="23"/>
      <c r="D136" s="101"/>
      <c r="E136" s="102" t="s">
        <v>381</v>
      </c>
      <c r="F136" s="103"/>
      <c r="G136" s="103"/>
      <c r="H136" s="103"/>
      <c r="I136" s="103"/>
      <c r="J136" s="103"/>
      <c r="K136" s="103"/>
      <c r="L136" s="103"/>
      <c r="M136" s="103"/>
      <c r="N136" s="103"/>
      <c r="O136" s="10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s="2" customFormat="1" x14ac:dyDescent="0.25">
      <c r="A137" s="11"/>
      <c r="B137" s="27" t="s">
        <v>382</v>
      </c>
      <c r="C137" s="23" t="s">
        <v>383</v>
      </c>
      <c r="D137" s="105" t="s">
        <v>382</v>
      </c>
      <c r="E137" s="106" t="s">
        <v>384</v>
      </c>
      <c r="F137" s="16">
        <v>-82.1747455100586</v>
      </c>
      <c r="G137" s="16">
        <v>63.299945759586599</v>
      </c>
      <c r="H137" s="16">
        <v>-145.47469126964501</v>
      </c>
      <c r="I137" s="16">
        <v>0.50687435267323799</v>
      </c>
      <c r="J137" s="16">
        <v>-145.98156562231799</v>
      </c>
      <c r="K137" s="16">
        <v>45.848704514355454</v>
      </c>
      <c r="L137" s="16">
        <v>191.32339578400101</v>
      </c>
      <c r="M137" s="16">
        <v>6.1165510000000003E-9</v>
      </c>
      <c r="N137" s="16">
        <v>6.1165510000000003E-9</v>
      </c>
      <c r="O137" s="28">
        <v>0</v>
      </c>
    </row>
    <row r="138" spans="1:56" s="23" customFormat="1" x14ac:dyDescent="0.25">
      <c r="A138" s="11"/>
      <c r="B138" s="27" t="s">
        <v>385</v>
      </c>
      <c r="C138" s="23" t="s">
        <v>386</v>
      </c>
      <c r="D138" s="105" t="s">
        <v>385</v>
      </c>
      <c r="E138" s="106" t="s">
        <v>387</v>
      </c>
      <c r="F138" s="16">
        <v>1668.85774666154</v>
      </c>
      <c r="G138" s="16">
        <v>1017.86261633045</v>
      </c>
      <c r="H138" s="16">
        <v>650.99513033108803</v>
      </c>
      <c r="I138" s="16">
        <v>0</v>
      </c>
      <c r="J138" s="16">
        <v>650.99513033108803</v>
      </c>
      <c r="K138" s="16">
        <v>690.183947959698</v>
      </c>
      <c r="L138" s="16">
        <v>39.188817628609698</v>
      </c>
      <c r="M138" s="16">
        <v>384.46732158421298</v>
      </c>
      <c r="N138" s="16">
        <v>384.46732158421298</v>
      </c>
      <c r="O138" s="28">
        <v>0</v>
      </c>
    </row>
    <row r="139" spans="1:56" s="2" customFormat="1" x14ac:dyDescent="0.25">
      <c r="A139" s="11"/>
      <c r="B139" s="27" t="s">
        <v>388</v>
      </c>
      <c r="C139" s="23" t="s">
        <v>389</v>
      </c>
      <c r="D139" s="105" t="s">
        <v>388</v>
      </c>
      <c r="E139" s="106" t="s">
        <v>390</v>
      </c>
      <c r="F139" s="16">
        <v>5.0867856862016803</v>
      </c>
      <c r="G139" s="16">
        <v>4.51762413719897</v>
      </c>
      <c r="H139" s="16">
        <v>0.56916154900270199</v>
      </c>
      <c r="I139" s="16">
        <v>0</v>
      </c>
      <c r="J139" s="16">
        <v>0.56916154900270199</v>
      </c>
      <c r="K139" s="16">
        <v>0.96088288359391905</v>
      </c>
      <c r="L139" s="16">
        <v>0.391721334591217</v>
      </c>
      <c r="M139" s="16">
        <v>0</v>
      </c>
      <c r="N139" s="16">
        <v>0</v>
      </c>
      <c r="O139" s="28">
        <v>0</v>
      </c>
    </row>
    <row r="140" spans="1:56" s="2" customFormat="1" x14ac:dyDescent="0.25">
      <c r="A140" s="11"/>
      <c r="B140" s="27" t="s">
        <v>391</v>
      </c>
      <c r="C140" s="23" t="s">
        <v>392</v>
      </c>
      <c r="D140" s="105" t="s">
        <v>391</v>
      </c>
      <c r="E140" s="106" t="s">
        <v>393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8">
        <v>0</v>
      </c>
    </row>
    <row r="141" spans="1:56" s="2" customFormat="1" x14ac:dyDescent="0.25">
      <c r="A141" s="11"/>
      <c r="B141" s="27" t="s">
        <v>394</v>
      </c>
      <c r="C141" s="23" t="s">
        <v>395</v>
      </c>
      <c r="D141" s="105" t="s">
        <v>394</v>
      </c>
      <c r="E141" s="106" t="s">
        <v>396</v>
      </c>
      <c r="F141" s="16">
        <v>0.17015079322222701</v>
      </c>
      <c r="G141" s="16">
        <v>0.17015079322222701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8">
        <v>0</v>
      </c>
    </row>
    <row r="142" spans="1:56" s="2" customFormat="1" x14ac:dyDescent="0.25">
      <c r="A142" s="11"/>
      <c r="B142" s="27" t="s">
        <v>397</v>
      </c>
      <c r="C142" s="23" t="s">
        <v>398</v>
      </c>
      <c r="D142" s="105" t="s">
        <v>397</v>
      </c>
      <c r="E142" s="106" t="s">
        <v>399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8">
        <v>0</v>
      </c>
    </row>
    <row r="143" spans="1:56" s="2" customFormat="1" x14ac:dyDescent="0.25">
      <c r="A143" s="11"/>
      <c r="B143" s="27" t="s">
        <v>400</v>
      </c>
      <c r="C143" s="23" t="s">
        <v>401</v>
      </c>
      <c r="D143" s="105" t="s">
        <v>400</v>
      </c>
      <c r="E143" s="106" t="s">
        <v>402</v>
      </c>
      <c r="F143" s="16">
        <v>5.9586326325355596</v>
      </c>
      <c r="G143" s="16">
        <v>4.4765813355392696</v>
      </c>
      <c r="H143" s="16">
        <v>1.4820512969963</v>
      </c>
      <c r="I143" s="16">
        <v>0</v>
      </c>
      <c r="J143" s="16">
        <v>1.4820512969963</v>
      </c>
      <c r="K143" s="16">
        <v>1.6614467527065699</v>
      </c>
      <c r="L143" s="16">
        <v>0.17939545571027399</v>
      </c>
      <c r="M143" s="16">
        <v>1.15156627408E-4</v>
      </c>
      <c r="N143" s="16">
        <v>1.15156627408E-4</v>
      </c>
      <c r="O143" s="28">
        <v>0</v>
      </c>
    </row>
    <row r="144" spans="1:56" s="2" customFormat="1" x14ac:dyDescent="0.25">
      <c r="A144" s="11"/>
      <c r="B144" s="27" t="s">
        <v>403</v>
      </c>
      <c r="C144" s="23" t="s">
        <v>404</v>
      </c>
      <c r="D144" s="105" t="s">
        <v>403</v>
      </c>
      <c r="E144" s="106" t="s">
        <v>405</v>
      </c>
      <c r="F144" s="16">
        <v>1.2657914658472</v>
      </c>
      <c r="G144" s="16">
        <v>1.2657914658472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8">
        <v>0</v>
      </c>
    </row>
    <row r="145" spans="1:56" s="2" customFormat="1" x14ac:dyDescent="0.25">
      <c r="A145" s="11"/>
      <c r="B145" s="27" t="s">
        <v>406</v>
      </c>
      <c r="C145" s="23" t="s">
        <v>407</v>
      </c>
      <c r="D145" s="105" t="s">
        <v>406</v>
      </c>
      <c r="E145" s="106" t="s">
        <v>408</v>
      </c>
      <c r="F145" s="16">
        <v>-43.098603767734701</v>
      </c>
      <c r="G145" s="16">
        <v>17.5503930529472</v>
      </c>
      <c r="H145" s="16">
        <v>-60.648996820681901</v>
      </c>
      <c r="I145" s="16">
        <v>0</v>
      </c>
      <c r="J145" s="16">
        <v>-60.648996820681901</v>
      </c>
      <c r="K145" s="16">
        <v>40.881637974676202</v>
      </c>
      <c r="L145" s="16">
        <v>101.530634795358</v>
      </c>
      <c r="M145" s="16">
        <v>0</v>
      </c>
      <c r="N145" s="16">
        <v>0</v>
      </c>
      <c r="O145" s="28">
        <v>0</v>
      </c>
    </row>
    <row r="146" spans="1:56" s="2" customFormat="1" ht="12" thickBot="1" x14ac:dyDescent="0.3">
      <c r="A146" s="11"/>
      <c r="B146" s="27" t="s">
        <v>409</v>
      </c>
      <c r="C146" s="23" t="s">
        <v>410</v>
      </c>
      <c r="D146" s="105" t="s">
        <v>409</v>
      </c>
      <c r="E146" s="106" t="s">
        <v>411</v>
      </c>
      <c r="F146" s="16">
        <v>7332.2797038032904</v>
      </c>
      <c r="G146" s="16">
        <v>6317.5070736051703</v>
      </c>
      <c r="H146" s="16">
        <v>1014.7726301981201</v>
      </c>
      <c r="I146" s="16">
        <v>31.102361673520399</v>
      </c>
      <c r="J146" s="16">
        <v>983.67026852459901</v>
      </c>
      <c r="K146" s="16">
        <v>1279.569665189227</v>
      </c>
      <c r="L146" s="16">
        <v>264.79703499111201</v>
      </c>
      <c r="M146" s="16">
        <v>137.305632294567</v>
      </c>
      <c r="N146" s="16">
        <v>137.305632294567</v>
      </c>
      <c r="O146" s="28">
        <v>0</v>
      </c>
    </row>
    <row r="147" spans="1:56" s="24" customFormat="1" ht="21" x14ac:dyDescent="0.25">
      <c r="A147" s="21"/>
      <c r="B147" s="29" t="s">
        <v>412</v>
      </c>
      <c r="C147" s="23" t="s">
        <v>413</v>
      </c>
      <c r="D147" s="105" t="s">
        <v>414</v>
      </c>
      <c r="E147" s="108" t="s">
        <v>193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8">
        <v>0</v>
      </c>
    </row>
    <row r="148" spans="1:56" s="24" customFormat="1" ht="31.5" x14ac:dyDescent="0.25">
      <c r="A148" s="21"/>
      <c r="B148" s="63" t="s">
        <v>194</v>
      </c>
      <c r="C148" s="72"/>
      <c r="D148" s="63" t="s">
        <v>194</v>
      </c>
      <c r="E148" s="109" t="s">
        <v>195</v>
      </c>
      <c r="F148" s="110">
        <f>SUM(F137:F146)</f>
        <v>8888.345461764844</v>
      </c>
      <c r="G148" s="110">
        <f t="shared" ref="G148:O148" si="9">SUM(G137:G146)</f>
        <v>7426.6501764799614</v>
      </c>
      <c r="H148" s="110">
        <f t="shared" si="9"/>
        <v>1461.6952852848804</v>
      </c>
      <c r="I148" s="110">
        <f t="shared" si="9"/>
        <v>31.609236026193635</v>
      </c>
      <c r="J148" s="110">
        <f t="shared" si="9"/>
        <v>1430.0860492586862</v>
      </c>
      <c r="K148" s="110">
        <f t="shared" si="9"/>
        <v>2059.1062852742571</v>
      </c>
      <c r="L148" s="110">
        <f t="shared" si="9"/>
        <v>597.41099998938216</v>
      </c>
      <c r="M148" s="110">
        <f t="shared" si="9"/>
        <v>521.77306904152397</v>
      </c>
      <c r="N148" s="110">
        <f t="shared" si="9"/>
        <v>521.77306904152397</v>
      </c>
      <c r="O148" s="111">
        <f t="shared" si="9"/>
        <v>0</v>
      </c>
    </row>
    <row r="149" spans="1:56" s="24" customFormat="1" ht="32.25" thickBot="1" x14ac:dyDescent="0.3">
      <c r="A149" s="21"/>
      <c r="B149" s="64"/>
      <c r="C149" s="73"/>
      <c r="D149" s="112"/>
      <c r="E149" s="113" t="s">
        <v>415</v>
      </c>
      <c r="F149" s="110">
        <f>IF(COUNTA(F137:F147)&gt;0,IF(F147="c","c",SUM(F147:F148)),"")</f>
        <v>8888.345461764844</v>
      </c>
      <c r="G149" s="110">
        <f t="shared" ref="G149:O149" si="10">IF(COUNTA(G137:G147)&gt;0,IF(G147="c","c",SUM(G147:G148)),"")</f>
        <v>7426.6501764799614</v>
      </c>
      <c r="H149" s="110">
        <f t="shared" si="10"/>
        <v>1461.6952852848804</v>
      </c>
      <c r="I149" s="110">
        <f t="shared" si="10"/>
        <v>31.609236026193635</v>
      </c>
      <c r="J149" s="110">
        <f t="shared" si="10"/>
        <v>1430.0860492586862</v>
      </c>
      <c r="K149" s="110">
        <f t="shared" si="10"/>
        <v>2059.1062852742571</v>
      </c>
      <c r="L149" s="110">
        <f t="shared" si="10"/>
        <v>597.41099998938216</v>
      </c>
      <c r="M149" s="110">
        <f t="shared" si="10"/>
        <v>521.77306904152397</v>
      </c>
      <c r="N149" s="110">
        <f t="shared" si="10"/>
        <v>521.77306904152397</v>
      </c>
      <c r="O149" s="111">
        <f t="shared" si="10"/>
        <v>0</v>
      </c>
    </row>
    <row r="150" spans="1:56" s="2" customFormat="1" ht="12" thickBot="1" x14ac:dyDescent="0.3">
      <c r="A150" s="23"/>
      <c r="B150" s="25"/>
      <c r="C150" s="23"/>
      <c r="D150" s="114"/>
      <c r="E150" s="115" t="s">
        <v>197</v>
      </c>
      <c r="F150" s="116" t="str">
        <f t="shared" ref="F150:O150" si="11">IF(F147="c","",IF(AND(IF((COUNTIF(F137:F146,"c"))&gt;0,1,0)=1,F147=""),"Please provide Not Specified (Including Confidential)",""))</f>
        <v/>
      </c>
      <c r="G150" s="116" t="str">
        <f t="shared" si="11"/>
        <v/>
      </c>
      <c r="H150" s="116" t="str">
        <f t="shared" si="11"/>
        <v/>
      </c>
      <c r="I150" s="116" t="str">
        <f t="shared" si="11"/>
        <v/>
      </c>
      <c r="J150" s="116" t="str">
        <f t="shared" si="11"/>
        <v/>
      </c>
      <c r="K150" s="116" t="str">
        <f t="shared" si="11"/>
        <v/>
      </c>
      <c r="L150" s="116" t="str">
        <f t="shared" si="11"/>
        <v/>
      </c>
      <c r="M150" s="116" t="str">
        <f t="shared" si="11"/>
        <v/>
      </c>
      <c r="N150" s="116" t="str">
        <f t="shared" si="11"/>
        <v/>
      </c>
      <c r="O150" s="117" t="str">
        <f t="shared" si="11"/>
        <v/>
      </c>
    </row>
    <row r="151" spans="1:56" s="13" customFormat="1" ht="12" thickBot="1" x14ac:dyDescent="0.3">
      <c r="A151" s="11"/>
      <c r="B151" s="26"/>
      <c r="C151" s="23"/>
      <c r="D151" s="101"/>
      <c r="E151" s="102" t="s">
        <v>416</v>
      </c>
      <c r="F151" s="103"/>
      <c r="G151" s="103"/>
      <c r="H151" s="103"/>
      <c r="I151" s="103"/>
      <c r="J151" s="103"/>
      <c r="K151" s="103"/>
      <c r="L151" s="103"/>
      <c r="M151" s="103"/>
      <c r="N151" s="103"/>
      <c r="O151" s="10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s="2" customFormat="1" x14ac:dyDescent="0.25">
      <c r="A152" s="11"/>
      <c r="B152" s="27" t="s">
        <v>417</v>
      </c>
      <c r="C152" s="23" t="s">
        <v>418</v>
      </c>
      <c r="D152" s="105" t="s">
        <v>417</v>
      </c>
      <c r="E152" s="106" t="s">
        <v>419</v>
      </c>
      <c r="F152" s="16">
        <v>2.6624803059008602</v>
      </c>
      <c r="G152" s="16">
        <v>4.2759020000000003</v>
      </c>
      <c r="H152" s="16">
        <v>-1.6134216940991399</v>
      </c>
      <c r="I152" s="16">
        <v>0</v>
      </c>
      <c r="J152" s="16">
        <v>-1.6134216940991399</v>
      </c>
      <c r="K152" s="16">
        <v>0</v>
      </c>
      <c r="L152" s="16">
        <v>1.6134216940991399</v>
      </c>
      <c r="M152" s="16">
        <v>0</v>
      </c>
      <c r="N152" s="16">
        <v>0</v>
      </c>
      <c r="O152" s="28">
        <v>0</v>
      </c>
    </row>
    <row r="153" spans="1:56" s="2" customFormat="1" x14ac:dyDescent="0.25">
      <c r="A153" s="11"/>
      <c r="B153" s="27" t="s">
        <v>420</v>
      </c>
      <c r="C153" s="23" t="s">
        <v>421</v>
      </c>
      <c r="D153" s="105" t="s">
        <v>420</v>
      </c>
      <c r="E153" s="106" t="s">
        <v>422</v>
      </c>
      <c r="F153" s="16">
        <v>-1.16724706500908</v>
      </c>
      <c r="G153" s="16">
        <v>0.84632744587415298</v>
      </c>
      <c r="H153" s="16">
        <v>-2.0135745108832399</v>
      </c>
      <c r="I153" s="16">
        <v>0</v>
      </c>
      <c r="J153" s="16">
        <v>-2.0135745108832399</v>
      </c>
      <c r="K153" s="16">
        <v>0.19909848911676301</v>
      </c>
      <c r="L153" s="16">
        <v>2.2126730000000001</v>
      </c>
      <c r="M153" s="16">
        <v>0</v>
      </c>
      <c r="N153" s="16">
        <v>0</v>
      </c>
      <c r="O153" s="28">
        <v>0</v>
      </c>
    </row>
    <row r="154" spans="1:56" s="2" customFormat="1" x14ac:dyDescent="0.25">
      <c r="A154" s="11"/>
      <c r="B154" s="27" t="s">
        <v>423</v>
      </c>
      <c r="C154" s="23" t="s">
        <v>424</v>
      </c>
      <c r="D154" s="105" t="s">
        <v>423</v>
      </c>
      <c r="E154" s="106" t="s">
        <v>425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8">
        <v>0</v>
      </c>
    </row>
    <row r="155" spans="1:56" s="2" customFormat="1" x14ac:dyDescent="0.25">
      <c r="A155" s="11"/>
      <c r="B155" s="27" t="s">
        <v>426</v>
      </c>
      <c r="C155" s="23" t="s">
        <v>427</v>
      </c>
      <c r="D155" s="105" t="s">
        <v>426</v>
      </c>
      <c r="E155" s="106" t="s">
        <v>428</v>
      </c>
      <c r="F155" s="16">
        <v>8805.7970071368909</v>
      </c>
      <c r="G155" s="16">
        <v>8141.2975643754999</v>
      </c>
      <c r="H155" s="16">
        <v>664.49944276139297</v>
      </c>
      <c r="I155" s="16">
        <v>129.55120583383501</v>
      </c>
      <c r="J155" s="16">
        <v>534.94823692755801</v>
      </c>
      <c r="K155" s="16">
        <v>739.20200086995919</v>
      </c>
      <c r="L155" s="16">
        <v>74.702558108566294</v>
      </c>
      <c r="M155" s="16">
        <v>736.38032203550904</v>
      </c>
      <c r="N155" s="16">
        <v>736.38032203550904</v>
      </c>
      <c r="O155" s="28">
        <v>0</v>
      </c>
    </row>
    <row r="156" spans="1:56" s="2" customFormat="1" x14ac:dyDescent="0.25">
      <c r="A156" s="11"/>
      <c r="B156" s="27" t="s">
        <v>429</v>
      </c>
      <c r="C156" s="23" t="s">
        <v>430</v>
      </c>
      <c r="D156" s="105" t="s">
        <v>429</v>
      </c>
      <c r="E156" s="106" t="s">
        <v>431</v>
      </c>
      <c r="F156" s="16" t="s">
        <v>19</v>
      </c>
      <c r="G156" s="16" t="s">
        <v>19</v>
      </c>
      <c r="H156" s="16">
        <v>-0.69189712338104503</v>
      </c>
      <c r="I156" s="16">
        <v>0</v>
      </c>
      <c r="J156" s="16">
        <v>-0.69189712338104503</v>
      </c>
      <c r="K156" s="16">
        <v>7.4099949118655001E-2</v>
      </c>
      <c r="L156" s="16">
        <v>0.76599707249969995</v>
      </c>
      <c r="M156" s="16" t="s">
        <v>19</v>
      </c>
      <c r="N156" s="16" t="s">
        <v>19</v>
      </c>
      <c r="O156" s="28" t="s">
        <v>19</v>
      </c>
    </row>
    <row r="157" spans="1:56" s="2" customFormat="1" x14ac:dyDescent="0.25">
      <c r="A157" s="11"/>
      <c r="B157" s="27" t="s">
        <v>432</v>
      </c>
      <c r="C157" s="23" t="s">
        <v>433</v>
      </c>
      <c r="D157" s="105" t="s">
        <v>432</v>
      </c>
      <c r="E157" s="106" t="s">
        <v>434</v>
      </c>
      <c r="F157" s="16">
        <v>1756.78049553767</v>
      </c>
      <c r="G157" s="16">
        <v>744.13422436734697</v>
      </c>
      <c r="H157" s="16">
        <v>1012.64627117032</v>
      </c>
      <c r="I157" s="16">
        <v>845.55680000315897</v>
      </c>
      <c r="J157" s="16">
        <v>167.08947116716399</v>
      </c>
      <c r="K157" s="16">
        <v>1029.7032860308959</v>
      </c>
      <c r="L157" s="16">
        <v>17.057014860573201</v>
      </c>
      <c r="M157" s="16">
        <v>244.729240376999</v>
      </c>
      <c r="N157" s="16">
        <v>249.52727037699901</v>
      </c>
      <c r="O157" s="28">
        <v>4.7980299999999998</v>
      </c>
    </row>
    <row r="158" spans="1:56" s="2" customFormat="1" x14ac:dyDescent="0.25">
      <c r="A158" s="11"/>
      <c r="B158" s="27" t="s">
        <v>435</v>
      </c>
      <c r="C158" s="23" t="s">
        <v>436</v>
      </c>
      <c r="D158" s="105" t="s">
        <v>435</v>
      </c>
      <c r="E158" s="106" t="s">
        <v>437</v>
      </c>
      <c r="F158" s="16">
        <v>856.67261034697901</v>
      </c>
      <c r="G158" s="16">
        <v>707.63549482616804</v>
      </c>
      <c r="H158" s="16">
        <v>149.03711552081199</v>
      </c>
      <c r="I158" s="16">
        <v>0</v>
      </c>
      <c r="J158" s="16">
        <v>149.03711552081199</v>
      </c>
      <c r="K158" s="16">
        <v>171.21120001708729</v>
      </c>
      <c r="L158" s="16">
        <v>22.174084496275</v>
      </c>
      <c r="M158" s="16">
        <v>30.125604921700301</v>
      </c>
      <c r="N158" s="16">
        <v>30.125604921700301</v>
      </c>
      <c r="O158" s="28">
        <v>0</v>
      </c>
    </row>
    <row r="159" spans="1:56" s="2" customFormat="1" x14ac:dyDescent="0.25">
      <c r="A159" s="11"/>
      <c r="B159" s="27" t="s">
        <v>438</v>
      </c>
      <c r="C159" s="23" t="s">
        <v>439</v>
      </c>
      <c r="D159" s="105" t="s">
        <v>438</v>
      </c>
      <c r="E159" s="106" t="s">
        <v>440</v>
      </c>
      <c r="F159" s="16" t="s">
        <v>19</v>
      </c>
      <c r="G159" s="16" t="s">
        <v>19</v>
      </c>
      <c r="H159" s="16" t="s">
        <v>19</v>
      </c>
      <c r="I159" s="16" t="s">
        <v>19</v>
      </c>
      <c r="J159" s="16" t="s">
        <v>19</v>
      </c>
      <c r="K159" s="16" t="s">
        <v>19</v>
      </c>
      <c r="L159" s="16" t="s">
        <v>19</v>
      </c>
      <c r="M159" s="16" t="s">
        <v>19</v>
      </c>
      <c r="N159" s="16" t="s">
        <v>19</v>
      </c>
      <c r="O159" s="28" t="s">
        <v>19</v>
      </c>
    </row>
    <row r="160" spans="1:56" s="2" customFormat="1" x14ac:dyDescent="0.25">
      <c r="A160" s="11"/>
      <c r="B160" s="27" t="s">
        <v>441</v>
      </c>
      <c r="C160" s="23" t="s">
        <v>442</v>
      </c>
      <c r="D160" s="105" t="s">
        <v>441</v>
      </c>
      <c r="E160" s="106" t="s">
        <v>443</v>
      </c>
      <c r="F160" s="16">
        <v>11.0632416514295</v>
      </c>
      <c r="G160" s="16">
        <v>20.055575832742001</v>
      </c>
      <c r="H160" s="16">
        <v>-8.9923341813125202</v>
      </c>
      <c r="I160" s="16">
        <v>0</v>
      </c>
      <c r="J160" s="16">
        <v>-8.9923341813125202</v>
      </c>
      <c r="K160" s="16">
        <v>5.4049881900676999E-2</v>
      </c>
      <c r="L160" s="16">
        <v>9.0463840632131998</v>
      </c>
      <c r="M160" s="16">
        <v>0</v>
      </c>
      <c r="N160" s="16">
        <v>0</v>
      </c>
      <c r="O160" s="28">
        <v>0</v>
      </c>
    </row>
    <row r="161" spans="1:15" s="2" customFormat="1" x14ac:dyDescent="0.25">
      <c r="A161" s="11"/>
      <c r="B161" s="27" t="s">
        <v>444</v>
      </c>
      <c r="C161" s="23" t="s">
        <v>445</v>
      </c>
      <c r="D161" s="105" t="s">
        <v>444</v>
      </c>
      <c r="E161" s="106" t="s">
        <v>446</v>
      </c>
      <c r="F161" s="16">
        <v>32.8421548884413</v>
      </c>
      <c r="G161" s="16">
        <v>32.816300888441297</v>
      </c>
      <c r="H161" s="16">
        <v>2.5853999999999999E-2</v>
      </c>
      <c r="I161" s="16">
        <v>0</v>
      </c>
      <c r="J161" s="16">
        <v>2.5853999999999999E-2</v>
      </c>
      <c r="K161" s="16">
        <v>0.48740499999999998</v>
      </c>
      <c r="L161" s="16">
        <v>0.46155099999999999</v>
      </c>
      <c r="M161" s="16">
        <v>0</v>
      </c>
      <c r="N161" s="16">
        <v>0</v>
      </c>
      <c r="O161" s="28">
        <v>0</v>
      </c>
    </row>
    <row r="162" spans="1:15" s="2" customFormat="1" x14ac:dyDescent="0.25">
      <c r="A162" s="11"/>
      <c r="B162" s="27" t="s">
        <v>447</v>
      </c>
      <c r="C162" s="23" t="s">
        <v>448</v>
      </c>
      <c r="D162" s="105" t="s">
        <v>447</v>
      </c>
      <c r="E162" s="106" t="s">
        <v>449</v>
      </c>
      <c r="F162" s="16">
        <v>0.70759394696296296</v>
      </c>
      <c r="G162" s="16">
        <v>0.909118044926706</v>
      </c>
      <c r="H162" s="16">
        <v>-0.20152409796374299</v>
      </c>
      <c r="I162" s="16">
        <v>0</v>
      </c>
      <c r="J162" s="16">
        <v>-0.20152409796374299</v>
      </c>
      <c r="K162" s="16">
        <v>0</v>
      </c>
      <c r="L162" s="16">
        <v>0.20152409796374299</v>
      </c>
      <c r="M162" s="16">
        <v>0</v>
      </c>
      <c r="N162" s="16">
        <v>0</v>
      </c>
      <c r="O162" s="28">
        <v>0</v>
      </c>
    </row>
    <row r="163" spans="1:15" s="2" customFormat="1" x14ac:dyDescent="0.25">
      <c r="A163" s="11"/>
      <c r="B163" s="27" t="s">
        <v>450</v>
      </c>
      <c r="C163" s="23" t="s">
        <v>451</v>
      </c>
      <c r="D163" s="105" t="s">
        <v>450</v>
      </c>
      <c r="E163" s="106" t="s">
        <v>452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8">
        <v>0</v>
      </c>
    </row>
    <row r="164" spans="1:15" s="2" customFormat="1" x14ac:dyDescent="0.25">
      <c r="A164" s="11"/>
      <c r="B164" s="27" t="s">
        <v>453</v>
      </c>
      <c r="C164" s="23" t="s">
        <v>454</v>
      </c>
      <c r="D164" s="105" t="s">
        <v>453</v>
      </c>
      <c r="E164" s="106" t="s">
        <v>455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8">
        <v>0</v>
      </c>
    </row>
    <row r="165" spans="1:15" s="2" customFormat="1" x14ac:dyDescent="0.25">
      <c r="A165" s="11"/>
      <c r="B165" s="27" t="s">
        <v>456</v>
      </c>
      <c r="C165" s="23" t="s">
        <v>457</v>
      </c>
      <c r="D165" s="105" t="s">
        <v>456</v>
      </c>
      <c r="E165" s="106" t="s">
        <v>458</v>
      </c>
      <c r="F165" s="16">
        <v>9.7050999999999998E-2</v>
      </c>
      <c r="G165" s="16">
        <v>0</v>
      </c>
      <c r="H165" s="16">
        <v>9.7050999999999998E-2</v>
      </c>
      <c r="I165" s="16">
        <v>0</v>
      </c>
      <c r="J165" s="16">
        <v>9.7050999999999998E-2</v>
      </c>
      <c r="K165" s="16">
        <v>9.9000000000000005E-2</v>
      </c>
      <c r="L165" s="16">
        <v>1.949E-3</v>
      </c>
      <c r="M165" s="16">
        <v>0</v>
      </c>
      <c r="N165" s="16">
        <v>0</v>
      </c>
      <c r="O165" s="28">
        <v>0</v>
      </c>
    </row>
    <row r="166" spans="1:15" s="2" customFormat="1" x14ac:dyDescent="0.25">
      <c r="A166" s="11"/>
      <c r="B166" s="27" t="s">
        <v>459</v>
      </c>
      <c r="C166" s="23" t="s">
        <v>460</v>
      </c>
      <c r="D166" s="105" t="s">
        <v>459</v>
      </c>
      <c r="E166" s="106" t="s">
        <v>461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8">
        <v>0</v>
      </c>
    </row>
    <row r="167" spans="1:15" s="2" customFormat="1" x14ac:dyDescent="0.25">
      <c r="A167" s="11"/>
      <c r="B167" s="27" t="s">
        <v>462</v>
      </c>
      <c r="C167" s="23" t="s">
        <v>463</v>
      </c>
      <c r="D167" s="105" t="s">
        <v>462</v>
      </c>
      <c r="E167" s="106" t="s">
        <v>464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8">
        <v>0</v>
      </c>
    </row>
    <row r="168" spans="1:15" s="2" customFormat="1" x14ac:dyDescent="0.25">
      <c r="A168" s="19"/>
      <c r="B168" s="27" t="s">
        <v>465</v>
      </c>
      <c r="C168" s="23" t="s">
        <v>466</v>
      </c>
      <c r="D168" s="105" t="s">
        <v>465</v>
      </c>
      <c r="E168" s="106" t="s">
        <v>467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8">
        <v>0</v>
      </c>
    </row>
    <row r="169" spans="1:15" s="2" customFormat="1" x14ac:dyDescent="0.25">
      <c r="A169" s="19"/>
      <c r="B169" s="27" t="s">
        <v>468</v>
      </c>
      <c r="C169" s="23" t="s">
        <v>469</v>
      </c>
      <c r="D169" s="105" t="s">
        <v>468</v>
      </c>
      <c r="E169" s="106" t="s">
        <v>470</v>
      </c>
      <c r="F169" s="16">
        <v>0.77659462227287301</v>
      </c>
      <c r="G169" s="16">
        <v>0.77659462227287301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8">
        <v>0</v>
      </c>
    </row>
    <row r="170" spans="1:15" s="2" customFormat="1" x14ac:dyDescent="0.25">
      <c r="A170" s="19"/>
      <c r="B170" s="27" t="s">
        <v>471</v>
      </c>
      <c r="C170" s="23" t="s">
        <v>472</v>
      </c>
      <c r="D170" s="105" t="s">
        <v>471</v>
      </c>
      <c r="E170" s="106" t="s">
        <v>473</v>
      </c>
      <c r="F170" s="16">
        <v>176.230258089649</v>
      </c>
      <c r="G170" s="16">
        <v>1.8790397665691501</v>
      </c>
      <c r="H170" s="16">
        <v>174.35121832307999</v>
      </c>
      <c r="I170" s="16">
        <v>0</v>
      </c>
      <c r="J170" s="16">
        <v>174.35121832307999</v>
      </c>
      <c r="K170" s="16">
        <v>180.091028270875</v>
      </c>
      <c r="L170" s="16">
        <v>5.73980994779523</v>
      </c>
      <c r="M170" s="16">
        <v>0</v>
      </c>
      <c r="N170" s="16">
        <v>0</v>
      </c>
      <c r="O170" s="28">
        <v>0</v>
      </c>
    </row>
    <row r="171" spans="1:15" s="2" customFormat="1" x14ac:dyDescent="0.25">
      <c r="A171" s="19"/>
      <c r="B171" s="27" t="s">
        <v>474</v>
      </c>
      <c r="C171" s="23" t="s">
        <v>475</v>
      </c>
      <c r="D171" s="105" t="s">
        <v>474</v>
      </c>
      <c r="E171" s="106" t="s">
        <v>476</v>
      </c>
      <c r="F171" s="16">
        <v>7.2292726638645E-2</v>
      </c>
      <c r="G171" s="16">
        <v>8.4092726638644005E-2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8">
        <v>0</v>
      </c>
    </row>
    <row r="172" spans="1:15" s="2" customFormat="1" x14ac:dyDescent="0.25">
      <c r="A172" s="11"/>
      <c r="B172" s="27" t="s">
        <v>477</v>
      </c>
      <c r="C172" s="23" t="s">
        <v>478</v>
      </c>
      <c r="D172" s="105" t="s">
        <v>477</v>
      </c>
      <c r="E172" s="106" t="s">
        <v>479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8">
        <v>0</v>
      </c>
    </row>
    <row r="173" spans="1:15" s="2" customFormat="1" x14ac:dyDescent="0.25">
      <c r="A173" s="11"/>
      <c r="B173" s="27" t="s">
        <v>480</v>
      </c>
      <c r="C173" s="23" t="s">
        <v>481</v>
      </c>
      <c r="D173" s="105" t="s">
        <v>480</v>
      </c>
      <c r="E173" s="106" t="s">
        <v>482</v>
      </c>
      <c r="F173" s="16">
        <v>97.213498263622895</v>
      </c>
      <c r="G173" s="16">
        <v>39.532727296152501</v>
      </c>
      <c r="H173" s="16">
        <v>57.680770967470401</v>
      </c>
      <c r="I173" s="16">
        <v>51.659694892515702</v>
      </c>
      <c r="J173" s="16">
        <v>6.0210760749546903</v>
      </c>
      <c r="K173" s="16">
        <v>87.595427819212503</v>
      </c>
      <c r="L173" s="16">
        <v>29.914656851742102</v>
      </c>
      <c r="M173" s="16">
        <v>0</v>
      </c>
      <c r="N173" s="16">
        <v>0</v>
      </c>
      <c r="O173" s="28">
        <v>0</v>
      </c>
    </row>
    <row r="174" spans="1:15" s="2" customFormat="1" x14ac:dyDescent="0.25">
      <c r="A174" s="11"/>
      <c r="B174" s="27" t="s">
        <v>483</v>
      </c>
      <c r="C174" s="23" t="s">
        <v>484</v>
      </c>
      <c r="D174" s="105" t="s">
        <v>483</v>
      </c>
      <c r="E174" s="106" t="s">
        <v>485</v>
      </c>
      <c r="F174" s="16">
        <v>2.8636239392393699</v>
      </c>
      <c r="G174" s="16">
        <v>0</v>
      </c>
      <c r="H174" s="16">
        <v>2.8636239392393699</v>
      </c>
      <c r="I174" s="16">
        <v>0</v>
      </c>
      <c r="J174" s="16">
        <v>2.8636239392393699</v>
      </c>
      <c r="K174" s="16">
        <v>4.11903155401024</v>
      </c>
      <c r="L174" s="16">
        <v>1.2554076147708699</v>
      </c>
      <c r="M174" s="16">
        <v>0</v>
      </c>
      <c r="N174" s="16">
        <v>0</v>
      </c>
      <c r="O174" s="28">
        <v>0</v>
      </c>
    </row>
    <row r="175" spans="1:15" s="2" customFormat="1" x14ac:dyDescent="0.25">
      <c r="A175" s="11"/>
      <c r="B175" s="27" t="s">
        <v>486</v>
      </c>
      <c r="C175" s="23" t="s">
        <v>487</v>
      </c>
      <c r="D175" s="105" t="s">
        <v>486</v>
      </c>
      <c r="E175" s="106" t="s">
        <v>488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8">
        <v>0</v>
      </c>
    </row>
    <row r="176" spans="1:15" s="2" customFormat="1" x14ac:dyDescent="0.25">
      <c r="A176" s="11"/>
      <c r="B176" s="27" t="s">
        <v>489</v>
      </c>
      <c r="C176" s="23" t="s">
        <v>490</v>
      </c>
      <c r="D176" s="105" t="s">
        <v>489</v>
      </c>
      <c r="E176" s="106" t="s">
        <v>491</v>
      </c>
      <c r="F176" s="16">
        <v>-11.069498213187</v>
      </c>
      <c r="G176" s="16">
        <v>0.35238376381783798</v>
      </c>
      <c r="H176" s="16">
        <v>-11.421881977004899</v>
      </c>
      <c r="I176" s="16">
        <v>0</v>
      </c>
      <c r="J176" s="16">
        <v>-11.421881977004899</v>
      </c>
      <c r="K176" s="16">
        <v>0.21926248202753701</v>
      </c>
      <c r="L176" s="16">
        <v>11.6411444590324</v>
      </c>
      <c r="M176" s="16">
        <v>0</v>
      </c>
      <c r="N176" s="16">
        <v>0</v>
      </c>
      <c r="O176" s="28">
        <v>0</v>
      </c>
    </row>
    <row r="177" spans="1:56" s="2" customFormat="1" x14ac:dyDescent="0.25">
      <c r="A177" s="11"/>
      <c r="B177" s="27" t="s">
        <v>492</v>
      </c>
      <c r="C177" s="23" t="s">
        <v>493</v>
      </c>
      <c r="D177" s="105" t="s">
        <v>492</v>
      </c>
      <c r="E177" s="106" t="s">
        <v>494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8">
        <v>0</v>
      </c>
    </row>
    <row r="178" spans="1:56" s="2" customFormat="1" x14ac:dyDescent="0.25">
      <c r="A178" s="11"/>
      <c r="B178" s="27" t="s">
        <v>495</v>
      </c>
      <c r="C178" s="23" t="s">
        <v>496</v>
      </c>
      <c r="D178" s="105" t="s">
        <v>495</v>
      </c>
      <c r="E178" s="106" t="s">
        <v>497</v>
      </c>
      <c r="F178" s="16">
        <v>-1.6469464312097499</v>
      </c>
      <c r="G178" s="16">
        <v>0</v>
      </c>
      <c r="H178" s="16">
        <v>-1.6469464312097499</v>
      </c>
      <c r="I178" s="16">
        <v>0</v>
      </c>
      <c r="J178" s="16">
        <v>-1.6469464312097499</v>
      </c>
      <c r="K178" s="16">
        <v>0</v>
      </c>
      <c r="L178" s="16">
        <v>1.6469464312097499</v>
      </c>
      <c r="M178" s="16">
        <v>0</v>
      </c>
      <c r="N178" s="16">
        <v>0</v>
      </c>
      <c r="O178" s="28">
        <v>0</v>
      </c>
    </row>
    <row r="179" spans="1:56" s="2" customFormat="1" x14ac:dyDescent="0.25">
      <c r="A179" s="11"/>
      <c r="B179" s="27" t="s">
        <v>498</v>
      </c>
      <c r="C179" s="23" t="s">
        <v>499</v>
      </c>
      <c r="D179" s="105" t="s">
        <v>498</v>
      </c>
      <c r="E179" s="106" t="s">
        <v>500</v>
      </c>
      <c r="F179" s="16">
        <v>11276.646695322999</v>
      </c>
      <c r="G179" s="16">
        <v>10516.8660026832</v>
      </c>
      <c r="H179" s="16">
        <v>759.78069263984798</v>
      </c>
      <c r="I179" s="16">
        <v>73.454417971373104</v>
      </c>
      <c r="J179" s="16">
        <v>686.32627466847396</v>
      </c>
      <c r="K179" s="16">
        <v>2431.1144206717008</v>
      </c>
      <c r="L179" s="16">
        <v>1671.3337280318601</v>
      </c>
      <c r="M179" s="16">
        <v>378.813159685811</v>
      </c>
      <c r="N179" s="16">
        <v>387.69625768581102</v>
      </c>
      <c r="O179" s="28">
        <v>8.8830980000000004</v>
      </c>
    </row>
    <row r="180" spans="1:56" s="2" customFormat="1" ht="12" thickBot="1" x14ac:dyDescent="0.3">
      <c r="A180" s="11"/>
      <c r="B180" s="27" t="s">
        <v>501</v>
      </c>
      <c r="C180" s="23" t="s">
        <v>502</v>
      </c>
      <c r="D180" s="105" t="s">
        <v>501</v>
      </c>
      <c r="E180" s="106" t="s">
        <v>503</v>
      </c>
      <c r="F180" s="16">
        <v>-0.77227674999999896</v>
      </c>
      <c r="G180" s="16">
        <v>0.12745419999999999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8">
        <v>0</v>
      </c>
    </row>
    <row r="181" spans="1:56" s="24" customFormat="1" ht="21" x14ac:dyDescent="0.25">
      <c r="A181" s="21"/>
      <c r="B181" s="29" t="s">
        <v>504</v>
      </c>
      <c r="C181" s="23" t="s">
        <v>505</v>
      </c>
      <c r="D181" s="105" t="s">
        <v>504</v>
      </c>
      <c r="E181" s="108" t="s">
        <v>193</v>
      </c>
      <c r="F181" s="16" t="s">
        <v>19</v>
      </c>
      <c r="G181" s="16" t="s">
        <v>19</v>
      </c>
      <c r="H181" s="16" t="s">
        <v>19</v>
      </c>
      <c r="I181" s="16" t="s">
        <v>19</v>
      </c>
      <c r="J181" s="16" t="s">
        <v>19</v>
      </c>
      <c r="K181" s="16" t="s">
        <v>19</v>
      </c>
      <c r="L181" s="16" t="s">
        <v>19</v>
      </c>
      <c r="M181" s="16" t="s">
        <v>19</v>
      </c>
      <c r="N181" s="16" t="s">
        <v>19</v>
      </c>
      <c r="O181" s="28" t="s">
        <v>19</v>
      </c>
    </row>
    <row r="182" spans="1:56" s="24" customFormat="1" ht="31.5" x14ac:dyDescent="0.25">
      <c r="A182" s="21"/>
      <c r="B182" s="63" t="s">
        <v>194</v>
      </c>
      <c r="C182" s="72"/>
      <c r="D182" s="63" t="s">
        <v>194</v>
      </c>
      <c r="E182" s="109" t="s">
        <v>195</v>
      </c>
      <c r="F182" s="110">
        <f>SUM(F152:F180)</f>
        <v>23005.769629319293</v>
      </c>
      <c r="G182" s="110">
        <f t="shared" ref="G182:O182" si="12">SUM(G152:G180)</f>
        <v>20211.588802839655</v>
      </c>
      <c r="H182" s="110">
        <f t="shared" si="12"/>
        <v>2793.4889293563083</v>
      </c>
      <c r="I182" s="110">
        <f t="shared" si="12"/>
        <v>1100.2221187008827</v>
      </c>
      <c r="J182" s="110">
        <f t="shared" si="12"/>
        <v>1693.2668106554274</v>
      </c>
      <c r="K182" s="110">
        <f t="shared" si="12"/>
        <v>4644.1693110359047</v>
      </c>
      <c r="L182" s="110">
        <f t="shared" si="12"/>
        <v>1850.6803816796007</v>
      </c>
      <c r="M182" s="110">
        <f t="shared" si="12"/>
        <v>1390.0483270200193</v>
      </c>
      <c r="N182" s="110">
        <f t="shared" si="12"/>
        <v>1403.7294550200195</v>
      </c>
      <c r="O182" s="111">
        <f t="shared" si="12"/>
        <v>13.681128000000001</v>
      </c>
    </row>
    <row r="183" spans="1:56" s="24" customFormat="1" ht="32.25" thickBot="1" x14ac:dyDescent="0.3">
      <c r="A183" s="21"/>
      <c r="B183" s="64"/>
      <c r="C183" s="73"/>
      <c r="D183" s="112"/>
      <c r="E183" s="113" t="s">
        <v>506</v>
      </c>
      <c r="F183" s="110" t="str">
        <f>IF(COUNTA(F152:F181)&gt;0,IF(F181="c","c",SUM(F181:F182)),"")</f>
        <v>c</v>
      </c>
      <c r="G183" s="110" t="str">
        <f t="shared" ref="G183:O183" si="13">IF(COUNTA(G152:G181)&gt;0,IF(G181="c","c",SUM(G181:G182)),"")</f>
        <v>c</v>
      </c>
      <c r="H183" s="110" t="str">
        <f t="shared" si="13"/>
        <v>c</v>
      </c>
      <c r="I183" s="110" t="str">
        <f t="shared" si="13"/>
        <v>c</v>
      </c>
      <c r="J183" s="110" t="str">
        <f t="shared" si="13"/>
        <v>c</v>
      </c>
      <c r="K183" s="110" t="str">
        <f t="shared" si="13"/>
        <v>c</v>
      </c>
      <c r="L183" s="110" t="str">
        <f t="shared" si="13"/>
        <v>c</v>
      </c>
      <c r="M183" s="110" t="str">
        <f t="shared" si="13"/>
        <v>c</v>
      </c>
      <c r="N183" s="110" t="str">
        <f t="shared" si="13"/>
        <v>c</v>
      </c>
      <c r="O183" s="111" t="str">
        <f t="shared" si="13"/>
        <v>c</v>
      </c>
    </row>
    <row r="184" spans="1:56" s="2" customFormat="1" ht="12" thickBot="1" x14ac:dyDescent="0.3">
      <c r="A184" s="23"/>
      <c r="B184" s="25"/>
      <c r="C184" s="23"/>
      <c r="D184" s="114"/>
      <c r="E184" s="115" t="s">
        <v>197</v>
      </c>
      <c r="F184" s="116" t="str">
        <f t="shared" ref="F184:O184" si="14">IF(F181="c","",IF(AND(IF((COUNTIF(F152:F180,"c"))&gt;0,1,0)=1,F181=""),"Please provide Not Specified (Including Confidential)",""))</f>
        <v/>
      </c>
      <c r="G184" s="116" t="str">
        <f t="shared" si="14"/>
        <v/>
      </c>
      <c r="H184" s="116" t="str">
        <f t="shared" si="14"/>
        <v/>
      </c>
      <c r="I184" s="116" t="str">
        <f t="shared" si="14"/>
        <v/>
      </c>
      <c r="J184" s="116" t="str">
        <f t="shared" si="14"/>
        <v/>
      </c>
      <c r="K184" s="116" t="str">
        <f t="shared" si="14"/>
        <v/>
      </c>
      <c r="L184" s="116" t="str">
        <f t="shared" si="14"/>
        <v/>
      </c>
      <c r="M184" s="116" t="str">
        <f t="shared" si="14"/>
        <v/>
      </c>
      <c r="N184" s="116" t="str">
        <f t="shared" si="14"/>
        <v/>
      </c>
      <c r="O184" s="117" t="str">
        <f t="shared" si="14"/>
        <v/>
      </c>
    </row>
    <row r="185" spans="1:56" s="13" customFormat="1" ht="12" thickBot="1" x14ac:dyDescent="0.3">
      <c r="A185" s="11"/>
      <c r="B185" s="26"/>
      <c r="C185" s="23"/>
      <c r="D185" s="101"/>
      <c r="E185" s="102" t="s">
        <v>507</v>
      </c>
      <c r="F185" s="103"/>
      <c r="G185" s="103"/>
      <c r="H185" s="103"/>
      <c r="I185" s="103"/>
      <c r="J185" s="103"/>
      <c r="K185" s="103"/>
      <c r="L185" s="103"/>
      <c r="M185" s="103"/>
      <c r="N185" s="103"/>
      <c r="O185" s="10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s="2" customFormat="1" x14ac:dyDescent="0.25">
      <c r="A186" s="11"/>
      <c r="B186" s="27" t="s">
        <v>508</v>
      </c>
      <c r="C186" s="23" t="s">
        <v>509</v>
      </c>
      <c r="D186" s="105" t="s">
        <v>508</v>
      </c>
      <c r="E186" s="106" t="s">
        <v>510</v>
      </c>
      <c r="F186" s="16">
        <v>10.562665936925599</v>
      </c>
      <c r="G186" s="16">
        <v>2.0183072555208699</v>
      </c>
      <c r="H186" s="16">
        <v>8.5443586814047308</v>
      </c>
      <c r="I186" s="16">
        <v>0</v>
      </c>
      <c r="J186" s="16">
        <v>8.5443586814047308</v>
      </c>
      <c r="K186" s="16">
        <v>10.0441226302144</v>
      </c>
      <c r="L186" s="16">
        <v>1.4997639488096299</v>
      </c>
      <c r="M186" s="16">
        <v>0</v>
      </c>
      <c r="N186" s="16">
        <v>0</v>
      </c>
      <c r="O186" s="28">
        <v>0</v>
      </c>
    </row>
    <row r="187" spans="1:56" s="2" customFormat="1" x14ac:dyDescent="0.25">
      <c r="A187" s="11"/>
      <c r="B187" s="27" t="s">
        <v>511</v>
      </c>
      <c r="C187" s="23" t="s">
        <v>512</v>
      </c>
      <c r="D187" s="105" t="s">
        <v>511</v>
      </c>
      <c r="E187" s="106" t="s">
        <v>513</v>
      </c>
      <c r="F187" s="16">
        <v>0.18817943978316001</v>
      </c>
      <c r="G187" s="16" t="s">
        <v>19</v>
      </c>
      <c r="H187" s="16" t="s">
        <v>19</v>
      </c>
      <c r="I187" s="16" t="s">
        <v>19</v>
      </c>
      <c r="J187" s="16" t="s">
        <v>19</v>
      </c>
      <c r="K187" s="16" t="s">
        <v>19</v>
      </c>
      <c r="L187" s="16" t="s">
        <v>19</v>
      </c>
      <c r="M187" s="16">
        <v>0</v>
      </c>
      <c r="N187" s="16">
        <v>0</v>
      </c>
      <c r="O187" s="28">
        <v>0</v>
      </c>
    </row>
    <row r="188" spans="1:56" s="2" customFormat="1" x14ac:dyDescent="0.25">
      <c r="A188" s="11"/>
      <c r="B188" s="27" t="s">
        <v>514</v>
      </c>
      <c r="C188" s="23" t="s">
        <v>515</v>
      </c>
      <c r="D188" s="105" t="s">
        <v>514</v>
      </c>
      <c r="E188" s="106" t="s">
        <v>516</v>
      </c>
      <c r="F188" s="16" t="s">
        <v>19</v>
      </c>
      <c r="G188" s="16" t="s">
        <v>19</v>
      </c>
      <c r="H188" s="16">
        <v>3.40321674786744</v>
      </c>
      <c r="I188" s="16">
        <v>0</v>
      </c>
      <c r="J188" s="16">
        <v>3.40321674786744</v>
      </c>
      <c r="K188" s="16">
        <v>3.40321674786744</v>
      </c>
      <c r="L188" s="16">
        <v>0</v>
      </c>
      <c r="M188" s="16" t="s">
        <v>19</v>
      </c>
      <c r="N188" s="16" t="s">
        <v>19</v>
      </c>
      <c r="O188" s="28" t="s">
        <v>19</v>
      </c>
    </row>
    <row r="189" spans="1:56" s="2" customFormat="1" x14ac:dyDescent="0.25">
      <c r="A189" s="11"/>
      <c r="B189" s="27" t="s">
        <v>517</v>
      </c>
      <c r="C189" s="23" t="s">
        <v>518</v>
      </c>
      <c r="D189" s="105" t="s">
        <v>517</v>
      </c>
      <c r="E189" s="106" t="s">
        <v>519</v>
      </c>
      <c r="F189" s="16">
        <v>2.1420448436494399</v>
      </c>
      <c r="G189" s="16">
        <v>0.33785584364943899</v>
      </c>
      <c r="H189" s="16">
        <v>1.804189</v>
      </c>
      <c r="I189" s="16">
        <v>0</v>
      </c>
      <c r="J189" s="16">
        <v>1.804189</v>
      </c>
      <c r="K189" s="16">
        <v>1.874347</v>
      </c>
      <c r="L189" s="16">
        <v>7.0157999999999998E-2</v>
      </c>
      <c r="M189" s="16">
        <v>0</v>
      </c>
      <c r="N189" s="16">
        <v>0</v>
      </c>
      <c r="O189" s="28">
        <v>0</v>
      </c>
    </row>
    <row r="190" spans="1:56" s="2" customFormat="1" x14ac:dyDescent="0.25">
      <c r="A190" s="11"/>
      <c r="B190" s="27" t="s">
        <v>520</v>
      </c>
      <c r="C190" s="23" t="s">
        <v>521</v>
      </c>
      <c r="D190" s="105" t="s">
        <v>520</v>
      </c>
      <c r="E190" s="106" t="s">
        <v>522</v>
      </c>
      <c r="F190" s="16">
        <v>3.9291884907638299</v>
      </c>
      <c r="G190" s="16" t="s">
        <v>19</v>
      </c>
      <c r="H190" s="16" t="s">
        <v>19</v>
      </c>
      <c r="I190" s="16" t="s">
        <v>19</v>
      </c>
      <c r="J190" s="16" t="s">
        <v>19</v>
      </c>
      <c r="K190" s="16" t="s">
        <v>19</v>
      </c>
      <c r="L190" s="16" t="s">
        <v>19</v>
      </c>
      <c r="M190" s="16">
        <v>9.1545099999999994E-3</v>
      </c>
      <c r="N190" s="16">
        <v>9.1545099999999994E-3</v>
      </c>
      <c r="O190" s="28">
        <v>0</v>
      </c>
    </row>
    <row r="191" spans="1:56" s="2" customFormat="1" x14ac:dyDescent="0.25">
      <c r="A191" s="11"/>
      <c r="B191" s="27" t="s">
        <v>523</v>
      </c>
      <c r="C191" s="23" t="s">
        <v>524</v>
      </c>
      <c r="D191" s="105" t="s">
        <v>523</v>
      </c>
      <c r="E191" s="106" t="s">
        <v>525</v>
      </c>
      <c r="F191" s="16">
        <v>3.66978278730436</v>
      </c>
      <c r="G191" s="16">
        <v>3.4457927873043599</v>
      </c>
      <c r="H191" s="16">
        <v>0.22398999999999999</v>
      </c>
      <c r="I191" s="16">
        <v>0</v>
      </c>
      <c r="J191" s="16">
        <v>0.22398999999999999</v>
      </c>
      <c r="K191" s="16">
        <v>0.22398999999999999</v>
      </c>
      <c r="L191" s="16">
        <v>0</v>
      </c>
      <c r="M191" s="16">
        <v>0</v>
      </c>
      <c r="N191" s="16">
        <v>0</v>
      </c>
      <c r="O191" s="28">
        <v>0</v>
      </c>
    </row>
    <row r="192" spans="1:56" s="2" customFormat="1" x14ac:dyDescent="0.25">
      <c r="A192" s="11"/>
      <c r="B192" s="27" t="s">
        <v>526</v>
      </c>
      <c r="C192" s="23" t="s">
        <v>527</v>
      </c>
      <c r="D192" s="105" t="s">
        <v>526</v>
      </c>
      <c r="E192" s="106" t="s">
        <v>528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8">
        <v>0</v>
      </c>
    </row>
    <row r="193" spans="1:56" s="2" customFormat="1" x14ac:dyDescent="0.25">
      <c r="A193" s="11"/>
      <c r="B193" s="27" t="s">
        <v>529</v>
      </c>
      <c r="C193" s="23" t="s">
        <v>530</v>
      </c>
      <c r="D193" s="105" t="s">
        <v>529</v>
      </c>
      <c r="E193" s="106" t="s">
        <v>531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28">
        <v>0</v>
      </c>
    </row>
    <row r="194" spans="1:56" s="2" customFormat="1" x14ac:dyDescent="0.25">
      <c r="A194" s="11"/>
      <c r="B194" s="27" t="s">
        <v>532</v>
      </c>
      <c r="C194" s="23" t="s">
        <v>533</v>
      </c>
      <c r="D194" s="105" t="s">
        <v>532</v>
      </c>
      <c r="E194" s="106" t="s">
        <v>534</v>
      </c>
      <c r="F194" s="16">
        <v>0.32126806799836999</v>
      </c>
      <c r="G194" s="16">
        <v>0</v>
      </c>
      <c r="H194" s="16">
        <v>0.32126806799836999</v>
      </c>
      <c r="I194" s="16">
        <v>0</v>
      </c>
      <c r="J194" s="16">
        <v>0.32126806799836999</v>
      </c>
      <c r="K194" s="16">
        <v>0.32157006799837001</v>
      </c>
      <c r="L194" s="16">
        <v>3.0200000000000002E-4</v>
      </c>
      <c r="M194" s="16">
        <v>0</v>
      </c>
      <c r="N194" s="16">
        <v>0</v>
      </c>
      <c r="O194" s="28">
        <v>0</v>
      </c>
    </row>
    <row r="195" spans="1:56" s="2" customFormat="1" x14ac:dyDescent="0.25">
      <c r="A195" s="11"/>
      <c r="B195" s="27" t="s">
        <v>535</v>
      </c>
      <c r="C195" s="23" t="s">
        <v>536</v>
      </c>
      <c r="D195" s="105" t="s">
        <v>535</v>
      </c>
      <c r="E195" s="106" t="s">
        <v>537</v>
      </c>
      <c r="F195" s="16">
        <v>0.15</v>
      </c>
      <c r="G195" s="16">
        <v>0.15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8">
        <v>0</v>
      </c>
    </row>
    <row r="196" spans="1:56" s="2" customFormat="1" x14ac:dyDescent="0.25">
      <c r="A196" s="11"/>
      <c r="B196" s="27" t="s">
        <v>538</v>
      </c>
      <c r="C196" s="23" t="s">
        <v>539</v>
      </c>
      <c r="D196" s="105" t="s">
        <v>538</v>
      </c>
      <c r="E196" s="106" t="s">
        <v>540</v>
      </c>
      <c r="F196" s="16">
        <v>23.713830985183201</v>
      </c>
      <c r="G196" s="16">
        <v>3.7959709917794702</v>
      </c>
      <c r="H196" s="16">
        <v>19.917859993403798</v>
      </c>
      <c r="I196" s="16">
        <v>0</v>
      </c>
      <c r="J196" s="16">
        <v>19.917859993403798</v>
      </c>
      <c r="K196" s="16">
        <v>19.965737993403799</v>
      </c>
      <c r="L196" s="16">
        <v>4.7877999999999997E-2</v>
      </c>
      <c r="M196" s="16">
        <v>0</v>
      </c>
      <c r="N196" s="16">
        <v>0</v>
      </c>
      <c r="O196" s="28">
        <v>0</v>
      </c>
    </row>
    <row r="197" spans="1:56" s="2" customFormat="1" x14ac:dyDescent="0.25">
      <c r="A197" s="11"/>
      <c r="B197" s="27" t="s">
        <v>541</v>
      </c>
      <c r="C197" s="23" t="s">
        <v>542</v>
      </c>
      <c r="D197" s="105" t="s">
        <v>541</v>
      </c>
      <c r="E197" s="106" t="s">
        <v>543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8">
        <v>0</v>
      </c>
    </row>
    <row r="198" spans="1:56" s="2" customFormat="1" x14ac:dyDescent="0.25">
      <c r="A198" s="11"/>
      <c r="B198" s="27" t="s">
        <v>544</v>
      </c>
      <c r="C198" s="23" t="s">
        <v>545</v>
      </c>
      <c r="D198" s="105" t="s">
        <v>544</v>
      </c>
      <c r="E198" s="106" t="s">
        <v>546</v>
      </c>
      <c r="F198" s="16">
        <v>-3.2375400250826298</v>
      </c>
      <c r="G198" s="16">
        <v>1.2268045013620701</v>
      </c>
      <c r="H198" s="16">
        <v>-4.4643445264446999</v>
      </c>
      <c r="I198" s="16">
        <v>0</v>
      </c>
      <c r="J198" s="16">
        <v>-4.4643445264446999</v>
      </c>
      <c r="K198" s="16">
        <v>0.82922899999999999</v>
      </c>
      <c r="L198" s="16">
        <v>5.2935735264446997</v>
      </c>
      <c r="M198" s="16">
        <v>0</v>
      </c>
      <c r="N198" s="16">
        <v>0</v>
      </c>
      <c r="O198" s="28">
        <v>0</v>
      </c>
    </row>
    <row r="199" spans="1:56" s="2" customFormat="1" ht="12" thickBot="1" x14ac:dyDescent="0.3">
      <c r="A199" s="11"/>
      <c r="B199" s="27" t="s">
        <v>547</v>
      </c>
      <c r="C199" s="23" t="s">
        <v>548</v>
      </c>
      <c r="D199" s="105" t="s">
        <v>547</v>
      </c>
      <c r="E199" s="106" t="s">
        <v>549</v>
      </c>
      <c r="F199" s="16" t="s">
        <v>19</v>
      </c>
      <c r="G199" s="16" t="s">
        <v>19</v>
      </c>
      <c r="H199" s="16" t="s">
        <v>19</v>
      </c>
      <c r="I199" s="16" t="s">
        <v>19</v>
      </c>
      <c r="J199" s="16" t="s">
        <v>19</v>
      </c>
      <c r="K199" s="16" t="s">
        <v>19</v>
      </c>
      <c r="L199" s="16" t="s">
        <v>19</v>
      </c>
      <c r="M199" s="16" t="s">
        <v>19</v>
      </c>
      <c r="N199" s="16" t="s">
        <v>19</v>
      </c>
      <c r="O199" s="28" t="s">
        <v>19</v>
      </c>
    </row>
    <row r="200" spans="1:56" s="24" customFormat="1" ht="21" x14ac:dyDescent="0.25">
      <c r="A200" s="21"/>
      <c r="B200" s="29" t="s">
        <v>550</v>
      </c>
      <c r="C200" s="23" t="s">
        <v>551</v>
      </c>
      <c r="D200" s="105" t="s">
        <v>552</v>
      </c>
      <c r="E200" s="108" t="s">
        <v>193</v>
      </c>
      <c r="F200" s="16">
        <v>531.44744044261506</v>
      </c>
      <c r="G200" s="16">
        <v>503.78273286010995</v>
      </c>
      <c r="H200" s="16">
        <v>28.378858765184297</v>
      </c>
      <c r="I200" s="16">
        <v>0</v>
      </c>
      <c r="J200" s="16">
        <v>28.378858765184297</v>
      </c>
      <c r="K200" s="16">
        <v>28.620397020000002</v>
      </c>
      <c r="L200" s="16">
        <v>0.24153825481570601</v>
      </c>
      <c r="M200" s="16">
        <v>1.1622876</v>
      </c>
      <c r="N200" s="16">
        <v>1.1622876</v>
      </c>
      <c r="O200" s="28">
        <v>0</v>
      </c>
    </row>
    <row r="201" spans="1:56" s="24" customFormat="1" ht="31.5" x14ac:dyDescent="0.25">
      <c r="A201" s="21"/>
      <c r="B201" s="63" t="s">
        <v>194</v>
      </c>
      <c r="C201" s="72"/>
      <c r="D201" s="63" t="s">
        <v>194</v>
      </c>
      <c r="E201" s="109" t="s">
        <v>195</v>
      </c>
      <c r="F201" s="110">
        <f>SUM(F186:F199)</f>
        <v>41.439420526525332</v>
      </c>
      <c r="G201" s="110">
        <f t="shared" ref="G201:O201" si="15">SUM(G186:G199)</f>
        <v>10.974731379616209</v>
      </c>
      <c r="H201" s="110">
        <f t="shared" si="15"/>
        <v>29.750537964229643</v>
      </c>
      <c r="I201" s="110">
        <f t="shared" si="15"/>
        <v>0</v>
      </c>
      <c r="J201" s="110">
        <f t="shared" si="15"/>
        <v>29.750537964229643</v>
      </c>
      <c r="K201" s="110">
        <f t="shared" si="15"/>
        <v>36.662213439484006</v>
      </c>
      <c r="L201" s="110">
        <f t="shared" si="15"/>
        <v>6.9116754752543299</v>
      </c>
      <c r="M201" s="110">
        <f t="shared" si="15"/>
        <v>9.1545099999999994E-3</v>
      </c>
      <c r="N201" s="110">
        <f t="shared" si="15"/>
        <v>9.1545099999999994E-3</v>
      </c>
      <c r="O201" s="111">
        <f t="shared" si="15"/>
        <v>0</v>
      </c>
    </row>
    <row r="202" spans="1:56" s="24" customFormat="1" ht="32.25" thickBot="1" x14ac:dyDescent="0.3">
      <c r="A202" s="21"/>
      <c r="B202" s="64"/>
      <c r="C202" s="73"/>
      <c r="D202" s="112"/>
      <c r="E202" s="113" t="s">
        <v>553</v>
      </c>
      <c r="F202" s="110">
        <f>IF(COUNTA(F186:F200)&gt;0,IF(F200="c","c",SUM(F200:F201)),"")</f>
        <v>572.88686096914034</v>
      </c>
      <c r="G202" s="110">
        <f t="shared" ref="G202:O202" si="16">IF(COUNTA(G186:G200)&gt;0,IF(G200="c","c",SUM(G200:G201)),"")</f>
        <v>514.75746423972612</v>
      </c>
      <c r="H202" s="110">
        <f t="shared" si="16"/>
        <v>58.129396729413941</v>
      </c>
      <c r="I202" s="110">
        <f t="shared" si="16"/>
        <v>0</v>
      </c>
      <c r="J202" s="110">
        <f t="shared" si="16"/>
        <v>58.129396729413941</v>
      </c>
      <c r="K202" s="110">
        <f t="shared" si="16"/>
        <v>65.282610459484005</v>
      </c>
      <c r="L202" s="110">
        <f t="shared" si="16"/>
        <v>7.1532137300700356</v>
      </c>
      <c r="M202" s="110">
        <f t="shared" si="16"/>
        <v>1.1714421099999999</v>
      </c>
      <c r="N202" s="110">
        <f t="shared" si="16"/>
        <v>1.1714421099999999</v>
      </c>
      <c r="O202" s="111">
        <f t="shared" si="16"/>
        <v>0</v>
      </c>
    </row>
    <row r="203" spans="1:56" s="2" customFormat="1" ht="12" thickBot="1" x14ac:dyDescent="0.3">
      <c r="A203" s="23"/>
      <c r="B203" s="25"/>
      <c r="C203" s="23"/>
      <c r="D203" s="114"/>
      <c r="E203" s="115" t="s">
        <v>197</v>
      </c>
      <c r="F203" s="116" t="str">
        <f t="shared" ref="F203:O203" si="17">IF(F200="c","",IF(AND(IF((COUNTIF(F186:F199,"c"))&gt;0,1,0)=1,F200=""),"Please provide Not Specified (Including Confidential)",""))</f>
        <v/>
      </c>
      <c r="G203" s="116" t="str">
        <f t="shared" si="17"/>
        <v/>
      </c>
      <c r="H203" s="116" t="str">
        <f t="shared" si="17"/>
        <v/>
      </c>
      <c r="I203" s="116" t="str">
        <f t="shared" si="17"/>
        <v/>
      </c>
      <c r="J203" s="116" t="str">
        <f t="shared" si="17"/>
        <v/>
      </c>
      <c r="K203" s="116" t="str">
        <f t="shared" si="17"/>
        <v/>
      </c>
      <c r="L203" s="116" t="str">
        <f t="shared" si="17"/>
        <v/>
      </c>
      <c r="M203" s="116" t="str">
        <f t="shared" si="17"/>
        <v/>
      </c>
      <c r="N203" s="116" t="str">
        <f t="shared" si="17"/>
        <v/>
      </c>
      <c r="O203" s="117" t="str">
        <f t="shared" si="17"/>
        <v/>
      </c>
    </row>
    <row r="204" spans="1:56" s="13" customFormat="1" ht="12" thickBot="1" x14ac:dyDescent="0.3">
      <c r="A204" s="11"/>
      <c r="B204" s="26"/>
      <c r="C204" s="23"/>
      <c r="D204" s="101"/>
      <c r="E204" s="102" t="s">
        <v>554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s="2" customFormat="1" x14ac:dyDescent="0.25">
      <c r="A205" s="11"/>
      <c r="B205" s="27" t="s">
        <v>555</v>
      </c>
      <c r="C205" s="23" t="s">
        <v>556</v>
      </c>
      <c r="D205" s="105" t="s">
        <v>555</v>
      </c>
      <c r="E205" s="106" t="s">
        <v>557</v>
      </c>
      <c r="F205" s="16">
        <v>-7.053999999999E-2</v>
      </c>
      <c r="G205" s="16">
        <v>0.01</v>
      </c>
      <c r="H205" s="16">
        <v>-8.0539999999989995E-2</v>
      </c>
      <c r="I205" s="16">
        <v>0</v>
      </c>
      <c r="J205" s="16">
        <v>-8.0539999999989995E-2</v>
      </c>
      <c r="K205" s="16">
        <v>0.64964</v>
      </c>
      <c r="L205" s="16">
        <v>0.73017999999998995</v>
      </c>
      <c r="M205" s="16">
        <v>0</v>
      </c>
      <c r="N205" s="16">
        <v>0</v>
      </c>
      <c r="O205" s="28">
        <v>0</v>
      </c>
    </row>
    <row r="206" spans="1:56" s="2" customFormat="1" x14ac:dyDescent="0.25">
      <c r="A206" s="11"/>
      <c r="B206" s="27" t="s">
        <v>558</v>
      </c>
      <c r="C206" s="23" t="s">
        <v>559</v>
      </c>
      <c r="D206" s="105" t="s">
        <v>558</v>
      </c>
      <c r="E206" s="106" t="s">
        <v>560</v>
      </c>
      <c r="F206" s="16" t="s">
        <v>19</v>
      </c>
      <c r="G206" s="16" t="s">
        <v>19</v>
      </c>
      <c r="H206" s="16" t="s">
        <v>19</v>
      </c>
      <c r="I206" s="16" t="s">
        <v>19</v>
      </c>
      <c r="J206" s="16" t="s">
        <v>19</v>
      </c>
      <c r="K206" s="16" t="s">
        <v>19</v>
      </c>
      <c r="L206" s="16" t="s">
        <v>19</v>
      </c>
      <c r="M206" s="16" t="s">
        <v>19</v>
      </c>
      <c r="N206" s="16" t="s">
        <v>19</v>
      </c>
      <c r="O206" s="28" t="s">
        <v>19</v>
      </c>
    </row>
    <row r="207" spans="1:56" s="2" customFormat="1" x14ac:dyDescent="0.25">
      <c r="A207" s="11"/>
      <c r="B207" s="27" t="s">
        <v>561</v>
      </c>
      <c r="C207" s="23" t="s">
        <v>562</v>
      </c>
      <c r="D207" s="105" t="s">
        <v>561</v>
      </c>
      <c r="E207" s="106" t="s">
        <v>563</v>
      </c>
      <c r="F207" s="16" t="s">
        <v>19</v>
      </c>
      <c r="G207" s="16" t="s">
        <v>19</v>
      </c>
      <c r="H207" s="16" t="s">
        <v>19</v>
      </c>
      <c r="I207" s="16" t="s">
        <v>19</v>
      </c>
      <c r="J207" s="16" t="s">
        <v>19</v>
      </c>
      <c r="K207" s="16" t="s">
        <v>19</v>
      </c>
      <c r="L207" s="16" t="s">
        <v>19</v>
      </c>
      <c r="M207" s="16" t="s">
        <v>19</v>
      </c>
      <c r="N207" s="16" t="s">
        <v>19</v>
      </c>
      <c r="O207" s="28" t="s">
        <v>19</v>
      </c>
    </row>
    <row r="208" spans="1:56" s="2" customFormat="1" x14ac:dyDescent="0.25">
      <c r="A208" s="11"/>
      <c r="B208" s="27" t="s">
        <v>564</v>
      </c>
      <c r="C208" s="23" t="s">
        <v>565</v>
      </c>
      <c r="D208" s="105" t="s">
        <v>564</v>
      </c>
      <c r="E208" s="106" t="s">
        <v>566</v>
      </c>
      <c r="F208" s="16">
        <v>-4.9112353295047997E-2</v>
      </c>
      <c r="G208" s="16">
        <v>0</v>
      </c>
      <c r="H208" s="16">
        <v>-4.9112353295047997E-2</v>
      </c>
      <c r="I208" s="16">
        <v>0</v>
      </c>
      <c r="J208" s="16">
        <v>-4.9112353295047997E-2</v>
      </c>
      <c r="K208" s="16">
        <v>2.6078646704952E-2</v>
      </c>
      <c r="L208" s="16">
        <v>7.5190999999999994E-2</v>
      </c>
      <c r="M208" s="16">
        <v>0</v>
      </c>
      <c r="N208" s="16">
        <v>0</v>
      </c>
      <c r="O208" s="28">
        <v>0</v>
      </c>
    </row>
    <row r="209" spans="1:56" s="2" customFormat="1" x14ac:dyDescent="0.25">
      <c r="A209" s="11"/>
      <c r="B209" s="27" t="s">
        <v>567</v>
      </c>
      <c r="C209" s="23" t="s">
        <v>568</v>
      </c>
      <c r="D209" s="105" t="s">
        <v>567</v>
      </c>
      <c r="E209" s="106" t="s">
        <v>569</v>
      </c>
      <c r="F209" s="16">
        <v>2.1497315351258499</v>
      </c>
      <c r="G209" s="16">
        <v>0.04</v>
      </c>
      <c r="H209" s="16">
        <v>2.1097315351258499</v>
      </c>
      <c r="I209" s="16">
        <v>0</v>
      </c>
      <c r="J209" s="16">
        <v>2.1097315351258499</v>
      </c>
      <c r="K209" s="16">
        <v>2.1124915351258502</v>
      </c>
      <c r="L209" s="16">
        <v>2.7599999999999999E-3</v>
      </c>
      <c r="M209" s="16">
        <v>0</v>
      </c>
      <c r="N209" s="16">
        <v>0</v>
      </c>
      <c r="O209" s="28">
        <v>0</v>
      </c>
    </row>
    <row r="210" spans="1:56" s="2" customFormat="1" x14ac:dyDescent="0.25">
      <c r="A210" s="11"/>
      <c r="B210" s="27" t="s">
        <v>570</v>
      </c>
      <c r="C210" s="23" t="s">
        <v>571</v>
      </c>
      <c r="D210" s="105" t="s">
        <v>570</v>
      </c>
      <c r="E210" s="106" t="s">
        <v>572</v>
      </c>
      <c r="F210" s="16">
        <v>-9.8317260891752994E-2</v>
      </c>
      <c r="G210" s="16">
        <v>0</v>
      </c>
      <c r="H210" s="16">
        <v>-9.8317260891752994E-2</v>
      </c>
      <c r="I210" s="16">
        <v>0</v>
      </c>
      <c r="J210" s="16">
        <v>-9.8317260891752994E-2</v>
      </c>
      <c r="K210" s="16">
        <v>0</v>
      </c>
      <c r="L210" s="16">
        <v>9.8317260891752994E-2</v>
      </c>
      <c r="M210" s="16">
        <v>0</v>
      </c>
      <c r="N210" s="16">
        <v>0</v>
      </c>
      <c r="O210" s="28">
        <v>0</v>
      </c>
    </row>
    <row r="211" spans="1:56" s="2" customFormat="1" x14ac:dyDescent="0.25">
      <c r="A211" s="11"/>
      <c r="B211" s="27" t="s">
        <v>573</v>
      </c>
      <c r="C211" s="23" t="s">
        <v>574</v>
      </c>
      <c r="D211" s="105" t="s">
        <v>573</v>
      </c>
      <c r="E211" s="106" t="s">
        <v>575</v>
      </c>
      <c r="F211" s="16" t="s">
        <v>19</v>
      </c>
      <c r="G211" s="16" t="s">
        <v>19</v>
      </c>
      <c r="H211" s="16">
        <v>0.38667123272940201</v>
      </c>
      <c r="I211" s="16">
        <v>0</v>
      </c>
      <c r="J211" s="16">
        <v>0.38667123272940201</v>
      </c>
      <c r="K211" s="16">
        <v>0.52105000000000001</v>
      </c>
      <c r="L211" s="16">
        <v>0.134378767270598</v>
      </c>
      <c r="M211" s="16" t="s">
        <v>19</v>
      </c>
      <c r="N211" s="16" t="s">
        <v>19</v>
      </c>
      <c r="O211" s="28" t="s">
        <v>19</v>
      </c>
    </row>
    <row r="212" spans="1:56" s="2" customFormat="1" ht="12" thickBot="1" x14ac:dyDescent="0.3">
      <c r="A212" s="11"/>
      <c r="B212" s="27" t="s">
        <v>576</v>
      </c>
      <c r="C212" s="23" t="s">
        <v>577</v>
      </c>
      <c r="D212" s="105" t="s">
        <v>576</v>
      </c>
      <c r="E212" s="106" t="s">
        <v>578</v>
      </c>
      <c r="F212" s="16">
        <v>908.23216591218898</v>
      </c>
      <c r="G212" s="16">
        <v>823.46983240424402</v>
      </c>
      <c r="H212" s="16">
        <v>84.762333507945101</v>
      </c>
      <c r="I212" s="16">
        <v>0</v>
      </c>
      <c r="J212" s="16">
        <v>84.762333507945101</v>
      </c>
      <c r="K212" s="16">
        <v>149.26895301334332</v>
      </c>
      <c r="L212" s="16">
        <v>64.506619505398206</v>
      </c>
      <c r="M212" s="16">
        <v>55.4008192354339</v>
      </c>
      <c r="N212" s="16">
        <v>55.4008192354339</v>
      </c>
      <c r="O212" s="28">
        <v>0</v>
      </c>
    </row>
    <row r="213" spans="1:56" s="24" customFormat="1" ht="21" x14ac:dyDescent="0.25">
      <c r="A213" s="21"/>
      <c r="B213" s="29" t="s">
        <v>579</v>
      </c>
      <c r="C213" s="23" t="s">
        <v>580</v>
      </c>
      <c r="D213" s="105" t="s">
        <v>581</v>
      </c>
      <c r="E213" s="108" t="s">
        <v>193</v>
      </c>
      <c r="F213" s="16">
        <v>-141.04158380769874</v>
      </c>
      <c r="G213" s="16">
        <v>-141.97454232147717</v>
      </c>
      <c r="H213" s="16">
        <v>0.54628728104845103</v>
      </c>
      <c r="I213" s="16">
        <v>0</v>
      </c>
      <c r="J213" s="16">
        <v>0.54628728104845103</v>
      </c>
      <c r="K213" s="16">
        <v>0.65719728921299103</v>
      </c>
      <c r="L213" s="16">
        <v>0.11091000816454001</v>
      </c>
      <c r="M213" s="16">
        <v>0</v>
      </c>
      <c r="N213" s="16">
        <v>0</v>
      </c>
      <c r="O213" s="28">
        <v>0</v>
      </c>
    </row>
    <row r="214" spans="1:56" s="24" customFormat="1" ht="31.5" x14ac:dyDescent="0.25">
      <c r="A214" s="21"/>
      <c r="B214" s="63" t="s">
        <v>194</v>
      </c>
      <c r="C214" s="72"/>
      <c r="D214" s="63" t="s">
        <v>194</v>
      </c>
      <c r="E214" s="109" t="s">
        <v>195</v>
      </c>
      <c r="F214" s="110">
        <f>SUM(F205:F212)</f>
        <v>910.16392783312801</v>
      </c>
      <c r="G214" s="110">
        <f t="shared" ref="G214:O214" si="18">SUM(G205:G212)</f>
        <v>823.51983240424397</v>
      </c>
      <c r="H214" s="110">
        <f t="shared" si="18"/>
        <v>87.030766661613569</v>
      </c>
      <c r="I214" s="110">
        <f t="shared" si="18"/>
        <v>0</v>
      </c>
      <c r="J214" s="110">
        <f t="shared" si="18"/>
        <v>87.030766661613569</v>
      </c>
      <c r="K214" s="110">
        <f t="shared" si="18"/>
        <v>152.57821319517413</v>
      </c>
      <c r="L214" s="110">
        <f t="shared" si="18"/>
        <v>65.547446533560546</v>
      </c>
      <c r="M214" s="110">
        <f t="shared" si="18"/>
        <v>55.4008192354339</v>
      </c>
      <c r="N214" s="110">
        <f t="shared" si="18"/>
        <v>55.4008192354339</v>
      </c>
      <c r="O214" s="111">
        <f t="shared" si="18"/>
        <v>0</v>
      </c>
    </row>
    <row r="215" spans="1:56" s="24" customFormat="1" ht="32.25" thickBot="1" x14ac:dyDescent="0.3">
      <c r="A215" s="21"/>
      <c r="B215" s="64"/>
      <c r="C215" s="73"/>
      <c r="D215" s="112"/>
      <c r="E215" s="113" t="s">
        <v>582</v>
      </c>
      <c r="F215" s="110">
        <f>IF(COUNTA(F205:F213)&gt;0,IF(F213="c","c",SUM(F213:F214)),"")</f>
        <v>769.12234402542924</v>
      </c>
      <c r="G215" s="110">
        <f t="shared" ref="G215:O215" si="19">IF(COUNTA(G205:G213)&gt;0,IF(G213="c","c",SUM(G213:G214)),"")</f>
        <v>681.54529008276677</v>
      </c>
      <c r="H215" s="110">
        <f t="shared" si="19"/>
        <v>87.577053942662019</v>
      </c>
      <c r="I215" s="110">
        <f t="shared" si="19"/>
        <v>0</v>
      </c>
      <c r="J215" s="110">
        <f t="shared" si="19"/>
        <v>87.577053942662019</v>
      </c>
      <c r="K215" s="110">
        <f t="shared" si="19"/>
        <v>153.23541048438713</v>
      </c>
      <c r="L215" s="110">
        <f t="shared" si="19"/>
        <v>65.658356541725084</v>
      </c>
      <c r="M215" s="110">
        <f t="shared" si="19"/>
        <v>55.4008192354339</v>
      </c>
      <c r="N215" s="110">
        <f t="shared" si="19"/>
        <v>55.4008192354339</v>
      </c>
      <c r="O215" s="111">
        <f t="shared" si="19"/>
        <v>0</v>
      </c>
    </row>
    <row r="216" spans="1:56" s="2" customFormat="1" ht="12" thickBot="1" x14ac:dyDescent="0.3">
      <c r="A216" s="23"/>
      <c r="B216" s="25"/>
      <c r="C216" s="23"/>
      <c r="D216" s="114"/>
      <c r="E216" s="115" t="s">
        <v>197</v>
      </c>
      <c r="F216" s="116" t="str">
        <f t="shared" ref="F216:O216" si="20">IF(F213="c","",IF(AND(IF((COUNTIF(F205:F212,"c"))&gt;0,1,0)=1,F213=""),"Please provide Not Specified (Including Confidential)",""))</f>
        <v/>
      </c>
      <c r="G216" s="116" t="str">
        <f t="shared" si="20"/>
        <v/>
      </c>
      <c r="H216" s="116" t="str">
        <f t="shared" si="20"/>
        <v/>
      </c>
      <c r="I216" s="116" t="str">
        <f t="shared" si="20"/>
        <v/>
      </c>
      <c r="J216" s="116" t="str">
        <f t="shared" si="20"/>
        <v/>
      </c>
      <c r="K216" s="116" t="str">
        <f t="shared" si="20"/>
        <v/>
      </c>
      <c r="L216" s="116" t="str">
        <f t="shared" si="20"/>
        <v/>
      </c>
      <c r="M216" s="116" t="str">
        <f t="shared" si="20"/>
        <v/>
      </c>
      <c r="N216" s="116" t="str">
        <f t="shared" si="20"/>
        <v/>
      </c>
      <c r="O216" s="117" t="str">
        <f t="shared" si="20"/>
        <v/>
      </c>
    </row>
    <row r="217" spans="1:56" s="13" customFormat="1" ht="12" thickBot="1" x14ac:dyDescent="0.3">
      <c r="A217" s="11"/>
      <c r="B217" s="26"/>
      <c r="C217" s="23"/>
      <c r="D217" s="101"/>
      <c r="E217" s="102" t="s">
        <v>583</v>
      </c>
      <c r="F217" s="103"/>
      <c r="G217" s="103"/>
      <c r="H217" s="103"/>
      <c r="I217" s="103"/>
      <c r="J217" s="103"/>
      <c r="K217" s="103"/>
      <c r="L217" s="103"/>
      <c r="M217" s="103"/>
      <c r="N217" s="103"/>
      <c r="O217" s="10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s="2" customFormat="1" x14ac:dyDescent="0.25">
      <c r="A218" s="11"/>
      <c r="B218" s="27" t="s">
        <v>584</v>
      </c>
      <c r="C218" s="23" t="s">
        <v>585</v>
      </c>
      <c r="D218" s="105" t="s">
        <v>584</v>
      </c>
      <c r="E218" s="106" t="s">
        <v>586</v>
      </c>
      <c r="F218" s="16">
        <v>1261.30659120161</v>
      </c>
      <c r="G218" s="16">
        <v>1226.1613838360099</v>
      </c>
      <c r="H218" s="16">
        <v>35.145207365599198</v>
      </c>
      <c r="I218" s="16">
        <v>19.069063960000001</v>
      </c>
      <c r="J218" s="16">
        <v>16.076143405599201</v>
      </c>
      <c r="K218" s="16">
        <v>83.773593220862409</v>
      </c>
      <c r="L218" s="16">
        <v>48.628385855263204</v>
      </c>
      <c r="M218" s="16">
        <v>10.000062</v>
      </c>
      <c r="N218" s="16">
        <v>10.000104</v>
      </c>
      <c r="O218" s="28">
        <v>4.1999999999999998E-5</v>
      </c>
    </row>
    <row r="219" spans="1:56" s="2" customFormat="1" x14ac:dyDescent="0.25">
      <c r="A219" s="11"/>
      <c r="B219" s="27" t="s">
        <v>587</v>
      </c>
      <c r="C219" s="23" t="s">
        <v>588</v>
      </c>
      <c r="D219" s="105" t="s">
        <v>587</v>
      </c>
      <c r="E219" s="106" t="s">
        <v>589</v>
      </c>
      <c r="F219" s="16">
        <v>241.96096904926199</v>
      </c>
      <c r="G219" s="16">
        <v>226.04180177199399</v>
      </c>
      <c r="H219" s="16">
        <v>15.9191672772684</v>
      </c>
      <c r="I219" s="16">
        <v>1.1000000000000001</v>
      </c>
      <c r="J219" s="16">
        <v>14.8191672772684</v>
      </c>
      <c r="K219" s="16">
        <v>20.132763305051299</v>
      </c>
      <c r="L219" s="16">
        <v>4.2135960277829199</v>
      </c>
      <c r="M219" s="16">
        <v>0</v>
      </c>
      <c r="N219" s="16">
        <v>0</v>
      </c>
      <c r="O219" s="28">
        <v>0</v>
      </c>
    </row>
    <row r="220" spans="1:56" s="2" customFormat="1" x14ac:dyDescent="0.25">
      <c r="A220" s="11"/>
      <c r="B220" s="27" t="s">
        <v>590</v>
      </c>
      <c r="C220" s="23" t="s">
        <v>591</v>
      </c>
      <c r="D220" s="105" t="s">
        <v>590</v>
      </c>
      <c r="E220" s="106" t="s">
        <v>592</v>
      </c>
      <c r="F220" s="16">
        <v>357.36451304943</v>
      </c>
      <c r="G220" s="16">
        <v>307.62329671836397</v>
      </c>
      <c r="H220" s="16">
        <v>49.741216331066497</v>
      </c>
      <c r="I220" s="16">
        <v>0</v>
      </c>
      <c r="J220" s="16">
        <v>49.741216331066497</v>
      </c>
      <c r="K220" s="16">
        <v>56.9641452661145</v>
      </c>
      <c r="L220" s="16">
        <v>7.2229289350480004</v>
      </c>
      <c r="M220" s="16">
        <v>0</v>
      </c>
      <c r="N220" s="16">
        <v>0</v>
      </c>
      <c r="O220" s="28">
        <v>0</v>
      </c>
    </row>
    <row r="221" spans="1:56" s="2" customFormat="1" x14ac:dyDescent="0.25">
      <c r="A221" s="11"/>
      <c r="B221" s="27" t="s">
        <v>593</v>
      </c>
      <c r="C221" s="23" t="s">
        <v>594</v>
      </c>
      <c r="D221" s="105" t="s">
        <v>593</v>
      </c>
      <c r="E221" s="106" t="s">
        <v>595</v>
      </c>
      <c r="F221" s="16">
        <v>593.02898904223002</v>
      </c>
      <c r="G221" s="16">
        <v>545.92314422680795</v>
      </c>
      <c r="H221" s="16">
        <v>47.1058448154225</v>
      </c>
      <c r="I221" s="16">
        <v>0.28789156851963299</v>
      </c>
      <c r="J221" s="16">
        <v>46.817953246902903</v>
      </c>
      <c r="K221" s="16">
        <v>67.805633863780699</v>
      </c>
      <c r="L221" s="16">
        <v>20.699789048358198</v>
      </c>
      <c r="M221" s="16">
        <v>0</v>
      </c>
      <c r="N221" s="16">
        <v>0</v>
      </c>
      <c r="O221" s="28">
        <v>0</v>
      </c>
    </row>
    <row r="222" spans="1:56" s="2" customFormat="1" x14ac:dyDescent="0.25">
      <c r="A222" s="11"/>
      <c r="B222" s="27" t="s">
        <v>596</v>
      </c>
      <c r="C222" s="23" t="s">
        <v>597</v>
      </c>
      <c r="D222" s="105" t="s">
        <v>596</v>
      </c>
      <c r="E222" s="106" t="s">
        <v>598</v>
      </c>
      <c r="F222" s="16">
        <v>6.5214885484801899</v>
      </c>
      <c r="G222" s="16">
        <v>6.7892848817487099</v>
      </c>
      <c r="H222" s="16">
        <v>-0.26779633326851598</v>
      </c>
      <c r="I222" s="16">
        <v>0</v>
      </c>
      <c r="J222" s="16">
        <v>-0.26779633326851598</v>
      </c>
      <c r="K222" s="16">
        <v>7.8727063975263994E-2</v>
      </c>
      <c r="L222" s="16">
        <v>0.34652339724378001</v>
      </c>
      <c r="M222" s="16">
        <v>0</v>
      </c>
      <c r="N222" s="16">
        <v>0</v>
      </c>
      <c r="O222" s="28">
        <v>0</v>
      </c>
    </row>
    <row r="223" spans="1:56" s="2" customFormat="1" x14ac:dyDescent="0.25">
      <c r="A223" s="11"/>
      <c r="B223" s="27" t="s">
        <v>599</v>
      </c>
      <c r="C223" s="23" t="s">
        <v>600</v>
      </c>
      <c r="D223" s="105" t="s">
        <v>599</v>
      </c>
      <c r="E223" s="106" t="s">
        <v>601</v>
      </c>
      <c r="F223" s="16">
        <v>3.5334861428094699</v>
      </c>
      <c r="G223" s="16">
        <v>-1.9801008294921998E-2</v>
      </c>
      <c r="H223" s="16">
        <v>3.55328715110439</v>
      </c>
      <c r="I223" s="16">
        <v>0</v>
      </c>
      <c r="J223" s="16">
        <v>3.55328715110439</v>
      </c>
      <c r="K223" s="16">
        <v>5.0329676727637302</v>
      </c>
      <c r="L223" s="16">
        <v>1.4796805216593401</v>
      </c>
      <c r="M223" s="16">
        <v>0</v>
      </c>
      <c r="N223" s="16">
        <v>0</v>
      </c>
      <c r="O223" s="28">
        <v>0</v>
      </c>
    </row>
    <row r="224" spans="1:56" s="2" customFormat="1" x14ac:dyDescent="0.25">
      <c r="A224" s="11"/>
      <c r="B224" s="27" t="s">
        <v>602</v>
      </c>
      <c r="C224" s="23" t="s">
        <v>603</v>
      </c>
      <c r="D224" s="105" t="s">
        <v>602</v>
      </c>
      <c r="E224" s="106" t="s">
        <v>604</v>
      </c>
      <c r="F224" s="16" t="s">
        <v>19</v>
      </c>
      <c r="G224" s="16">
        <v>0</v>
      </c>
      <c r="H224" s="16" t="s">
        <v>19</v>
      </c>
      <c r="I224" s="16" t="s">
        <v>19</v>
      </c>
      <c r="J224" s="16" t="s">
        <v>19</v>
      </c>
      <c r="K224" s="16" t="s">
        <v>19</v>
      </c>
      <c r="L224" s="16" t="s">
        <v>19</v>
      </c>
      <c r="M224" s="16" t="s">
        <v>19</v>
      </c>
      <c r="N224" s="16" t="s">
        <v>19</v>
      </c>
      <c r="O224" s="28" t="s">
        <v>19</v>
      </c>
    </row>
    <row r="225" spans="1:56" s="2" customFormat="1" x14ac:dyDescent="0.25">
      <c r="A225" s="11"/>
      <c r="B225" s="27" t="s">
        <v>605</v>
      </c>
      <c r="C225" s="23" t="s">
        <v>606</v>
      </c>
      <c r="D225" s="105" t="s">
        <v>605</v>
      </c>
      <c r="E225" s="106" t="s">
        <v>607</v>
      </c>
      <c r="F225" s="16" t="s">
        <v>19</v>
      </c>
      <c r="G225" s="16" t="s">
        <v>19</v>
      </c>
      <c r="H225" s="16" t="s">
        <v>19</v>
      </c>
      <c r="I225" s="16" t="s">
        <v>19</v>
      </c>
      <c r="J225" s="16" t="s">
        <v>19</v>
      </c>
      <c r="K225" s="16" t="s">
        <v>19</v>
      </c>
      <c r="L225" s="16" t="s">
        <v>19</v>
      </c>
      <c r="M225" s="16" t="s">
        <v>19</v>
      </c>
      <c r="N225" s="16" t="s">
        <v>19</v>
      </c>
      <c r="O225" s="28" t="s">
        <v>19</v>
      </c>
    </row>
    <row r="226" spans="1:56" s="2" customFormat="1" ht="12" thickBot="1" x14ac:dyDescent="0.3">
      <c r="A226" s="11"/>
      <c r="B226" s="27" t="s">
        <v>608</v>
      </c>
      <c r="C226" s="23" t="s">
        <v>609</v>
      </c>
      <c r="D226" s="105" t="s">
        <v>608</v>
      </c>
      <c r="E226" s="106" t="s">
        <v>610</v>
      </c>
      <c r="F226" s="16">
        <v>-0.37285800000000002</v>
      </c>
      <c r="G226" s="16">
        <v>0</v>
      </c>
      <c r="H226" s="16">
        <v>-0.37285800000000002</v>
      </c>
      <c r="I226" s="16">
        <v>0</v>
      </c>
      <c r="J226" s="16">
        <v>-0.37285800000000002</v>
      </c>
      <c r="K226" s="16">
        <v>5.3004000000000003E-2</v>
      </c>
      <c r="L226" s="16">
        <v>0.42586200000000002</v>
      </c>
      <c r="M226" s="16">
        <v>0</v>
      </c>
      <c r="N226" s="16">
        <v>0</v>
      </c>
      <c r="O226" s="28">
        <v>0</v>
      </c>
    </row>
    <row r="227" spans="1:56" s="24" customFormat="1" ht="21" x14ac:dyDescent="0.25">
      <c r="A227" s="21"/>
      <c r="B227" s="31" t="s">
        <v>611</v>
      </c>
      <c r="C227" s="23" t="s">
        <v>612</v>
      </c>
      <c r="D227" s="105" t="s">
        <v>613</v>
      </c>
      <c r="E227" s="108" t="s">
        <v>193</v>
      </c>
      <c r="F227" s="16" t="s">
        <v>19</v>
      </c>
      <c r="G227" s="16" t="s">
        <v>19</v>
      </c>
      <c r="H227" s="16" t="s">
        <v>19</v>
      </c>
      <c r="I227" s="16" t="s">
        <v>19</v>
      </c>
      <c r="J227" s="16" t="s">
        <v>19</v>
      </c>
      <c r="K227" s="16" t="s">
        <v>19</v>
      </c>
      <c r="L227" s="16" t="s">
        <v>19</v>
      </c>
      <c r="M227" s="16" t="s">
        <v>19</v>
      </c>
      <c r="N227" s="16" t="s">
        <v>19</v>
      </c>
      <c r="O227" s="28" t="s">
        <v>19</v>
      </c>
    </row>
    <row r="228" spans="1:56" s="24" customFormat="1" ht="31.5" x14ac:dyDescent="0.25">
      <c r="A228" s="21"/>
      <c r="B228" s="63" t="s">
        <v>194</v>
      </c>
      <c r="C228" s="72"/>
      <c r="D228" s="63" t="s">
        <v>194</v>
      </c>
      <c r="E228" s="109" t="s">
        <v>195</v>
      </c>
      <c r="F228" s="110">
        <f>SUM(F218:F226)</f>
        <v>2463.3431790338218</v>
      </c>
      <c r="G228" s="110">
        <f t="shared" ref="G228:O228" si="21">SUM(G218:G226)</f>
        <v>2312.5191104266296</v>
      </c>
      <c r="H228" s="110">
        <f t="shared" si="21"/>
        <v>150.82406860719249</v>
      </c>
      <c r="I228" s="110">
        <f t="shared" si="21"/>
        <v>20.456955528519636</v>
      </c>
      <c r="J228" s="110">
        <f t="shared" si="21"/>
        <v>130.36711307867287</v>
      </c>
      <c r="K228" s="110">
        <f t="shared" si="21"/>
        <v>233.84083439254792</v>
      </c>
      <c r="L228" s="110">
        <f t="shared" si="21"/>
        <v>83.01676578535546</v>
      </c>
      <c r="M228" s="110">
        <f t="shared" si="21"/>
        <v>10.000062</v>
      </c>
      <c r="N228" s="110">
        <f t="shared" si="21"/>
        <v>10.000104</v>
      </c>
      <c r="O228" s="111">
        <f t="shared" si="21"/>
        <v>4.1999999999999998E-5</v>
      </c>
    </row>
    <row r="229" spans="1:56" s="24" customFormat="1" ht="32.25" thickBot="1" x14ac:dyDescent="0.3">
      <c r="A229" s="21"/>
      <c r="B229" s="64"/>
      <c r="C229" s="73"/>
      <c r="D229" s="112"/>
      <c r="E229" s="113" t="s">
        <v>614</v>
      </c>
      <c r="F229" s="110" t="str">
        <f>IF(COUNTA(F218:F227)&gt;0,IF(F227="c","c",SUM(F227:F228)),"")</f>
        <v>c</v>
      </c>
      <c r="G229" s="110" t="str">
        <f t="shared" ref="G229:O229" si="22">IF(COUNTA(G218:G227)&gt;0,IF(G227="c","c",SUM(G227:G228)),"")</f>
        <v>c</v>
      </c>
      <c r="H229" s="110" t="str">
        <f t="shared" si="22"/>
        <v>c</v>
      </c>
      <c r="I229" s="110" t="str">
        <f t="shared" si="22"/>
        <v>c</v>
      </c>
      <c r="J229" s="110" t="str">
        <f t="shared" si="22"/>
        <v>c</v>
      </c>
      <c r="K229" s="110" t="str">
        <f t="shared" si="22"/>
        <v>c</v>
      </c>
      <c r="L229" s="110" t="str">
        <f t="shared" si="22"/>
        <v>c</v>
      </c>
      <c r="M229" s="110" t="str">
        <f t="shared" si="22"/>
        <v>c</v>
      </c>
      <c r="N229" s="110" t="str">
        <f t="shared" si="22"/>
        <v>c</v>
      </c>
      <c r="O229" s="111" t="str">
        <f t="shared" si="22"/>
        <v>c</v>
      </c>
    </row>
    <row r="230" spans="1:56" s="2" customFormat="1" ht="12" thickBot="1" x14ac:dyDescent="0.3">
      <c r="A230" s="23"/>
      <c r="B230" s="25"/>
      <c r="C230" s="23"/>
      <c r="D230" s="114"/>
      <c r="E230" s="115" t="s">
        <v>197</v>
      </c>
      <c r="F230" s="116" t="str">
        <f t="shared" ref="F230:O230" si="23">IF(F227="c","",IF(AND(IF((COUNTIF(F218:F226,"c"))&gt;0,1,0)=1,F227=""),"Please provide Not Specified (Including Confidential)",""))</f>
        <v/>
      </c>
      <c r="G230" s="116" t="str">
        <f t="shared" si="23"/>
        <v/>
      </c>
      <c r="H230" s="116" t="str">
        <f t="shared" si="23"/>
        <v/>
      </c>
      <c r="I230" s="116" t="str">
        <f t="shared" si="23"/>
        <v/>
      </c>
      <c r="J230" s="116" t="str">
        <f t="shared" si="23"/>
        <v/>
      </c>
      <c r="K230" s="116" t="str">
        <f t="shared" si="23"/>
        <v/>
      </c>
      <c r="L230" s="116" t="str">
        <f t="shared" si="23"/>
        <v/>
      </c>
      <c r="M230" s="116" t="str">
        <f t="shared" si="23"/>
        <v/>
      </c>
      <c r="N230" s="116" t="str">
        <f t="shared" si="23"/>
        <v/>
      </c>
      <c r="O230" s="117" t="str">
        <f t="shared" si="23"/>
        <v/>
      </c>
    </row>
    <row r="231" spans="1:56" s="13" customFormat="1" ht="12" thickBot="1" x14ac:dyDescent="0.3">
      <c r="A231" s="11"/>
      <c r="B231" s="26"/>
      <c r="C231" s="23"/>
      <c r="D231" s="101"/>
      <c r="E231" s="102" t="s">
        <v>615</v>
      </c>
      <c r="F231" s="103"/>
      <c r="G231" s="103"/>
      <c r="H231" s="103"/>
      <c r="I231" s="103"/>
      <c r="J231" s="103"/>
      <c r="K231" s="103"/>
      <c r="L231" s="103"/>
      <c r="M231" s="103"/>
      <c r="N231" s="103"/>
      <c r="O231" s="10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s="2" customFormat="1" x14ac:dyDescent="0.25">
      <c r="A232" s="11"/>
      <c r="B232" s="27" t="s">
        <v>616</v>
      </c>
      <c r="C232" s="23" t="s">
        <v>617</v>
      </c>
      <c r="D232" s="105" t="s">
        <v>616</v>
      </c>
      <c r="E232" s="106" t="s">
        <v>618</v>
      </c>
      <c r="F232" s="16">
        <v>-9.2568687875724004E-2</v>
      </c>
      <c r="G232" s="16">
        <v>2.6180312124276999E-2</v>
      </c>
      <c r="H232" s="16">
        <v>-0.11874899999999999</v>
      </c>
      <c r="I232" s="16">
        <v>0</v>
      </c>
      <c r="J232" s="16">
        <v>-0.11874899999999999</v>
      </c>
      <c r="K232" s="16">
        <v>0</v>
      </c>
      <c r="L232" s="16">
        <v>0.11874899999999999</v>
      </c>
      <c r="M232" s="16">
        <v>0</v>
      </c>
      <c r="N232" s="16">
        <v>0</v>
      </c>
      <c r="O232" s="28">
        <v>0</v>
      </c>
    </row>
    <row r="233" spans="1:56" s="2" customFormat="1" x14ac:dyDescent="0.25">
      <c r="A233" s="11"/>
      <c r="B233" s="27" t="s">
        <v>619</v>
      </c>
      <c r="C233" s="23" t="s">
        <v>620</v>
      </c>
      <c r="D233" s="105" t="s">
        <v>619</v>
      </c>
      <c r="E233" s="106" t="s">
        <v>621</v>
      </c>
      <c r="F233" s="16">
        <v>1.0208016040996299</v>
      </c>
      <c r="G233" s="16">
        <v>4.9668219411600004E-3</v>
      </c>
      <c r="H233" s="16">
        <v>1.0158347821584699</v>
      </c>
      <c r="I233" s="16">
        <v>0</v>
      </c>
      <c r="J233" s="16">
        <v>1.0158347821584699</v>
      </c>
      <c r="K233" s="16">
        <v>1.0158347821584699</v>
      </c>
      <c r="L233" s="16">
        <v>0</v>
      </c>
      <c r="M233" s="16">
        <v>0</v>
      </c>
      <c r="N233" s="16">
        <v>0</v>
      </c>
      <c r="O233" s="28">
        <v>0</v>
      </c>
    </row>
    <row r="234" spans="1:56" s="2" customFormat="1" x14ac:dyDescent="0.25">
      <c r="A234" s="11"/>
      <c r="B234" s="27" t="s">
        <v>622</v>
      </c>
      <c r="C234" s="23" t="s">
        <v>623</v>
      </c>
      <c r="D234" s="105" t="s">
        <v>622</v>
      </c>
      <c r="E234" s="106" t="s">
        <v>624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8">
        <v>0</v>
      </c>
    </row>
    <row r="235" spans="1:56" s="2" customFormat="1" x14ac:dyDescent="0.25">
      <c r="A235" s="11"/>
      <c r="B235" s="27" t="s">
        <v>625</v>
      </c>
      <c r="C235" s="23" t="s">
        <v>626</v>
      </c>
      <c r="D235" s="105" t="s">
        <v>625</v>
      </c>
      <c r="E235" s="106" t="s">
        <v>627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8">
        <v>0</v>
      </c>
    </row>
    <row r="236" spans="1:56" s="2" customFormat="1" x14ac:dyDescent="0.25">
      <c r="A236" s="11"/>
      <c r="B236" s="27" t="s">
        <v>628</v>
      </c>
      <c r="C236" s="23" t="s">
        <v>629</v>
      </c>
      <c r="D236" s="105" t="s">
        <v>628</v>
      </c>
      <c r="E236" s="106" t="s">
        <v>630</v>
      </c>
      <c r="F236" s="16">
        <v>0.94540434652581296</v>
      </c>
      <c r="G236" s="16">
        <v>0.63231634652581303</v>
      </c>
      <c r="H236" s="16">
        <v>0.31308799999999998</v>
      </c>
      <c r="I236" s="16">
        <v>0</v>
      </c>
      <c r="J236" s="16">
        <v>0.31308799999999998</v>
      </c>
      <c r="K236" s="16">
        <v>0.45416299999999998</v>
      </c>
      <c r="L236" s="16">
        <v>0.14107500000000001</v>
      </c>
      <c r="M236" s="16">
        <v>0</v>
      </c>
      <c r="N236" s="16">
        <v>0</v>
      </c>
      <c r="O236" s="28">
        <v>0</v>
      </c>
    </row>
    <row r="237" spans="1:56" s="2" customFormat="1" x14ac:dyDescent="0.25">
      <c r="A237" s="11"/>
      <c r="B237" s="27" t="s">
        <v>631</v>
      </c>
      <c r="C237" s="23" t="s">
        <v>632</v>
      </c>
      <c r="D237" s="105" t="s">
        <v>631</v>
      </c>
      <c r="E237" s="106" t="s">
        <v>633</v>
      </c>
      <c r="F237" s="16">
        <v>121.24919090073701</v>
      </c>
      <c r="G237" s="16">
        <v>98.603310964036893</v>
      </c>
      <c r="H237" s="16">
        <v>22.645879936699899</v>
      </c>
      <c r="I237" s="16">
        <v>0</v>
      </c>
      <c r="J237" s="16">
        <v>22.645879936699899</v>
      </c>
      <c r="K237" s="16">
        <v>24.444310794646402</v>
      </c>
      <c r="L237" s="16">
        <v>1.7984308579464401</v>
      </c>
      <c r="M237" s="16">
        <v>0</v>
      </c>
      <c r="N237" s="16">
        <v>0</v>
      </c>
      <c r="O237" s="28">
        <v>0</v>
      </c>
    </row>
    <row r="238" spans="1:56" s="2" customFormat="1" x14ac:dyDescent="0.25">
      <c r="A238" s="11"/>
      <c r="B238" s="27" t="s">
        <v>634</v>
      </c>
      <c r="C238" s="23" t="s">
        <v>635</v>
      </c>
      <c r="D238" s="105" t="s">
        <v>634</v>
      </c>
      <c r="E238" s="106" t="s">
        <v>636</v>
      </c>
      <c r="F238" s="16">
        <v>4.5874425791121496</v>
      </c>
      <c r="G238" s="16">
        <v>5.3700941015826302</v>
      </c>
      <c r="H238" s="16">
        <v>-0.78265152247048297</v>
      </c>
      <c r="I238" s="16">
        <v>0</v>
      </c>
      <c r="J238" s="16">
        <v>-0.78265152247048297</v>
      </c>
      <c r="K238" s="16">
        <v>0.62740138000000001</v>
      </c>
      <c r="L238" s="16">
        <v>1.41005290247048</v>
      </c>
      <c r="M238" s="16">
        <v>0</v>
      </c>
      <c r="N238" s="16">
        <v>0</v>
      </c>
      <c r="O238" s="28">
        <v>0</v>
      </c>
    </row>
    <row r="239" spans="1:56" s="2" customFormat="1" x14ac:dyDescent="0.25">
      <c r="A239" s="11"/>
      <c r="B239" s="27" t="s">
        <v>637</v>
      </c>
      <c r="C239" s="23" t="s">
        <v>638</v>
      </c>
      <c r="D239" s="105" t="s">
        <v>637</v>
      </c>
      <c r="E239" s="106" t="s">
        <v>639</v>
      </c>
      <c r="F239" s="16">
        <v>3302.4472224013798</v>
      </c>
      <c r="G239" s="16">
        <v>1443.3046471508001</v>
      </c>
      <c r="H239" s="16">
        <v>1859.14257525059</v>
      </c>
      <c r="I239" s="16">
        <v>35.233588172241497</v>
      </c>
      <c r="J239" s="16">
        <v>1823.90898707835</v>
      </c>
      <c r="K239" s="16">
        <v>1897.2682389637221</v>
      </c>
      <c r="L239" s="16">
        <v>38.125663713137797</v>
      </c>
      <c r="M239" s="16">
        <v>1401.2054861117301</v>
      </c>
      <c r="N239" s="16">
        <v>1401.24253411173</v>
      </c>
      <c r="O239" s="28">
        <v>3.7047999999999998E-2</v>
      </c>
    </row>
    <row r="240" spans="1:56" s="2" customFormat="1" x14ac:dyDescent="0.25">
      <c r="A240" s="11"/>
      <c r="B240" s="27" t="s">
        <v>640</v>
      </c>
      <c r="C240" s="23" t="s">
        <v>641</v>
      </c>
      <c r="D240" s="105" t="s">
        <v>640</v>
      </c>
      <c r="E240" s="106" t="s">
        <v>642</v>
      </c>
      <c r="F240" s="16">
        <v>196.49570398503201</v>
      </c>
      <c r="G240" s="16">
        <v>162.38116772686001</v>
      </c>
      <c r="H240" s="16">
        <v>34.114536258171697</v>
      </c>
      <c r="I240" s="16">
        <v>6.8900000000000003E-3</v>
      </c>
      <c r="J240" s="16">
        <v>34.107646258171698</v>
      </c>
      <c r="K240" s="16">
        <v>43.0820559312521</v>
      </c>
      <c r="L240" s="16">
        <v>8.9675196730804103</v>
      </c>
      <c r="M240" s="16">
        <v>0</v>
      </c>
      <c r="N240" s="16">
        <v>0</v>
      </c>
      <c r="O240" s="28">
        <v>0</v>
      </c>
    </row>
    <row r="241" spans="1:15" s="2" customFormat="1" x14ac:dyDescent="0.25">
      <c r="A241" s="11"/>
      <c r="B241" s="27" t="s">
        <v>643</v>
      </c>
      <c r="C241" s="23" t="s">
        <v>644</v>
      </c>
      <c r="D241" s="105" t="s">
        <v>643</v>
      </c>
      <c r="E241" s="106" t="s">
        <v>645</v>
      </c>
      <c r="F241" s="16">
        <v>0.90496500000000002</v>
      </c>
      <c r="G241" s="16">
        <v>0</v>
      </c>
      <c r="H241" s="16">
        <v>0.90496500000000002</v>
      </c>
      <c r="I241" s="16">
        <v>0</v>
      </c>
      <c r="J241" s="16">
        <v>0.90496500000000002</v>
      </c>
      <c r="K241" s="16">
        <v>0.90496500000000002</v>
      </c>
      <c r="L241" s="16">
        <v>0</v>
      </c>
      <c r="M241" s="16">
        <v>0</v>
      </c>
      <c r="N241" s="16">
        <v>0</v>
      </c>
      <c r="O241" s="28">
        <v>0</v>
      </c>
    </row>
    <row r="242" spans="1:15" s="2" customFormat="1" x14ac:dyDescent="0.25">
      <c r="A242" s="11"/>
      <c r="B242" s="27" t="s">
        <v>646</v>
      </c>
      <c r="C242" s="23" t="s">
        <v>647</v>
      </c>
      <c r="D242" s="105" t="s">
        <v>646</v>
      </c>
      <c r="E242" s="106" t="s">
        <v>648</v>
      </c>
      <c r="F242" s="16">
        <v>2.2433648857219701</v>
      </c>
      <c r="G242" s="16">
        <v>1.97764403153158</v>
      </c>
      <c r="H242" s="16">
        <v>0.26572085419039299</v>
      </c>
      <c r="I242" s="16">
        <v>0</v>
      </c>
      <c r="J242" s="16">
        <v>0.26572085419039299</v>
      </c>
      <c r="K242" s="16">
        <v>3.7673274541903798</v>
      </c>
      <c r="L242" s="16">
        <v>3.5016065999999899</v>
      </c>
      <c r="M242" s="16">
        <v>0</v>
      </c>
      <c r="N242" s="16">
        <v>0</v>
      </c>
      <c r="O242" s="28">
        <v>0</v>
      </c>
    </row>
    <row r="243" spans="1:15" s="2" customFormat="1" x14ac:dyDescent="0.25">
      <c r="A243" s="11"/>
      <c r="B243" s="27" t="s">
        <v>649</v>
      </c>
      <c r="C243" s="23" t="s">
        <v>650</v>
      </c>
      <c r="D243" s="105" t="s">
        <v>649</v>
      </c>
      <c r="E243" s="106" t="s">
        <v>651</v>
      </c>
      <c r="F243" s="16">
        <v>0.30838009491746099</v>
      </c>
      <c r="G243" s="16">
        <v>1.0258094917461E-2</v>
      </c>
      <c r="H243" s="16">
        <v>0.298122</v>
      </c>
      <c r="I243" s="16">
        <v>0</v>
      </c>
      <c r="J243" s="16">
        <v>0.298122</v>
      </c>
      <c r="K243" s="16">
        <v>0.298122</v>
      </c>
      <c r="L243" s="16">
        <v>0</v>
      </c>
      <c r="M243" s="16">
        <v>0</v>
      </c>
      <c r="N243" s="16">
        <v>0</v>
      </c>
      <c r="O243" s="28">
        <v>0</v>
      </c>
    </row>
    <row r="244" spans="1:15" s="2" customFormat="1" x14ac:dyDescent="0.25">
      <c r="A244" s="11"/>
      <c r="B244" s="27" t="s">
        <v>652</v>
      </c>
      <c r="C244" s="23" t="s">
        <v>653</v>
      </c>
      <c r="D244" s="105" t="s">
        <v>652</v>
      </c>
      <c r="E244" s="106" t="s">
        <v>654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8">
        <v>0</v>
      </c>
    </row>
    <row r="245" spans="1:15" s="2" customFormat="1" x14ac:dyDescent="0.25">
      <c r="A245" s="11"/>
      <c r="B245" s="27" t="s">
        <v>655</v>
      </c>
      <c r="C245" s="23" t="s">
        <v>656</v>
      </c>
      <c r="D245" s="105" t="s">
        <v>655</v>
      </c>
      <c r="E245" s="106" t="s">
        <v>657</v>
      </c>
      <c r="F245" s="16">
        <v>-8.6429150439844804</v>
      </c>
      <c r="G245" s="16">
        <v>0</v>
      </c>
      <c r="H245" s="16">
        <v>-8.6429150439844804</v>
      </c>
      <c r="I245" s="16">
        <v>0</v>
      </c>
      <c r="J245" s="16">
        <v>-8.6429150439844804</v>
      </c>
      <c r="K245" s="16">
        <v>2.9499999999999998E-2</v>
      </c>
      <c r="L245" s="16">
        <v>8.6724150439844792</v>
      </c>
      <c r="M245" s="16">
        <v>0</v>
      </c>
      <c r="N245" s="16">
        <v>0</v>
      </c>
      <c r="O245" s="28">
        <v>0</v>
      </c>
    </row>
    <row r="246" spans="1:15" s="2" customFormat="1" x14ac:dyDescent="0.25">
      <c r="A246" s="11"/>
      <c r="B246" s="27" t="s">
        <v>658</v>
      </c>
      <c r="C246" s="23" t="s">
        <v>659</v>
      </c>
      <c r="D246" s="105" t="s">
        <v>658</v>
      </c>
      <c r="E246" s="106" t="s">
        <v>660</v>
      </c>
      <c r="F246" s="16">
        <v>8.8307999999999998E-2</v>
      </c>
      <c r="G246" s="16">
        <v>0</v>
      </c>
      <c r="H246" s="16">
        <v>8.8307999999999998E-2</v>
      </c>
      <c r="I246" s="16">
        <v>0</v>
      </c>
      <c r="J246" s="16">
        <v>8.8307999999999998E-2</v>
      </c>
      <c r="K246" s="16">
        <v>8.8307999999999998E-2</v>
      </c>
      <c r="L246" s="16">
        <v>0</v>
      </c>
      <c r="M246" s="16">
        <v>0</v>
      </c>
      <c r="N246" s="16">
        <v>0</v>
      </c>
      <c r="O246" s="28">
        <v>0</v>
      </c>
    </row>
    <row r="247" spans="1:15" s="2" customFormat="1" x14ac:dyDescent="0.25">
      <c r="A247" s="11"/>
      <c r="B247" s="27" t="s">
        <v>661</v>
      </c>
      <c r="C247" s="23" t="s">
        <v>662</v>
      </c>
      <c r="D247" s="105" t="s">
        <v>661</v>
      </c>
      <c r="E247" s="106" t="s">
        <v>663</v>
      </c>
      <c r="F247" s="16">
        <v>0.80425944285634199</v>
      </c>
      <c r="G247" s="16">
        <v>0.24159744285634199</v>
      </c>
      <c r="H247" s="16">
        <v>0.562662</v>
      </c>
      <c r="I247" s="16">
        <v>0</v>
      </c>
      <c r="J247" s="16">
        <v>0.562662</v>
      </c>
      <c r="K247" s="16">
        <v>0.562662</v>
      </c>
      <c r="L247" s="16">
        <v>0</v>
      </c>
      <c r="M247" s="16">
        <v>0</v>
      </c>
      <c r="N247" s="16">
        <v>0</v>
      </c>
      <c r="O247" s="28">
        <v>0</v>
      </c>
    </row>
    <row r="248" spans="1:15" s="2" customFormat="1" x14ac:dyDescent="0.25">
      <c r="A248" s="11"/>
      <c r="B248" s="27" t="s">
        <v>664</v>
      </c>
      <c r="C248" s="23" t="s">
        <v>665</v>
      </c>
      <c r="D248" s="105" t="s">
        <v>664</v>
      </c>
      <c r="E248" s="106" t="s">
        <v>666</v>
      </c>
      <c r="F248" s="16">
        <v>3471.0123404137098</v>
      </c>
      <c r="G248" s="16">
        <v>3470.23032575463</v>
      </c>
      <c r="H248" s="16">
        <v>0.78201465907714895</v>
      </c>
      <c r="I248" s="16">
        <v>0</v>
      </c>
      <c r="J248" s="16">
        <v>0.78201465907714895</v>
      </c>
      <c r="K248" s="16">
        <v>253.59995199219105</v>
      </c>
      <c r="L248" s="16">
        <v>252.817937333114</v>
      </c>
      <c r="M248" s="16">
        <v>6.7000000000000005E-14</v>
      </c>
      <c r="N248" s="16">
        <v>6.7000000000000005E-14</v>
      </c>
      <c r="O248" s="28">
        <v>0</v>
      </c>
    </row>
    <row r="249" spans="1:15" s="2" customFormat="1" x14ac:dyDescent="0.25">
      <c r="A249" s="11"/>
      <c r="B249" s="27" t="s">
        <v>667</v>
      </c>
      <c r="C249" s="23" t="s">
        <v>668</v>
      </c>
      <c r="D249" s="105" t="s">
        <v>667</v>
      </c>
      <c r="E249" s="106" t="s">
        <v>669</v>
      </c>
      <c r="F249" s="16">
        <v>6.5023285934443402</v>
      </c>
      <c r="G249" s="16">
        <v>2.1438941951619799</v>
      </c>
      <c r="H249" s="16">
        <v>4.3584343982823501</v>
      </c>
      <c r="I249" s="16">
        <v>0</v>
      </c>
      <c r="J249" s="16">
        <v>4.3584343982823501</v>
      </c>
      <c r="K249" s="16">
        <v>4.3584343982823519</v>
      </c>
      <c r="L249" s="16">
        <v>0</v>
      </c>
      <c r="M249" s="16">
        <v>3.4709356900000001</v>
      </c>
      <c r="N249" s="16">
        <v>3.4709356900000001</v>
      </c>
      <c r="O249" s="28">
        <v>0</v>
      </c>
    </row>
    <row r="250" spans="1:15" s="2" customFormat="1" x14ac:dyDescent="0.25">
      <c r="A250" s="11"/>
      <c r="B250" s="27" t="s">
        <v>670</v>
      </c>
      <c r="C250" s="23" t="s">
        <v>671</v>
      </c>
      <c r="D250" s="105" t="s">
        <v>670</v>
      </c>
      <c r="E250" s="106" t="s">
        <v>672</v>
      </c>
      <c r="F250" s="16">
        <v>369.882513617771</v>
      </c>
      <c r="G250" s="16">
        <v>249.82457483166101</v>
      </c>
      <c r="H250" s="16">
        <v>120.05793878611</v>
      </c>
      <c r="I250" s="16">
        <v>0</v>
      </c>
      <c r="J250" s="16">
        <v>120.05793878611</v>
      </c>
      <c r="K250" s="16">
        <v>120.64328848479499</v>
      </c>
      <c r="L250" s="16">
        <v>0.58534969868508002</v>
      </c>
      <c r="M250" s="16">
        <v>0</v>
      </c>
      <c r="N250" s="16">
        <v>0</v>
      </c>
      <c r="O250" s="28">
        <v>0</v>
      </c>
    </row>
    <row r="251" spans="1:15" s="2" customFormat="1" x14ac:dyDescent="0.25">
      <c r="A251" s="11"/>
      <c r="B251" s="27" t="s">
        <v>673</v>
      </c>
      <c r="C251" s="23" t="s">
        <v>674</v>
      </c>
      <c r="D251" s="105" t="s">
        <v>673</v>
      </c>
      <c r="E251" s="106" t="s">
        <v>675</v>
      </c>
      <c r="F251" s="16">
        <v>641.398892930334</v>
      </c>
      <c r="G251" s="16">
        <v>628.48132354025904</v>
      </c>
      <c r="H251" s="16">
        <v>12.917569390075201</v>
      </c>
      <c r="I251" s="16">
        <v>0</v>
      </c>
      <c r="J251" s="16">
        <v>12.917569390075201</v>
      </c>
      <c r="K251" s="16">
        <v>16.280141970934501</v>
      </c>
      <c r="L251" s="16">
        <v>3.3625725808592701</v>
      </c>
      <c r="M251" s="16">
        <v>0</v>
      </c>
      <c r="N251" s="16">
        <v>0</v>
      </c>
      <c r="O251" s="28">
        <v>0</v>
      </c>
    </row>
    <row r="252" spans="1:15" s="2" customFormat="1" x14ac:dyDescent="0.25">
      <c r="A252" s="11"/>
      <c r="B252" s="27" t="s">
        <v>676</v>
      </c>
      <c r="C252" s="23" t="s">
        <v>677</v>
      </c>
      <c r="D252" s="105" t="s">
        <v>676</v>
      </c>
      <c r="E252" s="106" t="s">
        <v>678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8">
        <v>0</v>
      </c>
    </row>
    <row r="253" spans="1:15" s="2" customFormat="1" x14ac:dyDescent="0.25">
      <c r="A253" s="11"/>
      <c r="B253" s="27" t="s">
        <v>679</v>
      </c>
      <c r="C253" s="23" t="s">
        <v>680</v>
      </c>
      <c r="D253" s="105" t="s">
        <v>679</v>
      </c>
      <c r="E253" s="106" t="s">
        <v>681</v>
      </c>
      <c r="F253" s="16" t="s">
        <v>19</v>
      </c>
      <c r="G253" s="16" t="s">
        <v>19</v>
      </c>
      <c r="H253" s="16">
        <v>-8.9510263889289992E-3</v>
      </c>
      <c r="I253" s="16">
        <v>0</v>
      </c>
      <c r="J253" s="16">
        <v>-8.9510263889289992E-3</v>
      </c>
      <c r="K253" s="16">
        <v>0.113557151666231</v>
      </c>
      <c r="L253" s="16">
        <v>0.12250817805516</v>
      </c>
      <c r="M253" s="16" t="s">
        <v>19</v>
      </c>
      <c r="N253" s="16" t="s">
        <v>19</v>
      </c>
      <c r="O253" s="28" t="s">
        <v>19</v>
      </c>
    </row>
    <row r="254" spans="1:15" s="2" customFormat="1" x14ac:dyDescent="0.25">
      <c r="A254" s="11"/>
      <c r="B254" s="27" t="s">
        <v>682</v>
      </c>
      <c r="C254" s="23" t="s">
        <v>683</v>
      </c>
      <c r="D254" s="105" t="s">
        <v>682</v>
      </c>
      <c r="E254" s="106" t="s">
        <v>684</v>
      </c>
      <c r="F254" s="16">
        <v>63.345728516371402</v>
      </c>
      <c r="G254" s="16">
        <v>51.390381570647399</v>
      </c>
      <c r="H254" s="16">
        <v>11.9553469457239</v>
      </c>
      <c r="I254" s="16">
        <v>2.4397262511047799</v>
      </c>
      <c r="J254" s="16">
        <v>9.5156206946191606</v>
      </c>
      <c r="K254" s="16">
        <v>14.021119431611901</v>
      </c>
      <c r="L254" s="16">
        <v>2.06577248588794</v>
      </c>
      <c r="M254" s="16">
        <v>0</v>
      </c>
      <c r="N254" s="16">
        <v>0</v>
      </c>
      <c r="O254" s="28">
        <v>0</v>
      </c>
    </row>
    <row r="255" spans="1:15" s="32" customFormat="1" ht="12" thickBot="1" x14ac:dyDescent="0.3">
      <c r="A255" s="11"/>
      <c r="B255" s="27" t="s">
        <v>685</v>
      </c>
      <c r="C255" s="23" t="s">
        <v>686</v>
      </c>
      <c r="D255" s="105" t="s">
        <v>685</v>
      </c>
      <c r="E255" s="106" t="s">
        <v>687</v>
      </c>
      <c r="F255" s="16" t="s">
        <v>19</v>
      </c>
      <c r="G255" s="16" t="s">
        <v>19</v>
      </c>
      <c r="H255" s="16">
        <v>-0.66722502077932599</v>
      </c>
      <c r="I255" s="16">
        <v>0</v>
      </c>
      <c r="J255" s="16">
        <v>-0.66722502077932599</v>
      </c>
      <c r="K255" s="16">
        <v>3.1421255924441098</v>
      </c>
      <c r="L255" s="16">
        <v>3.8093506132234398</v>
      </c>
      <c r="M255" s="16" t="s">
        <v>19</v>
      </c>
      <c r="N255" s="16" t="s">
        <v>19</v>
      </c>
      <c r="O255" s="28" t="s">
        <v>19</v>
      </c>
    </row>
    <row r="256" spans="1:15" s="33" customFormat="1" ht="21" x14ac:dyDescent="0.25">
      <c r="A256" s="21"/>
      <c r="B256" s="29" t="s">
        <v>688</v>
      </c>
      <c r="C256" s="23" t="s">
        <v>689</v>
      </c>
      <c r="D256" s="105" t="s">
        <v>688</v>
      </c>
      <c r="E256" s="108" t="s">
        <v>193</v>
      </c>
      <c r="F256" s="16">
        <v>1869.1129174146233</v>
      </c>
      <c r="G256" s="16">
        <v>1869.7890934617824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28">
        <v>0</v>
      </c>
    </row>
    <row r="257" spans="1:56" s="24" customFormat="1" ht="31.5" x14ac:dyDescent="0.25">
      <c r="A257" s="21"/>
      <c r="B257" s="63" t="s">
        <v>194</v>
      </c>
      <c r="C257" s="72"/>
      <c r="D257" s="63" t="s">
        <v>194</v>
      </c>
      <c r="E257" s="109" t="s">
        <v>195</v>
      </c>
      <c r="F257" s="110">
        <f>SUM(F232:F255)</f>
        <v>8174.5013635801515</v>
      </c>
      <c r="G257" s="110">
        <f t="shared" ref="G257:O257" si="24">SUM(G232:G255)</f>
        <v>6114.6226828855351</v>
      </c>
      <c r="H257" s="110">
        <f t="shared" si="24"/>
        <v>2059.2025046474555</v>
      </c>
      <c r="I257" s="110">
        <f t="shared" si="24"/>
        <v>37.680204423346275</v>
      </c>
      <c r="J257" s="110">
        <f t="shared" si="24"/>
        <v>2021.5223002241109</v>
      </c>
      <c r="K257" s="110">
        <f t="shared" si="24"/>
        <v>2384.7015083278948</v>
      </c>
      <c r="L257" s="110">
        <f t="shared" si="24"/>
        <v>325.49900368044445</v>
      </c>
      <c r="M257" s="110">
        <f t="shared" si="24"/>
        <v>1404.6764218017302</v>
      </c>
      <c r="N257" s="110">
        <f t="shared" si="24"/>
        <v>1404.7134698017301</v>
      </c>
      <c r="O257" s="111">
        <f t="shared" si="24"/>
        <v>3.7047999999999998E-2</v>
      </c>
    </row>
    <row r="258" spans="1:56" s="24" customFormat="1" ht="32.25" thickBot="1" x14ac:dyDescent="0.3">
      <c r="A258" s="21"/>
      <c r="B258" s="64"/>
      <c r="C258" s="73"/>
      <c r="D258" s="112"/>
      <c r="E258" s="113" t="s">
        <v>690</v>
      </c>
      <c r="F258" s="110">
        <f>IF(COUNTA(F232:F256)&gt;0,IF(F256="c","c",SUM(F256:F257)),"")</f>
        <v>10043.614280994774</v>
      </c>
      <c r="G258" s="110">
        <f t="shared" ref="G258:O258" si="25">IF(COUNTA(G232:G256)&gt;0,IF(G256="c","c",SUM(G256:G257)),"")</f>
        <v>7984.4117763473178</v>
      </c>
      <c r="H258" s="110">
        <f t="shared" si="25"/>
        <v>2059.2025046474555</v>
      </c>
      <c r="I258" s="110">
        <f t="shared" si="25"/>
        <v>37.680204423346275</v>
      </c>
      <c r="J258" s="110">
        <f t="shared" si="25"/>
        <v>2021.5223002241109</v>
      </c>
      <c r="K258" s="110">
        <f t="shared" si="25"/>
        <v>2384.7015083278948</v>
      </c>
      <c r="L258" s="110">
        <f t="shared" si="25"/>
        <v>325.49900368044445</v>
      </c>
      <c r="M258" s="110">
        <f t="shared" si="25"/>
        <v>1404.6764218017302</v>
      </c>
      <c r="N258" s="110">
        <f t="shared" si="25"/>
        <v>1404.7134698017301</v>
      </c>
      <c r="O258" s="111">
        <f t="shared" si="25"/>
        <v>3.7047999999999998E-2</v>
      </c>
    </row>
    <row r="259" spans="1:56" s="2" customFormat="1" ht="12" thickBot="1" x14ac:dyDescent="0.3">
      <c r="A259" s="23"/>
      <c r="B259" s="25"/>
      <c r="C259" s="23"/>
      <c r="D259" s="114"/>
      <c r="E259" s="115" t="s">
        <v>197</v>
      </c>
      <c r="F259" s="116" t="str">
        <f t="shared" ref="F259:O259" si="26">IF(F256="c","",IF(AND(IF((COUNTIF(F232:F255,"c"))&gt;0,1,0)=1,F256=""),"Please provide Not Specified (Including Confidential)",""))</f>
        <v/>
      </c>
      <c r="G259" s="116" t="str">
        <f t="shared" si="26"/>
        <v/>
      </c>
      <c r="H259" s="116" t="str">
        <f t="shared" si="26"/>
        <v/>
      </c>
      <c r="I259" s="116" t="str">
        <f t="shared" si="26"/>
        <v/>
      </c>
      <c r="J259" s="116" t="str">
        <f t="shared" si="26"/>
        <v/>
      </c>
      <c r="K259" s="116" t="str">
        <f t="shared" si="26"/>
        <v/>
      </c>
      <c r="L259" s="116" t="str">
        <f t="shared" si="26"/>
        <v/>
      </c>
      <c r="M259" s="116" t="str">
        <f t="shared" si="26"/>
        <v/>
      </c>
      <c r="N259" s="116" t="str">
        <f t="shared" si="26"/>
        <v/>
      </c>
      <c r="O259" s="117" t="str">
        <f t="shared" si="26"/>
        <v/>
      </c>
    </row>
    <row r="260" spans="1:56" s="13" customFormat="1" ht="12" thickBot="1" x14ac:dyDescent="0.3">
      <c r="A260" s="11"/>
      <c r="B260" s="26"/>
      <c r="C260" s="23"/>
      <c r="D260" s="101"/>
      <c r="E260" s="102" t="s">
        <v>691</v>
      </c>
      <c r="F260" s="103"/>
      <c r="G260" s="103"/>
      <c r="H260" s="103"/>
      <c r="I260" s="103"/>
      <c r="J260" s="103"/>
      <c r="K260" s="103"/>
      <c r="L260" s="103"/>
      <c r="M260" s="103"/>
      <c r="N260" s="103"/>
      <c r="O260" s="10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s="2" customFormat="1" x14ac:dyDescent="0.25">
      <c r="A261" s="11"/>
      <c r="B261" s="27" t="s">
        <v>692</v>
      </c>
      <c r="C261" s="23" t="s">
        <v>693</v>
      </c>
      <c r="D261" s="105" t="s">
        <v>692</v>
      </c>
      <c r="E261" s="106" t="s">
        <v>694</v>
      </c>
      <c r="F261" s="16">
        <v>253.99020827357299</v>
      </c>
      <c r="G261" s="16">
        <v>247.133310701867</v>
      </c>
      <c r="H261" s="16">
        <v>6.8568975717059599</v>
      </c>
      <c r="I261" s="16">
        <v>0</v>
      </c>
      <c r="J261" s="16">
        <v>6.8568975717059599</v>
      </c>
      <c r="K261" s="16">
        <v>15.062599981018201</v>
      </c>
      <c r="L261" s="16">
        <v>8.2057024093122308</v>
      </c>
      <c r="M261" s="16">
        <v>6.1505154698534303</v>
      </c>
      <c r="N261" s="16">
        <v>6.1505154698534303</v>
      </c>
      <c r="O261" s="28">
        <v>0</v>
      </c>
    </row>
    <row r="262" spans="1:56" s="2" customFormat="1" x14ac:dyDescent="0.25">
      <c r="A262" s="11"/>
      <c r="B262" s="27" t="s">
        <v>695</v>
      </c>
      <c r="C262" s="23" t="s">
        <v>696</v>
      </c>
      <c r="D262" s="105" t="s">
        <v>695</v>
      </c>
      <c r="E262" s="106" t="s">
        <v>697</v>
      </c>
      <c r="F262" s="16">
        <v>323.55511595734998</v>
      </c>
      <c r="G262" s="16">
        <v>231.80057752459501</v>
      </c>
      <c r="H262" s="16">
        <v>91.754538432754899</v>
      </c>
      <c r="I262" s="16">
        <v>-1.8179540000000001</v>
      </c>
      <c r="J262" s="16">
        <v>93.572492432754899</v>
      </c>
      <c r="K262" s="16">
        <v>155.43176322697241</v>
      </c>
      <c r="L262" s="16">
        <v>63.677224794217999</v>
      </c>
      <c r="M262" s="16">
        <v>54.028885600527403</v>
      </c>
      <c r="N262" s="16">
        <v>54.028885600527403</v>
      </c>
      <c r="O262" s="28">
        <v>0</v>
      </c>
    </row>
    <row r="263" spans="1:56" s="2" customFormat="1" x14ac:dyDescent="0.25">
      <c r="A263" s="11"/>
      <c r="B263" s="27" t="s">
        <v>698</v>
      </c>
      <c r="C263" s="23" t="s">
        <v>699</v>
      </c>
      <c r="D263" s="105" t="s">
        <v>698</v>
      </c>
      <c r="E263" s="106" t="s">
        <v>700</v>
      </c>
      <c r="F263" s="16">
        <v>-6.0000000000000002E-5</v>
      </c>
      <c r="G263" s="16">
        <v>0</v>
      </c>
      <c r="H263" s="16">
        <v>-6.0000000000000002E-5</v>
      </c>
      <c r="I263" s="16">
        <v>0</v>
      </c>
      <c r="J263" s="16">
        <v>-6.0000000000000002E-5</v>
      </c>
      <c r="K263" s="16">
        <v>4.08E-4</v>
      </c>
      <c r="L263" s="16">
        <v>4.6799999999999999E-4</v>
      </c>
      <c r="M263" s="16">
        <v>0</v>
      </c>
      <c r="N263" s="16">
        <v>0</v>
      </c>
      <c r="O263" s="28">
        <v>0</v>
      </c>
    </row>
    <row r="264" spans="1:56" s="2" customFormat="1" x14ac:dyDescent="0.25">
      <c r="A264" s="11"/>
      <c r="B264" s="27" t="s">
        <v>701</v>
      </c>
      <c r="C264" s="23" t="s">
        <v>702</v>
      </c>
      <c r="D264" s="105" t="s">
        <v>701</v>
      </c>
      <c r="E264" s="106" t="s">
        <v>703</v>
      </c>
      <c r="F264" s="16">
        <v>55.065085347631502</v>
      </c>
      <c r="G264" s="16">
        <v>29.469712441557501</v>
      </c>
      <c r="H264" s="16">
        <v>25.595372906074001</v>
      </c>
      <c r="I264" s="16">
        <v>0</v>
      </c>
      <c r="J264" s="16">
        <v>25.595372906074001</v>
      </c>
      <c r="K264" s="16">
        <v>27.0446223824462</v>
      </c>
      <c r="L264" s="16">
        <v>1.4492494763722501</v>
      </c>
      <c r="M264" s="16">
        <v>0</v>
      </c>
      <c r="N264" s="16">
        <v>0</v>
      </c>
      <c r="O264" s="28">
        <v>0</v>
      </c>
    </row>
    <row r="265" spans="1:56" s="2" customFormat="1" x14ac:dyDescent="0.25">
      <c r="A265" s="11"/>
      <c r="B265" s="27" t="s">
        <v>704</v>
      </c>
      <c r="C265" s="23" t="s">
        <v>705</v>
      </c>
      <c r="D265" s="105" t="s">
        <v>704</v>
      </c>
      <c r="E265" s="106" t="s">
        <v>706</v>
      </c>
      <c r="F265" s="129" t="s">
        <v>19</v>
      </c>
      <c r="G265" s="129" t="s">
        <v>19</v>
      </c>
      <c r="H265" s="129" t="s">
        <v>19</v>
      </c>
      <c r="I265" s="129" t="s">
        <v>19</v>
      </c>
      <c r="J265" s="129" t="s">
        <v>19</v>
      </c>
      <c r="K265" s="129" t="s">
        <v>19</v>
      </c>
      <c r="L265" s="129" t="s">
        <v>19</v>
      </c>
      <c r="M265" s="129" t="s">
        <v>19</v>
      </c>
      <c r="N265" s="129" t="s">
        <v>19</v>
      </c>
      <c r="O265" s="129" t="s">
        <v>19</v>
      </c>
    </row>
    <row r="266" spans="1:56" s="2" customFormat="1" x14ac:dyDescent="0.25">
      <c r="A266" s="11"/>
      <c r="B266" s="27" t="s">
        <v>707</v>
      </c>
      <c r="C266" s="23" t="s">
        <v>708</v>
      </c>
      <c r="D266" s="105" t="s">
        <v>707</v>
      </c>
      <c r="E266" s="106" t="s">
        <v>709</v>
      </c>
      <c r="F266" s="16">
        <v>32.862853991284297</v>
      </c>
      <c r="G266" s="16">
        <v>57.7786583613658</v>
      </c>
      <c r="H266" s="16">
        <v>-24.9158043700814</v>
      </c>
      <c r="I266" s="16">
        <v>0</v>
      </c>
      <c r="J266" s="16">
        <v>-24.9158043700814</v>
      </c>
      <c r="K266" s="16">
        <v>11.851518552579099</v>
      </c>
      <c r="L266" s="16">
        <v>36.767322922660497</v>
      </c>
      <c r="M266" s="16">
        <v>0</v>
      </c>
      <c r="N266" s="16">
        <v>0</v>
      </c>
      <c r="O266" s="28">
        <v>0</v>
      </c>
    </row>
    <row r="267" spans="1:56" s="2" customFormat="1" x14ac:dyDescent="0.25">
      <c r="A267" s="11"/>
      <c r="B267" s="27" t="s">
        <v>710</v>
      </c>
      <c r="C267" s="23" t="s">
        <v>711</v>
      </c>
      <c r="D267" s="105" t="s">
        <v>710</v>
      </c>
      <c r="E267" s="106" t="s">
        <v>712</v>
      </c>
      <c r="F267" s="16">
        <v>7.6764391066345601</v>
      </c>
      <c r="G267" s="16">
        <v>6.2644502111569702</v>
      </c>
      <c r="H267" s="16">
        <v>1.4119888954775901</v>
      </c>
      <c r="I267" s="16">
        <v>0</v>
      </c>
      <c r="J267" s="16">
        <v>1.4119888954775901</v>
      </c>
      <c r="K267" s="16">
        <v>6.4704717032701504</v>
      </c>
      <c r="L267" s="16">
        <v>5.0584828077925597</v>
      </c>
      <c r="M267" s="16">
        <v>0</v>
      </c>
      <c r="N267" s="16">
        <v>0</v>
      </c>
      <c r="O267" s="28">
        <v>0</v>
      </c>
    </row>
    <row r="268" spans="1:56" s="2" customFormat="1" ht="12" thickBot="1" x14ac:dyDescent="0.3">
      <c r="A268" s="11"/>
      <c r="B268" s="27" t="s">
        <v>713</v>
      </c>
      <c r="C268" s="23" t="s">
        <v>714</v>
      </c>
      <c r="D268" s="105" t="s">
        <v>713</v>
      </c>
      <c r="E268" s="106" t="s">
        <v>715</v>
      </c>
      <c r="F268" s="16">
        <v>2.2541771643283099</v>
      </c>
      <c r="G268" s="16">
        <v>1.8720526580668699</v>
      </c>
      <c r="H268" s="16">
        <v>0.38212450626144401</v>
      </c>
      <c r="I268" s="16">
        <v>0</v>
      </c>
      <c r="J268" s="16">
        <v>0.38212450626144401</v>
      </c>
      <c r="K268" s="16">
        <v>0.43896749950221697</v>
      </c>
      <c r="L268" s="16">
        <v>5.6842993240773E-2</v>
      </c>
      <c r="M268" s="16">
        <v>0</v>
      </c>
      <c r="N268" s="16">
        <v>0</v>
      </c>
      <c r="O268" s="28">
        <v>0</v>
      </c>
    </row>
    <row r="269" spans="1:56" s="24" customFormat="1" ht="21" x14ac:dyDescent="0.25">
      <c r="A269" s="21"/>
      <c r="B269" s="29" t="s">
        <v>716</v>
      </c>
      <c r="C269" s="23" t="s">
        <v>717</v>
      </c>
      <c r="D269" s="105" t="s">
        <v>716</v>
      </c>
      <c r="E269" s="108" t="s">
        <v>193</v>
      </c>
      <c r="F269" s="16" t="s">
        <v>19</v>
      </c>
      <c r="G269" s="16" t="s">
        <v>19</v>
      </c>
      <c r="H269" s="16" t="s">
        <v>19</v>
      </c>
      <c r="I269" s="16" t="s">
        <v>19</v>
      </c>
      <c r="J269" s="16" t="s">
        <v>19</v>
      </c>
      <c r="K269" s="16" t="s">
        <v>19</v>
      </c>
      <c r="L269" s="16" t="s">
        <v>19</v>
      </c>
      <c r="M269" s="16" t="s">
        <v>19</v>
      </c>
      <c r="N269" s="16" t="s">
        <v>19</v>
      </c>
      <c r="O269" s="28" t="s">
        <v>19</v>
      </c>
    </row>
    <row r="270" spans="1:56" s="24" customFormat="1" ht="31.5" x14ac:dyDescent="0.25">
      <c r="A270" s="21"/>
      <c r="B270" s="63" t="s">
        <v>194</v>
      </c>
      <c r="C270" s="72"/>
      <c r="D270" s="63" t="s">
        <v>194</v>
      </c>
      <c r="E270" s="109" t="s">
        <v>195</v>
      </c>
      <c r="F270" s="110">
        <f>SUM(F261:F268)</f>
        <v>675.40381984080159</v>
      </c>
      <c r="G270" s="110">
        <f t="shared" ref="G270:O270" si="27">SUM(G261:G268)</f>
        <v>574.31876189860918</v>
      </c>
      <c r="H270" s="110">
        <f t="shared" si="27"/>
        <v>101.08505794219249</v>
      </c>
      <c r="I270" s="110">
        <f t="shared" si="27"/>
        <v>-1.8179540000000001</v>
      </c>
      <c r="J270" s="110">
        <f t="shared" si="27"/>
        <v>102.90301194219249</v>
      </c>
      <c r="K270" s="110">
        <f t="shared" si="27"/>
        <v>216.30035134578827</v>
      </c>
      <c r="L270" s="110">
        <f t="shared" si="27"/>
        <v>115.21529340359631</v>
      </c>
      <c r="M270" s="110">
        <f t="shared" si="27"/>
        <v>60.179401070380834</v>
      </c>
      <c r="N270" s="110">
        <f t="shared" si="27"/>
        <v>60.179401070380834</v>
      </c>
      <c r="O270" s="111">
        <f t="shared" si="27"/>
        <v>0</v>
      </c>
    </row>
    <row r="271" spans="1:56" s="24" customFormat="1" ht="21.75" thickBot="1" x14ac:dyDescent="0.3">
      <c r="A271" s="21"/>
      <c r="B271" s="64"/>
      <c r="C271" s="73"/>
      <c r="D271" s="112"/>
      <c r="E271" s="113" t="s">
        <v>718</v>
      </c>
      <c r="F271" s="110" t="str">
        <f>IF(COUNTA(F261:F269)&gt;0,IF(F269="c","c",SUM(F269:F270)),"")</f>
        <v>c</v>
      </c>
      <c r="G271" s="110" t="str">
        <f t="shared" ref="G271:O271" si="28">IF(COUNTA(G261:G269)&gt;0,IF(G269="c","c",SUM(G269:G270)),"")</f>
        <v>c</v>
      </c>
      <c r="H271" s="110" t="str">
        <f t="shared" si="28"/>
        <v>c</v>
      </c>
      <c r="I271" s="110" t="str">
        <f t="shared" si="28"/>
        <v>c</v>
      </c>
      <c r="J271" s="110" t="str">
        <f t="shared" si="28"/>
        <v>c</v>
      </c>
      <c r="K271" s="110" t="str">
        <f t="shared" si="28"/>
        <v>c</v>
      </c>
      <c r="L271" s="110" t="str">
        <f t="shared" si="28"/>
        <v>c</v>
      </c>
      <c r="M271" s="110" t="str">
        <f t="shared" si="28"/>
        <v>c</v>
      </c>
      <c r="N271" s="110" t="str">
        <f t="shared" si="28"/>
        <v>c</v>
      </c>
      <c r="O271" s="111" t="str">
        <f t="shared" si="28"/>
        <v>c</v>
      </c>
    </row>
    <row r="272" spans="1:56" s="2" customFormat="1" ht="12" thickBot="1" x14ac:dyDescent="0.3">
      <c r="A272" s="23"/>
      <c r="B272" s="25"/>
      <c r="C272" s="23"/>
      <c r="D272" s="114"/>
      <c r="E272" s="115" t="s">
        <v>197</v>
      </c>
      <c r="F272" s="116" t="str">
        <f t="shared" ref="F272:O272" si="29">IF(F269="c","",IF(AND(IF((COUNTIF(F261:F268,"c"))&gt;0,1,0)=1,F269=""),"Please provide Not Specified (Including Confidential)",""))</f>
        <v/>
      </c>
      <c r="G272" s="116" t="str">
        <f t="shared" si="29"/>
        <v/>
      </c>
      <c r="H272" s="116" t="str">
        <f t="shared" si="29"/>
        <v/>
      </c>
      <c r="I272" s="116" t="str">
        <f t="shared" si="29"/>
        <v/>
      </c>
      <c r="J272" s="116" t="str">
        <f t="shared" si="29"/>
        <v/>
      </c>
      <c r="K272" s="116" t="str">
        <f t="shared" si="29"/>
        <v/>
      </c>
      <c r="L272" s="116" t="str">
        <f t="shared" si="29"/>
        <v/>
      </c>
      <c r="M272" s="116" t="str">
        <f t="shared" si="29"/>
        <v/>
      </c>
      <c r="N272" s="116" t="str">
        <f t="shared" si="29"/>
        <v/>
      </c>
      <c r="O272" s="117" t="str">
        <f t="shared" si="29"/>
        <v/>
      </c>
    </row>
    <row r="273" spans="1:56" s="13" customFormat="1" ht="12" thickBot="1" x14ac:dyDescent="0.3">
      <c r="A273" s="11"/>
      <c r="B273" s="26"/>
      <c r="C273" s="23"/>
      <c r="D273" s="101"/>
      <c r="E273" s="102" t="s">
        <v>719</v>
      </c>
      <c r="F273" s="103"/>
      <c r="G273" s="103"/>
      <c r="H273" s="103"/>
      <c r="I273" s="103"/>
      <c r="J273" s="103"/>
      <c r="K273" s="103"/>
      <c r="L273" s="103"/>
      <c r="M273" s="103"/>
      <c r="N273" s="103"/>
      <c r="O273" s="10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s="2" customFormat="1" x14ac:dyDescent="0.25">
      <c r="A274" s="19"/>
      <c r="B274" s="27" t="s">
        <v>720</v>
      </c>
      <c r="C274" s="23" t="s">
        <v>721</v>
      </c>
      <c r="D274" s="105" t="s">
        <v>720</v>
      </c>
      <c r="E274" s="106" t="s">
        <v>722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8">
        <v>0</v>
      </c>
    </row>
    <row r="275" spans="1:56" s="2" customFormat="1" x14ac:dyDescent="0.25">
      <c r="A275" s="11"/>
      <c r="B275" s="27" t="s">
        <v>723</v>
      </c>
      <c r="C275" s="23" t="s">
        <v>724</v>
      </c>
      <c r="D275" s="105" t="s">
        <v>723</v>
      </c>
      <c r="E275" s="106" t="s">
        <v>725</v>
      </c>
      <c r="F275" s="16">
        <v>454.69451125767301</v>
      </c>
      <c r="G275" s="16">
        <v>440.68597128824399</v>
      </c>
      <c r="H275" s="16">
        <v>14.0085399694284</v>
      </c>
      <c r="I275" s="16">
        <v>9.6985222983439999E-3</v>
      </c>
      <c r="J275" s="16">
        <v>13.998841447129999</v>
      </c>
      <c r="K275" s="16">
        <v>20.118620204325101</v>
      </c>
      <c r="L275" s="16">
        <v>6.11008023489675</v>
      </c>
      <c r="M275" s="16">
        <v>0</v>
      </c>
      <c r="N275" s="16">
        <v>0</v>
      </c>
      <c r="O275" s="28">
        <v>0</v>
      </c>
    </row>
    <row r="276" spans="1:56" s="2" customFormat="1" x14ac:dyDescent="0.25">
      <c r="A276" s="11"/>
      <c r="B276" s="27" t="s">
        <v>726</v>
      </c>
      <c r="C276" s="23" t="s">
        <v>727</v>
      </c>
      <c r="D276" s="105" t="s">
        <v>726</v>
      </c>
      <c r="E276" s="106" t="s">
        <v>728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8">
        <v>0</v>
      </c>
    </row>
    <row r="277" spans="1:56" s="2" customFormat="1" x14ac:dyDescent="0.25">
      <c r="A277" s="11"/>
      <c r="B277" s="27" t="s">
        <v>729</v>
      </c>
      <c r="C277" s="23" t="s">
        <v>730</v>
      </c>
      <c r="D277" s="105" t="s">
        <v>729</v>
      </c>
      <c r="E277" s="106" t="s">
        <v>731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8">
        <v>0</v>
      </c>
      <c r="Q277" s="34"/>
    </row>
    <row r="278" spans="1:56" s="2" customFormat="1" x14ac:dyDescent="0.25">
      <c r="A278" s="11"/>
      <c r="B278" s="27" t="s">
        <v>732</v>
      </c>
      <c r="C278" s="23" t="s">
        <v>733</v>
      </c>
      <c r="D278" s="105" t="s">
        <v>732</v>
      </c>
      <c r="E278" s="106" t="s">
        <v>734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8">
        <v>0</v>
      </c>
    </row>
    <row r="279" spans="1:56" s="2" customFormat="1" x14ac:dyDescent="0.25">
      <c r="A279" s="11"/>
      <c r="B279" s="27" t="s">
        <v>735</v>
      </c>
      <c r="C279" s="23" t="s">
        <v>736</v>
      </c>
      <c r="D279" s="105" t="s">
        <v>735</v>
      </c>
      <c r="E279" s="106" t="s">
        <v>737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8">
        <v>0</v>
      </c>
    </row>
    <row r="280" spans="1:56" s="2" customFormat="1" x14ac:dyDescent="0.25">
      <c r="A280" s="11"/>
      <c r="B280" s="27" t="s">
        <v>738</v>
      </c>
      <c r="C280" s="23" t="s">
        <v>739</v>
      </c>
      <c r="D280" s="105" t="s">
        <v>738</v>
      </c>
      <c r="E280" s="106" t="s">
        <v>740</v>
      </c>
      <c r="F280" s="16">
        <v>1.09E-2</v>
      </c>
      <c r="G280" s="16">
        <v>0</v>
      </c>
      <c r="H280" s="16">
        <v>1.09E-2</v>
      </c>
      <c r="I280" s="16">
        <v>0</v>
      </c>
      <c r="J280" s="16">
        <v>1.09E-2</v>
      </c>
      <c r="K280" s="16">
        <v>1.09E-2</v>
      </c>
      <c r="L280" s="16">
        <v>0</v>
      </c>
      <c r="M280" s="16">
        <v>0</v>
      </c>
      <c r="N280" s="16">
        <v>0</v>
      </c>
      <c r="O280" s="28">
        <v>0</v>
      </c>
    </row>
    <row r="281" spans="1:56" s="2" customFormat="1" x14ac:dyDescent="0.25">
      <c r="A281" s="11"/>
      <c r="B281" s="27" t="s">
        <v>741</v>
      </c>
      <c r="C281" s="23" t="s">
        <v>742</v>
      </c>
      <c r="D281" s="105" t="s">
        <v>741</v>
      </c>
      <c r="E281" s="106" t="s">
        <v>743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8">
        <v>0</v>
      </c>
    </row>
    <row r="282" spans="1:56" s="2" customFormat="1" x14ac:dyDescent="0.25">
      <c r="A282" s="11"/>
      <c r="B282" s="27" t="s">
        <v>744</v>
      </c>
      <c r="C282" s="23" t="s">
        <v>745</v>
      </c>
      <c r="D282" s="105" t="s">
        <v>744</v>
      </c>
      <c r="E282" s="106" t="s">
        <v>746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8">
        <v>0</v>
      </c>
    </row>
    <row r="283" spans="1:56" s="2" customFormat="1" x14ac:dyDescent="0.25">
      <c r="A283" s="11"/>
      <c r="B283" s="27" t="s">
        <v>747</v>
      </c>
      <c r="C283" s="23" t="s">
        <v>748</v>
      </c>
      <c r="D283" s="105" t="s">
        <v>747</v>
      </c>
      <c r="E283" s="106" t="s">
        <v>749</v>
      </c>
      <c r="F283" s="16">
        <v>1.5529050354537E-2</v>
      </c>
      <c r="G283" s="16">
        <v>1.5529050354537E-2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8">
        <v>0</v>
      </c>
      <c r="Q283" s="34"/>
    </row>
    <row r="284" spans="1:56" s="2" customFormat="1" x14ac:dyDescent="0.25">
      <c r="A284" s="11"/>
      <c r="B284" s="27" t="s">
        <v>750</v>
      </c>
      <c r="C284" s="23" t="s">
        <v>751</v>
      </c>
      <c r="D284" s="105" t="s">
        <v>750</v>
      </c>
      <c r="E284" s="106" t="s">
        <v>752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8">
        <v>0</v>
      </c>
    </row>
    <row r="285" spans="1:56" s="2" customFormat="1" x14ac:dyDescent="0.25">
      <c r="A285" s="11"/>
      <c r="B285" s="27" t="s">
        <v>753</v>
      </c>
      <c r="C285" s="23" t="s">
        <v>754</v>
      </c>
      <c r="D285" s="105" t="s">
        <v>753</v>
      </c>
      <c r="E285" s="106" t="s">
        <v>755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8">
        <v>0</v>
      </c>
    </row>
    <row r="286" spans="1:56" s="2" customFormat="1" x14ac:dyDescent="0.25">
      <c r="A286" s="11"/>
      <c r="B286" s="27" t="s">
        <v>756</v>
      </c>
      <c r="C286" s="23" t="s">
        <v>757</v>
      </c>
      <c r="D286" s="105" t="s">
        <v>756</v>
      </c>
      <c r="E286" s="106" t="s">
        <v>758</v>
      </c>
      <c r="F286" s="16">
        <v>-52.112605108387299</v>
      </c>
      <c r="G286" s="16">
        <v>15.63594438</v>
      </c>
      <c r="H286" s="16">
        <v>-67.748549488387297</v>
      </c>
      <c r="I286" s="16">
        <v>0</v>
      </c>
      <c r="J286" s="16">
        <v>-67.748549488387297</v>
      </c>
      <c r="K286" s="16">
        <v>0.60590445784259706</v>
      </c>
      <c r="L286" s="16">
        <v>68.354453946229896</v>
      </c>
      <c r="M286" s="16">
        <v>0</v>
      </c>
      <c r="N286" s="16">
        <v>0</v>
      </c>
      <c r="O286" s="28">
        <v>0</v>
      </c>
    </row>
    <row r="287" spans="1:56" s="2" customFormat="1" x14ac:dyDescent="0.25">
      <c r="A287" s="11"/>
      <c r="B287" s="27" t="s">
        <v>759</v>
      </c>
      <c r="C287" s="23" t="s">
        <v>760</v>
      </c>
      <c r="D287" s="105" t="s">
        <v>759</v>
      </c>
      <c r="E287" s="106" t="s">
        <v>761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8">
        <v>0</v>
      </c>
    </row>
    <row r="288" spans="1:56" s="2" customFormat="1" x14ac:dyDescent="0.25">
      <c r="A288" s="11"/>
      <c r="B288" s="27" t="s">
        <v>762</v>
      </c>
      <c r="C288" s="23" t="s">
        <v>763</v>
      </c>
      <c r="D288" s="105" t="s">
        <v>762</v>
      </c>
      <c r="E288" s="106" t="s">
        <v>764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8">
        <v>0</v>
      </c>
    </row>
    <row r="289" spans="1:15" s="2" customFormat="1" x14ac:dyDescent="0.25">
      <c r="A289" s="11"/>
      <c r="B289" s="27" t="s">
        <v>765</v>
      </c>
      <c r="C289" s="23" t="s">
        <v>766</v>
      </c>
      <c r="D289" s="105" t="s">
        <v>765</v>
      </c>
      <c r="E289" s="106" t="s">
        <v>767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8">
        <v>0</v>
      </c>
    </row>
    <row r="290" spans="1:15" s="2" customFormat="1" x14ac:dyDescent="0.25">
      <c r="A290" s="11"/>
      <c r="B290" s="27" t="s">
        <v>768</v>
      </c>
      <c r="C290" s="23" t="s">
        <v>769</v>
      </c>
      <c r="D290" s="105" t="s">
        <v>768</v>
      </c>
      <c r="E290" s="106" t="s">
        <v>770</v>
      </c>
      <c r="F290" s="16">
        <v>107.098112025226</v>
      </c>
      <c r="G290" s="16">
        <v>107.97812246711101</v>
      </c>
      <c r="H290" s="16">
        <v>-0.880010441884718</v>
      </c>
      <c r="I290" s="16">
        <v>0</v>
      </c>
      <c r="J290" s="16">
        <v>-0.880010441884718</v>
      </c>
      <c r="K290" s="16">
        <v>2.9016916981570899</v>
      </c>
      <c r="L290" s="16">
        <v>3.7817021400418098</v>
      </c>
      <c r="M290" s="16">
        <v>0</v>
      </c>
      <c r="N290" s="16">
        <v>0</v>
      </c>
      <c r="O290" s="28">
        <v>0</v>
      </c>
    </row>
    <row r="291" spans="1:15" s="2" customFormat="1" x14ac:dyDescent="0.25">
      <c r="A291" s="11"/>
      <c r="B291" s="27" t="s">
        <v>771</v>
      </c>
      <c r="C291" s="23" t="s">
        <v>772</v>
      </c>
      <c r="D291" s="105" t="s">
        <v>771</v>
      </c>
      <c r="E291" s="106" t="s">
        <v>773</v>
      </c>
      <c r="F291" s="16" t="s">
        <v>19</v>
      </c>
      <c r="G291" s="16">
        <v>0</v>
      </c>
      <c r="H291" s="16" t="s">
        <v>19</v>
      </c>
      <c r="I291" s="16" t="s">
        <v>19</v>
      </c>
      <c r="J291" s="16" t="s">
        <v>19</v>
      </c>
      <c r="K291" s="16" t="s">
        <v>19</v>
      </c>
      <c r="L291" s="16" t="s">
        <v>19</v>
      </c>
      <c r="M291" s="16" t="s">
        <v>19</v>
      </c>
      <c r="N291" s="16" t="s">
        <v>19</v>
      </c>
      <c r="O291" s="28" t="s">
        <v>19</v>
      </c>
    </row>
    <row r="292" spans="1:15" s="2" customFormat="1" x14ac:dyDescent="0.25">
      <c r="A292" s="11"/>
      <c r="B292" s="27" t="s">
        <v>774</v>
      </c>
      <c r="C292" s="23" t="s">
        <v>775</v>
      </c>
      <c r="D292" s="105" t="s">
        <v>774</v>
      </c>
      <c r="E292" s="106" t="s">
        <v>776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8">
        <v>0</v>
      </c>
    </row>
    <row r="293" spans="1:15" s="2" customFormat="1" x14ac:dyDescent="0.25">
      <c r="A293" s="11"/>
      <c r="B293" s="27" t="s">
        <v>777</v>
      </c>
      <c r="C293" s="23" t="s">
        <v>778</v>
      </c>
      <c r="D293" s="105" t="s">
        <v>777</v>
      </c>
      <c r="E293" s="106" t="s">
        <v>779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8">
        <v>0</v>
      </c>
    </row>
    <row r="294" spans="1:15" s="2" customFormat="1" x14ac:dyDescent="0.25">
      <c r="A294" s="11"/>
      <c r="B294" s="27" t="s">
        <v>780</v>
      </c>
      <c r="C294" s="23" t="s">
        <v>781</v>
      </c>
      <c r="D294" s="105" t="s">
        <v>780</v>
      </c>
      <c r="E294" s="106" t="s">
        <v>782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8">
        <v>0</v>
      </c>
    </row>
    <row r="295" spans="1:15" s="2" customFormat="1" x14ac:dyDescent="0.25">
      <c r="A295" s="11"/>
      <c r="B295" s="27" t="s">
        <v>783</v>
      </c>
      <c r="C295" s="23" t="s">
        <v>784</v>
      </c>
      <c r="D295" s="105" t="s">
        <v>783</v>
      </c>
      <c r="E295" s="106" t="s">
        <v>785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8">
        <v>0</v>
      </c>
    </row>
    <row r="296" spans="1:15" s="2" customFormat="1" x14ac:dyDescent="0.25">
      <c r="A296" s="11"/>
      <c r="B296" s="27" t="s">
        <v>786</v>
      </c>
      <c r="C296" s="23" t="s">
        <v>787</v>
      </c>
      <c r="D296" s="105" t="s">
        <v>786</v>
      </c>
      <c r="E296" s="106" t="s">
        <v>788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8">
        <v>0</v>
      </c>
    </row>
    <row r="297" spans="1:15" s="2" customFormat="1" x14ac:dyDescent="0.25">
      <c r="A297" s="11"/>
      <c r="B297" s="27" t="s">
        <v>789</v>
      </c>
      <c r="C297" s="23" t="s">
        <v>790</v>
      </c>
      <c r="D297" s="105" t="s">
        <v>789</v>
      </c>
      <c r="E297" s="106" t="s">
        <v>791</v>
      </c>
      <c r="F297" s="16">
        <v>-0.16717651572447101</v>
      </c>
      <c r="G297" s="16">
        <v>0</v>
      </c>
      <c r="H297" s="16">
        <v>-0.16717651572447101</v>
      </c>
      <c r="I297" s="16">
        <v>0</v>
      </c>
      <c r="J297" s="16">
        <v>-0.16717651572447101</v>
      </c>
      <c r="K297" s="16">
        <v>0</v>
      </c>
      <c r="L297" s="16">
        <v>0.16717651572447101</v>
      </c>
      <c r="M297" s="16">
        <v>0</v>
      </c>
      <c r="N297" s="16">
        <v>0</v>
      </c>
      <c r="O297" s="28">
        <v>0</v>
      </c>
    </row>
    <row r="298" spans="1:15" s="2" customFormat="1" x14ac:dyDescent="0.25">
      <c r="A298" s="11"/>
      <c r="B298" s="27" t="s">
        <v>792</v>
      </c>
      <c r="C298" s="23" t="s">
        <v>793</v>
      </c>
      <c r="D298" s="105" t="s">
        <v>792</v>
      </c>
      <c r="E298" s="106" t="s">
        <v>794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8">
        <v>0</v>
      </c>
    </row>
    <row r="299" spans="1:15" s="2" customFormat="1" x14ac:dyDescent="0.25">
      <c r="A299" s="11"/>
      <c r="B299" s="27" t="s">
        <v>795</v>
      </c>
      <c r="C299" s="23" t="s">
        <v>796</v>
      </c>
      <c r="D299" s="105" t="s">
        <v>795</v>
      </c>
      <c r="E299" s="106" t="s">
        <v>797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8">
        <v>0</v>
      </c>
    </row>
    <row r="300" spans="1:15" s="2" customFormat="1" x14ac:dyDescent="0.25">
      <c r="A300" s="11"/>
      <c r="B300" s="27" t="s">
        <v>798</v>
      </c>
      <c r="C300" s="23" t="s">
        <v>799</v>
      </c>
      <c r="D300" s="105" t="s">
        <v>798</v>
      </c>
      <c r="E300" s="106" t="s">
        <v>800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8">
        <v>0</v>
      </c>
    </row>
    <row r="301" spans="1:15" s="2" customFormat="1" x14ac:dyDescent="0.25">
      <c r="A301" s="11"/>
      <c r="B301" s="27" t="s">
        <v>801</v>
      </c>
      <c r="C301" s="23" t="s">
        <v>802</v>
      </c>
      <c r="D301" s="105" t="s">
        <v>801</v>
      </c>
      <c r="E301" s="106" t="s">
        <v>803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8">
        <v>0</v>
      </c>
    </row>
    <row r="302" spans="1:15" s="2" customFormat="1" x14ac:dyDescent="0.25">
      <c r="A302" s="11"/>
      <c r="B302" s="27" t="s">
        <v>804</v>
      </c>
      <c r="C302" s="23" t="s">
        <v>805</v>
      </c>
      <c r="D302" s="105" t="s">
        <v>804</v>
      </c>
      <c r="E302" s="106" t="s">
        <v>806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8">
        <v>0</v>
      </c>
    </row>
    <row r="303" spans="1:15" s="2" customFormat="1" x14ac:dyDescent="0.25">
      <c r="A303" s="11"/>
      <c r="B303" s="27" t="s">
        <v>807</v>
      </c>
      <c r="C303" s="23" t="s">
        <v>808</v>
      </c>
      <c r="D303" s="105" t="s">
        <v>807</v>
      </c>
      <c r="E303" s="106" t="s">
        <v>809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8">
        <v>0</v>
      </c>
    </row>
    <row r="304" spans="1:15" s="2" customFormat="1" x14ac:dyDescent="0.25">
      <c r="A304" s="11"/>
      <c r="B304" s="27" t="s">
        <v>810</v>
      </c>
      <c r="C304" s="23" t="s">
        <v>811</v>
      </c>
      <c r="D304" s="105" t="s">
        <v>810</v>
      </c>
      <c r="E304" s="106" t="s">
        <v>812</v>
      </c>
      <c r="F304" s="16">
        <v>-1.9954E-2</v>
      </c>
      <c r="G304" s="16">
        <v>0</v>
      </c>
      <c r="H304" s="16">
        <v>-1.9954E-2</v>
      </c>
      <c r="I304" s="16">
        <v>0</v>
      </c>
      <c r="J304" s="16">
        <v>-1.9954E-2</v>
      </c>
      <c r="K304" s="16">
        <v>0</v>
      </c>
      <c r="L304" s="16">
        <v>1.9954E-2</v>
      </c>
      <c r="M304" s="16">
        <v>0</v>
      </c>
      <c r="N304" s="16">
        <v>0</v>
      </c>
      <c r="O304" s="28">
        <v>0</v>
      </c>
    </row>
    <row r="305" spans="1:247" s="2" customFormat="1" ht="12" thickBot="1" x14ac:dyDescent="0.3">
      <c r="A305" s="11"/>
      <c r="B305" s="27" t="s">
        <v>813</v>
      </c>
      <c r="C305" s="23" t="s">
        <v>814</v>
      </c>
      <c r="D305" s="105" t="s">
        <v>813</v>
      </c>
      <c r="E305" s="106" t="s">
        <v>815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8">
        <v>0</v>
      </c>
    </row>
    <row r="306" spans="1:247" s="24" customFormat="1" ht="21" x14ac:dyDescent="0.25">
      <c r="A306" s="21"/>
      <c r="B306" s="29" t="s">
        <v>816</v>
      </c>
      <c r="C306" s="23" t="s">
        <v>817</v>
      </c>
      <c r="D306" s="105" t="s">
        <v>816</v>
      </c>
      <c r="E306" s="108" t="s">
        <v>193</v>
      </c>
      <c r="F306" s="16" t="s">
        <v>19</v>
      </c>
      <c r="G306" s="16">
        <v>0</v>
      </c>
      <c r="H306" s="16" t="s">
        <v>19</v>
      </c>
      <c r="I306" s="16" t="s">
        <v>19</v>
      </c>
      <c r="J306" s="16" t="s">
        <v>19</v>
      </c>
      <c r="K306" s="16" t="s">
        <v>19</v>
      </c>
      <c r="L306" s="16" t="s">
        <v>19</v>
      </c>
      <c r="M306" s="16" t="s">
        <v>19</v>
      </c>
      <c r="N306" s="16" t="s">
        <v>19</v>
      </c>
      <c r="O306" s="28" t="s">
        <v>19</v>
      </c>
    </row>
    <row r="307" spans="1:247" s="24" customFormat="1" ht="31.7" customHeight="1" x14ac:dyDescent="0.25">
      <c r="A307" s="21"/>
      <c r="B307" s="63" t="s">
        <v>194</v>
      </c>
      <c r="C307" s="72"/>
      <c r="D307" s="63" t="s">
        <v>194</v>
      </c>
      <c r="E307" s="109" t="s">
        <v>195</v>
      </c>
      <c r="F307" s="110">
        <f t="shared" ref="F307:O307" si="30">SUM(F274:F305)</f>
        <v>509.51931670914178</v>
      </c>
      <c r="G307" s="110">
        <f t="shared" si="30"/>
        <v>564.3155671857096</v>
      </c>
      <c r="H307" s="110">
        <f t="shared" si="30"/>
        <v>-54.79625047656809</v>
      </c>
      <c r="I307" s="110">
        <f t="shared" si="30"/>
        <v>9.6985222983439999E-3</v>
      </c>
      <c r="J307" s="110">
        <f t="shared" si="30"/>
        <v>-54.805948998866491</v>
      </c>
      <c r="K307" s="110">
        <f t="shared" si="30"/>
        <v>23.637116360324789</v>
      </c>
      <c r="L307" s="110">
        <f t="shared" si="30"/>
        <v>78.433366836892944</v>
      </c>
      <c r="M307" s="110">
        <f t="shared" si="30"/>
        <v>0</v>
      </c>
      <c r="N307" s="110">
        <f t="shared" si="30"/>
        <v>0</v>
      </c>
      <c r="O307" s="111">
        <f t="shared" si="30"/>
        <v>0</v>
      </c>
    </row>
    <row r="308" spans="1:247" s="24" customFormat="1" ht="32.25" thickBot="1" x14ac:dyDescent="0.3">
      <c r="A308" s="21"/>
      <c r="B308" s="64"/>
      <c r="C308" s="73"/>
      <c r="D308" s="112"/>
      <c r="E308" s="113" t="s">
        <v>818</v>
      </c>
      <c r="F308" s="110" t="str">
        <f>IF(COUNTA(F274:F306)&gt;0,IF(F306="c","c",SUM(F306:F307)),"")</f>
        <v>c</v>
      </c>
      <c r="G308" s="110">
        <f t="shared" ref="G308:O308" si="31">IF(COUNTA(G274:G306)&gt;0,IF(G306="c","c",SUM(G306:G307)),"")</f>
        <v>564.3155671857096</v>
      </c>
      <c r="H308" s="110" t="str">
        <f t="shared" si="31"/>
        <v>c</v>
      </c>
      <c r="I308" s="110" t="str">
        <f t="shared" si="31"/>
        <v>c</v>
      </c>
      <c r="J308" s="110" t="str">
        <f t="shared" si="31"/>
        <v>c</v>
      </c>
      <c r="K308" s="110" t="str">
        <f t="shared" si="31"/>
        <v>c</v>
      </c>
      <c r="L308" s="110" t="str">
        <f t="shared" si="31"/>
        <v>c</v>
      </c>
      <c r="M308" s="110" t="str">
        <f t="shared" si="31"/>
        <v>c</v>
      </c>
      <c r="N308" s="110" t="str">
        <f t="shared" si="31"/>
        <v>c</v>
      </c>
      <c r="O308" s="111" t="str">
        <f t="shared" si="31"/>
        <v>c</v>
      </c>
    </row>
    <row r="309" spans="1:247" s="2" customFormat="1" ht="55.5" customHeight="1" thickBot="1" x14ac:dyDescent="0.3">
      <c r="A309" s="23"/>
      <c r="B309" s="25"/>
      <c r="C309" s="23"/>
      <c r="D309" s="114"/>
      <c r="E309" s="115" t="s">
        <v>197</v>
      </c>
      <c r="F309" s="116" t="str">
        <f>IF(F306="c","",IF(AND(IF((COUNTIF(F274:F305,"c"))&gt;0,1,0)=1,F306=""),"Please provide Not Specified (Including Confidential)",""))</f>
        <v/>
      </c>
      <c r="G309" s="116" t="str">
        <f t="shared" ref="G309:O309" si="32">IF(G306="c","",IF(AND(IF((COUNTIF(G274:G305,"c"))&gt;0,1,0)=1,G306=""),"Please provide Not Specified (Including Confidential)",""))</f>
        <v/>
      </c>
      <c r="H309" s="116" t="str">
        <f t="shared" si="32"/>
        <v/>
      </c>
      <c r="I309" s="116" t="str">
        <f t="shared" si="32"/>
        <v/>
      </c>
      <c r="J309" s="116" t="str">
        <f t="shared" si="32"/>
        <v/>
      </c>
      <c r="K309" s="116" t="str">
        <f t="shared" si="32"/>
        <v/>
      </c>
      <c r="L309" s="116" t="str">
        <f t="shared" si="32"/>
        <v/>
      </c>
      <c r="M309" s="116" t="str">
        <f t="shared" si="32"/>
        <v/>
      </c>
      <c r="N309" s="116" t="str">
        <f t="shared" si="32"/>
        <v/>
      </c>
      <c r="O309" s="117" t="str">
        <f t="shared" si="32"/>
        <v/>
      </c>
    </row>
    <row r="310" spans="1:247" s="13" customFormat="1" ht="12" thickBot="1" x14ac:dyDescent="0.3">
      <c r="A310" s="11"/>
      <c r="B310" s="26"/>
      <c r="C310" s="23"/>
      <c r="D310" s="101"/>
      <c r="E310" s="102" t="s">
        <v>819</v>
      </c>
      <c r="F310" s="103"/>
      <c r="G310" s="103"/>
      <c r="H310" s="103"/>
      <c r="I310" s="103"/>
      <c r="J310" s="103"/>
      <c r="K310" s="103"/>
      <c r="L310" s="103"/>
      <c r="M310" s="103"/>
      <c r="N310" s="103"/>
      <c r="O310" s="10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6" customFormat="1" ht="22.5" thickBot="1" x14ac:dyDescent="0.3">
      <c r="A311" s="35"/>
      <c r="B311" s="29" t="s">
        <v>820</v>
      </c>
      <c r="C311" s="23" t="s">
        <v>821</v>
      </c>
      <c r="D311" s="105" t="s">
        <v>822</v>
      </c>
      <c r="E311" s="108" t="s">
        <v>823</v>
      </c>
      <c r="F311" s="16">
        <v>11716.447849949796</v>
      </c>
      <c r="G311" s="16">
        <v>12861.844238798414</v>
      </c>
      <c r="H311" s="16">
        <v>1141.4453293891615</v>
      </c>
      <c r="I311" s="16">
        <v>11.039846154841463</v>
      </c>
      <c r="J311" s="16">
        <v>1130.4054832343231</v>
      </c>
      <c r="K311" s="16">
        <v>1168.3652712919054</v>
      </c>
      <c r="L311" s="16">
        <v>26.919941902838591</v>
      </c>
      <c r="M311" s="16">
        <v>110.92043841280933</v>
      </c>
      <c r="N311" s="16">
        <v>110.9348484128091</v>
      </c>
      <c r="O311" s="28">
        <v>1.4409999999941192E-2</v>
      </c>
    </row>
    <row r="312" spans="1:247" s="24" customFormat="1" ht="92.25" customHeight="1" thickBot="1" x14ac:dyDescent="0.3">
      <c r="A312" s="37"/>
      <c r="B312" s="38"/>
      <c r="C312" s="39"/>
      <c r="D312" s="118"/>
      <c r="E312" s="115" t="s">
        <v>197</v>
      </c>
      <c r="F312" s="119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9" t="str">
        <f t="shared" si="33"/>
        <v/>
      </c>
      <c r="H312" s="119" t="str">
        <f t="shared" si="33"/>
        <v/>
      </c>
      <c r="I312" s="119" t="str">
        <f t="shared" si="33"/>
        <v/>
      </c>
      <c r="J312" s="119" t="str">
        <f t="shared" si="33"/>
        <v/>
      </c>
      <c r="K312" s="119" t="str">
        <f t="shared" si="33"/>
        <v/>
      </c>
      <c r="L312" s="119" t="str">
        <f t="shared" si="33"/>
        <v/>
      </c>
      <c r="M312" s="119" t="str">
        <f t="shared" si="33"/>
        <v/>
      </c>
      <c r="N312" s="119" t="str">
        <f t="shared" si="33"/>
        <v/>
      </c>
      <c r="O312" s="120" t="str">
        <f t="shared" si="33"/>
        <v/>
      </c>
    </row>
    <row r="313" spans="1:247" s="43" customFormat="1" ht="18.75" thickBot="1" x14ac:dyDescent="0.3">
      <c r="A313" s="40"/>
      <c r="B313" s="41"/>
      <c r="C313" s="39"/>
      <c r="D313" s="121"/>
      <c r="E313" s="102" t="s">
        <v>824</v>
      </c>
      <c r="F313" s="122"/>
      <c r="G313" s="122"/>
      <c r="H313" s="122"/>
      <c r="I313" s="122"/>
      <c r="J313" s="122"/>
      <c r="K313" s="122"/>
      <c r="L313" s="122"/>
      <c r="M313" s="122"/>
      <c r="N313" s="122"/>
      <c r="O313" s="12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42"/>
      <c r="GA313" s="42"/>
      <c r="GB313" s="42"/>
      <c r="GC313" s="42"/>
      <c r="GD313" s="42"/>
      <c r="GE313" s="42"/>
      <c r="GF313" s="42"/>
      <c r="GG313" s="42"/>
      <c r="GH313" s="42"/>
      <c r="GI313" s="42"/>
      <c r="GJ313" s="42"/>
      <c r="GK313" s="42"/>
      <c r="GL313" s="42"/>
      <c r="GM313" s="42"/>
      <c r="GN313" s="42"/>
      <c r="GO313" s="42"/>
      <c r="GP313" s="42"/>
      <c r="GQ313" s="42"/>
      <c r="GR313" s="42"/>
      <c r="GS313" s="42"/>
      <c r="GT313" s="42"/>
      <c r="GU313" s="42"/>
      <c r="GV313" s="42"/>
      <c r="GW313" s="42"/>
      <c r="GX313" s="42"/>
      <c r="GY313" s="42"/>
      <c r="GZ313" s="42"/>
      <c r="HA313" s="42"/>
      <c r="HB313" s="42"/>
      <c r="HC313" s="42"/>
      <c r="HD313" s="42"/>
      <c r="HE313" s="42"/>
      <c r="HF313" s="42"/>
      <c r="HG313" s="42"/>
      <c r="HH313" s="42"/>
      <c r="HI313" s="42"/>
      <c r="HJ313" s="42"/>
      <c r="HK313" s="42"/>
      <c r="HL313" s="42"/>
      <c r="HM313" s="42"/>
      <c r="HN313" s="42"/>
      <c r="HO313" s="42"/>
      <c r="HP313" s="42"/>
      <c r="HQ313" s="42"/>
      <c r="HR313" s="42"/>
      <c r="HS313" s="42"/>
      <c r="HT313" s="42"/>
      <c r="HU313" s="42"/>
      <c r="HV313" s="42"/>
      <c r="HW313" s="42"/>
      <c r="HX313" s="42"/>
      <c r="HY313" s="42"/>
      <c r="HZ313" s="42"/>
      <c r="IA313" s="42"/>
      <c r="IB313" s="42"/>
      <c r="IC313" s="42"/>
      <c r="ID313" s="42"/>
      <c r="IE313" s="42"/>
      <c r="IF313" s="42"/>
      <c r="IG313" s="42"/>
      <c r="IH313" s="42"/>
      <c r="II313" s="42"/>
      <c r="IJ313" s="42"/>
      <c r="IK313" s="42"/>
      <c r="IL313" s="42"/>
      <c r="IM313" s="42"/>
    </row>
    <row r="314" spans="1:247" s="43" customFormat="1" ht="18" customHeight="1" x14ac:dyDescent="0.25">
      <c r="A314" s="40"/>
      <c r="B314" s="59" t="s">
        <v>194</v>
      </c>
      <c r="C314" s="74"/>
      <c r="D314" s="63" t="s">
        <v>194</v>
      </c>
      <c r="E314" s="124" t="s">
        <v>819</v>
      </c>
      <c r="F314" s="110">
        <f>F311</f>
        <v>11716.447849949796</v>
      </c>
      <c r="G314" s="110">
        <f t="shared" ref="G314:O314" si="34">G311</f>
        <v>12861.844238798414</v>
      </c>
      <c r="H314" s="110">
        <f t="shared" si="34"/>
        <v>1141.4453293891615</v>
      </c>
      <c r="I314" s="110">
        <f t="shared" si="34"/>
        <v>11.039846154841463</v>
      </c>
      <c r="J314" s="110">
        <f t="shared" si="34"/>
        <v>1130.4054832343231</v>
      </c>
      <c r="K314" s="110">
        <f t="shared" si="34"/>
        <v>1168.3652712919054</v>
      </c>
      <c r="L314" s="110">
        <f t="shared" si="34"/>
        <v>26.919941902838591</v>
      </c>
      <c r="M314" s="110">
        <f t="shared" si="34"/>
        <v>110.92043841280933</v>
      </c>
      <c r="N314" s="110">
        <f t="shared" si="34"/>
        <v>110.9348484128091</v>
      </c>
      <c r="O314" s="111">
        <f t="shared" si="34"/>
        <v>1.4409999999941192E-2</v>
      </c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42"/>
      <c r="GF314" s="42"/>
      <c r="GG314" s="42"/>
      <c r="GH314" s="42"/>
      <c r="GI314" s="42"/>
      <c r="GJ314" s="42"/>
      <c r="GK314" s="42"/>
      <c r="GL314" s="42"/>
      <c r="GM314" s="42"/>
      <c r="GN314" s="42"/>
      <c r="GO314" s="42"/>
      <c r="GP314" s="42"/>
      <c r="GQ314" s="42"/>
      <c r="GR314" s="42"/>
      <c r="GS314" s="42"/>
      <c r="GT314" s="42"/>
      <c r="GU314" s="42"/>
      <c r="GV314" s="42"/>
      <c r="GW314" s="42"/>
      <c r="GX314" s="42"/>
      <c r="GY314" s="42"/>
      <c r="GZ314" s="42"/>
      <c r="HA314" s="42"/>
      <c r="HB314" s="42"/>
      <c r="HC314" s="42"/>
      <c r="HD314" s="42"/>
      <c r="HE314" s="42"/>
      <c r="HF314" s="42"/>
      <c r="HG314" s="42"/>
      <c r="HH314" s="42"/>
      <c r="HI314" s="42"/>
      <c r="HJ314" s="42"/>
      <c r="HK314" s="42"/>
      <c r="HL314" s="42"/>
      <c r="HM314" s="42"/>
      <c r="HN314" s="42"/>
      <c r="HO314" s="42"/>
      <c r="HP314" s="42"/>
      <c r="HQ314" s="42"/>
      <c r="HR314" s="42"/>
      <c r="HS314" s="42"/>
      <c r="HT314" s="42"/>
      <c r="HU314" s="42"/>
      <c r="HV314" s="42"/>
      <c r="HW314" s="42"/>
      <c r="HX314" s="42"/>
      <c r="HY314" s="42"/>
      <c r="HZ314" s="42"/>
      <c r="IA314" s="42"/>
      <c r="IB314" s="42"/>
      <c r="IC314" s="42"/>
      <c r="ID314" s="42"/>
      <c r="IE314" s="42"/>
      <c r="IF314" s="42"/>
      <c r="IG314" s="42"/>
      <c r="IH314" s="42"/>
      <c r="II314" s="42"/>
      <c r="IJ314" s="42"/>
      <c r="IK314" s="42"/>
      <c r="IL314" s="42"/>
      <c r="IM314" s="42"/>
    </row>
    <row r="315" spans="1:247" s="24" customFormat="1" ht="31.5" x14ac:dyDescent="0.25">
      <c r="A315" s="21"/>
      <c r="B315" s="60"/>
      <c r="C315" s="75"/>
      <c r="D315" s="63"/>
      <c r="E315" s="109" t="s">
        <v>825</v>
      </c>
      <c r="F315" s="110">
        <f t="shared" ref="F315:O315" si="35">SUM(F10:F37,F38:F62,F68:F72,F78:F131,F137:F146,F152:F180,F186:F199,F205:F212,F218:F226,F232:F255,F261:F268,F274:F305)</f>
        <v>334876.79392811318</v>
      </c>
      <c r="G315" s="110">
        <f t="shared" si="35"/>
        <v>316435.1892710235</v>
      </c>
      <c r="H315" s="110">
        <f t="shared" si="35"/>
        <v>16154.762938851922</v>
      </c>
      <c r="I315" s="110">
        <f t="shared" si="35"/>
        <v>16899.626334271561</v>
      </c>
      <c r="J315" s="110">
        <f t="shared" si="35"/>
        <v>-744.86339541960695</v>
      </c>
      <c r="K315" s="110">
        <f t="shared" si="35"/>
        <v>89159.816136584981</v>
      </c>
      <c r="L315" s="110">
        <f t="shared" si="35"/>
        <v>73005.053197732981</v>
      </c>
      <c r="M315" s="110">
        <f t="shared" si="35"/>
        <v>21073.590044265766</v>
      </c>
      <c r="N315" s="110">
        <f t="shared" si="35"/>
        <v>21523.415979762281</v>
      </c>
      <c r="O315" s="111">
        <f t="shared" si="35"/>
        <v>449.825935496515</v>
      </c>
    </row>
    <row r="316" spans="1:247" s="24" customFormat="1" ht="32.25" thickBot="1" x14ac:dyDescent="0.3">
      <c r="A316" s="21"/>
      <c r="B316" s="61"/>
      <c r="C316" s="75"/>
      <c r="D316" s="125"/>
      <c r="E316" s="126" t="s">
        <v>826</v>
      </c>
      <c r="F316" s="127">
        <f t="shared" ref="F316:O316" si="36">IF(COUNTA(F10:F37,F38:F63,F68:F73,F78:F132,F137:F147,F152:F181,F186:F200,F205:F213,F218:F227,F232:F256,F261:F269,F274:F306,F311)&gt;0,SUM(F314:F315),"")</f>
        <v>346593.24177806301</v>
      </c>
      <c r="G316" s="127">
        <f t="shared" si="36"/>
        <v>329297.03350982192</v>
      </c>
      <c r="H316" s="127">
        <f t="shared" si="36"/>
        <v>17296.208268241084</v>
      </c>
      <c r="I316" s="127">
        <f t="shared" si="36"/>
        <v>16910.666180426404</v>
      </c>
      <c r="J316" s="127">
        <f t="shared" si="36"/>
        <v>385.54208781471618</v>
      </c>
      <c r="K316" s="127">
        <f t="shared" si="36"/>
        <v>90328.18140787688</v>
      </c>
      <c r="L316" s="127">
        <f t="shared" si="36"/>
        <v>73031.973139635826</v>
      </c>
      <c r="M316" s="127">
        <f t="shared" si="36"/>
        <v>21184.510482678575</v>
      </c>
      <c r="N316" s="127">
        <f t="shared" si="36"/>
        <v>21634.350828175091</v>
      </c>
      <c r="O316" s="128">
        <f t="shared" si="36"/>
        <v>449.84034549651494</v>
      </c>
    </row>
    <row r="317" spans="1:247" x14ac:dyDescent="0.15">
      <c r="A317" s="1"/>
      <c r="B317" s="44"/>
      <c r="C317" s="45"/>
      <c r="D317" s="44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</row>
    <row r="318" spans="1:247" s="2" customFormat="1" x14ac:dyDescent="0.25">
      <c r="A318" s="48"/>
      <c r="B318" s="49"/>
      <c r="D318" s="49" t="s">
        <v>827</v>
      </c>
      <c r="E318" s="49"/>
      <c r="F318" s="46"/>
      <c r="G318" s="47"/>
      <c r="H318" s="47"/>
      <c r="I318" s="50"/>
      <c r="J318" s="47"/>
      <c r="K318" s="47"/>
      <c r="L318" s="47"/>
      <c r="M318" s="47"/>
      <c r="N318" s="47"/>
      <c r="O318" s="47"/>
    </row>
    <row r="319" spans="1:247" s="2" customFormat="1" ht="15" x14ac:dyDescent="0.25">
      <c r="A319" s="23"/>
      <c r="B319"/>
      <c r="D319" s="51" t="s">
        <v>828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247" s="2" customFormat="1" ht="15" x14ac:dyDescent="0.25">
      <c r="A320" s="23"/>
      <c r="B320"/>
      <c r="D320" s="51" t="s">
        <v>829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s="2" customFormat="1" x14ac:dyDescent="0.25">
      <c r="A321" s="23"/>
      <c r="B321" s="52"/>
      <c r="D321" s="52" t="s">
        <v>830</v>
      </c>
      <c r="E321" s="52"/>
      <c r="F321" s="53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 s="2" customFormat="1" x14ac:dyDescent="0.25">
      <c r="A322" s="23"/>
      <c r="B322" s="55"/>
      <c r="D322" s="55" t="s">
        <v>831</v>
      </c>
      <c r="E322" s="55"/>
      <c r="F322" s="53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s="2" customFormat="1" x14ac:dyDescent="0.25">
      <c r="A323" s="23"/>
      <c r="B323" s="44"/>
      <c r="C323" s="56"/>
      <c r="D323" s="44"/>
      <c r="E323" s="53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6" priority="6" stopIfTrue="1">
      <formula>AND(F311&lt;&gt;F314,F314&lt;&gt;0)</formula>
    </cfRule>
  </conditionalFormatting>
  <conditionalFormatting sqref="F314:O314">
    <cfRule type="expression" dxfId="5" priority="5" stopIfTrue="1">
      <formula>AND(F311&lt;&gt;F314,F314&lt;&gt;0)</formula>
    </cfRule>
  </conditionalFormatting>
  <conditionalFormatting sqref="F168:O168">
    <cfRule type="expression" dxfId="3" priority="2">
      <formula>AND(#REF!&lt;&gt;"",#REF!&gt;2010)</formula>
    </cfRule>
  </conditionalFormatting>
  <conditionalFormatting sqref="E265">
    <cfRule type="expression" dxfId="2" priority="1">
      <formula>COUNTIF($F$265:$O$265,"&gt;0")</formula>
    </cfRule>
  </conditionalFormatting>
  <dataValidations count="2">
    <dataValidation type="custom" errorStyle="information" allowBlank="1" showInputMessage="1" showErrorMessage="1" error="please make sure that the data was intedted for the counterpart(s) highlited in red if so please disregard this message" sqref="F265">
      <formula1>AND(F265&lt;&gt;"",F265&lt;&gt;0)</formula1>
    </dataValidation>
    <dataValidation allowBlank="1" showErrorMessage="1" prompt="Please make sure that the entered datat is for the right conterpart if so please disregard this message " sqref="G265:O265"/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555072E-E981-4738-8E1B-BBA87F8B0234}">
            <xm:f>AND($E10='G:\UFS\1_ОПИ\Свод остатков по прямым инвестициям\!Сводные данные\3 Отчеты\CDIS\20190101\[Template_CDIS.xlsx]Index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F152:O180 F186:O199 F205:O212 F218:O226 F232:O255 F274:O305 F10:O62 F78:O131 F261:O264 F266:O268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Outward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2020-09-07T12:51:13Z</dcterms:created>
  <dcterms:modified xsi:type="dcterms:W3CDTF">2020-09-15T11:49:01Z</dcterms:modified>
</cp:coreProperties>
</file>