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60101\Out\"/>
    </mc:Choice>
  </mc:AlternateContent>
  <bookViews>
    <workbookView xWindow="510" yWindow="405" windowWidth="16470" windowHeight="5925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L314" i="1"/>
  <c r="L316" i="1" s="1"/>
  <c r="K314" i="1"/>
  <c r="K316" i="1" s="1"/>
  <c r="J314" i="1"/>
  <c r="I314" i="1"/>
  <c r="H314" i="1"/>
  <c r="H316" i="1" s="1"/>
  <c r="G314" i="1"/>
  <c r="G316" i="1" s="1"/>
  <c r="F314" i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F308" i="1"/>
  <c r="O307" i="1"/>
  <c r="N307" i="1"/>
  <c r="M307" i="1"/>
  <c r="L307" i="1"/>
  <c r="K307" i="1"/>
  <c r="J307" i="1"/>
  <c r="I307" i="1"/>
  <c r="H307" i="1"/>
  <c r="G307" i="1"/>
  <c r="G308" i="1" s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4" i="1"/>
  <c r="O65" i="1" s="1"/>
  <c r="N64" i="1"/>
  <c r="N65" i="1" s="1"/>
  <c r="M64" i="1"/>
  <c r="L64" i="1"/>
  <c r="L65" i="1" s="1"/>
  <c r="K64" i="1"/>
  <c r="J64" i="1"/>
  <c r="J65" i="1" s="1"/>
  <c r="I64" i="1"/>
  <c r="H64" i="1"/>
  <c r="H65" i="1" s="1"/>
  <c r="G64" i="1"/>
  <c r="F64" i="1"/>
  <c r="F65" i="1" s="1"/>
  <c r="F316" i="1" l="1"/>
  <c r="J316" i="1"/>
  <c r="N316" i="1"/>
  <c r="I316" i="1"/>
  <c r="M316" i="1"/>
  <c r="I65" i="1"/>
  <c r="I312" i="1" s="1"/>
  <c r="M65" i="1"/>
  <c r="M312" i="1" s="1"/>
  <c r="F312" i="1"/>
  <c r="J312" i="1"/>
  <c r="N312" i="1"/>
  <c r="G65" i="1"/>
  <c r="G312" i="1" s="1"/>
  <c r="K65" i="1"/>
  <c r="O134" i="1"/>
  <c r="H312" i="1"/>
  <c r="L312" i="1"/>
  <c r="K312" i="1" l="1"/>
  <c r="O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<sst xmlns="http://schemas.openxmlformats.org/spreadsheetml/2006/main" count="1436" uniqueCount="835">
  <si>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</si>
  <si>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</si>
  <si>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</si>
  <si>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</si>
  <si>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</si>
  <si>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</si>
  <si>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</si>
  <si>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</si>
  <si>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</si>
  <si>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</si>
  <si>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</si>
  <si>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</si>
  <si>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</si>
  <si>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</si>
  <si>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</si>
  <si>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</si>
  <si>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</si>
  <si>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</si>
  <si>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</si>
  <si>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</si>
  <si>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</si>
  <si>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</si>
  <si>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</si>
  <si>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</si>
  <si>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</si>
  <si>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</si>
  <si>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</si>
  <si>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</si>
  <si>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</si>
  <si>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</si>
  <si>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</si>
  <si>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</si>
  <si>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</si>
  <si>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</si>
  <si>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</si>
  <si>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</si>
  <si>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</si>
  <si>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</si>
  <si>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</si>
  <si>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</si>
  <si>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</si>
  <si>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</si>
  <si>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</si>
  <si>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</si>
  <si>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</si>
  <si>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</si>
  <si>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</si>
  <si>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</si>
  <si>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</si>
  <si>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</si>
  <si>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</si>
  <si>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</si>
  <si>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</si>
  <si>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</si>
  <si>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</si>
  <si>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</si>
  <si>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</si>
  <si>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</si>
  <si>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</si>
  <si>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</si>
  <si>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</si>
  <si>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</si>
  <si>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</si>
  <si>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</si>
  <si>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</si>
  <si>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</si>
  <si>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</si>
  <si>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</si>
  <si>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</si>
  <si>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</si>
  <si>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</si>
  <si>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</si>
  <si>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</si>
  <si>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</si>
  <si>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</si>
  <si>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</si>
  <si>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</si>
  <si>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</si>
  <si>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</si>
  <si>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</si>
  <si>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</si>
  <si>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</si>
  <si>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</si>
  <si>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</si>
  <si>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</si>
  <si>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</si>
  <si>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</si>
  <si>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</si>
  <si>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</si>
  <si>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</si>
  <si>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</si>
  <si>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</si>
  <si>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</si>
  <si>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</si>
  <si>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</si>
  <si>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</si>
  <si>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</si>
  <si>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</si>
  <si>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</si>
  <si>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</si>
  <si>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</si>
  <si>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</si>
  <si>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</si>
  <si>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</si>
  <si>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</si>
  <si>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</si>
  <si>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</si>
  <si>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</si>
  <si>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</si>
  <si>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</si>
  <si>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</si>
  <si>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</si>
  <si>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</si>
  <si>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</si>
  <si>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</si>
  <si>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</si>
  <si>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</si>
  <si>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</si>
  <si>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</si>
  <si>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</si>
  <si>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</si>
  <si>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</si>
  <si>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</si>
  <si>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</si>
  <si>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</si>
  <si>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</si>
  <si>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</si>
  <si>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</si>
  <si>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</si>
  <si>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</si>
  <si>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</si>
  <si>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</si>
  <si>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</si>
  <si>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</si>
  <si>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</si>
  <si>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</si>
  <si>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</si>
  <si>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</si>
  <si>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</si>
  <si>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</si>
  <si>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</si>
  <si>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</si>
  <si>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</si>
  <si>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</si>
  <si>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</si>
  <si>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</si>
  <si>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</si>
  <si>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</si>
  <si>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</si>
  <si>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</si>
  <si>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</si>
  <si>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</si>
  <si>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</si>
  <si>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</si>
  <si>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</si>
  <si>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</si>
  <si>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</si>
  <si>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</si>
  <si>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</si>
  <si>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</si>
  <si>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</si>
  <si>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</si>
  <si>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</si>
  <si>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</si>
  <si>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</si>
  <si>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</si>
  <si>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</si>
  <si>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</si>
  <si>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</si>
  <si>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</si>
  <si>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</si>
  <si>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</si>
  <si>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</si>
  <si>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</si>
  <si>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</si>
  <si>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</si>
  <si>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</si>
  <si>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</si>
  <si>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</si>
  <si>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</si>
  <si>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</si>
  <si>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</si>
  <si>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</si>
  <si>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</si>
  <si>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</si>
  <si>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</si>
  <si>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</si>
  <si>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</si>
  <si>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</si>
  <si>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</si>
  <si>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</si>
  <si>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</si>
  <si>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</si>
  <si>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</si>
  <si>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</si>
  <si>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</si>
  <si>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</si>
  <si>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</si>
  <si>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</si>
  <si>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</si>
  <si>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</si>
  <si>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</si>
  <si>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</si>
  <si>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</si>
  <si>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</si>
  <si>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</si>
  <si>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</si>
  <si>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</si>
  <si>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</si>
  <si>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</si>
  <si>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</si>
  <si>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</si>
  <si>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</si>
  <si>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</si>
  <si>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</si>
  <si>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</si>
  <si>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</si>
  <si>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</si>
  <si>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</si>
  <si>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</si>
  <si>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</si>
  <si>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</si>
  <si>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</si>
  <si>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</si>
  <si>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</si>
  <si>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</si>
  <si>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</si>
  <si>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</si>
  <si>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</si>
  <si>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</si>
  <si>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</si>
  <si>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</si>
  <si>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</si>
  <si>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</si>
  <si>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</si>
  <si>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</si>
  <si>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</si>
  <si>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</si>
  <si>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</si>
  <si>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</si>
  <si>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</si>
  <si>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</si>
  <si>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</si>
  <si>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</si>
  <si>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</si>
  <si>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</si>
  <si>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</si>
  <si>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</si>
  <si>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</si>
  <si>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</si>
  <si>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</si>
  <si>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</si>
  <si>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</si>
  <si>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</si>
  <si>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</si>
  <si>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</si>
  <si>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</si>
  <si>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</si>
  <si>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</si>
  <si>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</si>
  <si>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</si>
  <si>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</si>
  <si>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</si>
  <si>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</si>
  <si>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</si>
  <si>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</si>
  <si>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</si>
  <si>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</si>
  <si>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</si>
  <si>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</si>
  <si>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</si>
  <si>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</si>
  <si>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</si>
  <si>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</si>
  <si>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</si>
  <si>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</si>
  <si>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</si>
  <si>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</si>
  <si>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</si>
  <si>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</si>
  <si>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</si>
  <si>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</si>
  <si>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</si>
  <si>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</si>
  <si>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</si>
  <si>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</si>
  <si>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</si>
  <si>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</si>
  <si>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</si>
  <si>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</si>
  <si>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</si>
  <si>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</si>
  <si>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</si>
  <si>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</si>
  <si>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</si>
  <si>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</si>
  <si>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</si>
  <si>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</si>
  <si>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</si>
  <si>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</si>
  <si>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</si>
  <si>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</si>
  <si>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</si>
  <si>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</si>
  <si>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</si>
  <si>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</si>
  <si>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</si>
  <si>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</si>
  <si>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</si>
  <si>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</si>
  <si>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</si>
  <si>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</si>
  <si>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</si>
  <si>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</si>
  <si>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</si>
  <si>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</si>
  <si>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</si>
  <si>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</si>
  <si>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</si>
  <si>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</si>
  <si>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</si>
  <si>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</si>
  <si>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</si>
  <si>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</si>
  <si>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</si>
  <si>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</si>
  <si>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</si>
  <si>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</si>
  <si>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</si>
  <si>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</si>
  <si>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</si>
  <si>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</si>
  <si>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</si>
  <si>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</si>
  <si>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</si>
  <si>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</si>
  <si>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</si>
  <si>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</si>
  <si>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</si>
  <si>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</si>
  <si>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</si>
  <si>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</si>
  <si>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</si>
  <si>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</si>
  <si>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</si>
  <si>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</si>
  <si>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</si>
  <si>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</si>
  <si>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</si>
  <si>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</si>
  <si>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</si>
  <si>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</si>
  <si>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</si>
  <si>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</si>
  <si>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</si>
  <si>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</si>
  <si>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</si>
  <si>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</si>
  <si>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</si>
  <si>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</si>
  <si>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</si>
  <si>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</si>
  <si>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</si>
  <si>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</si>
  <si>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</si>
  <si>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</si>
  <si>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</si>
  <si>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</si>
  <si>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</si>
  <si>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</si>
  <si>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</si>
  <si>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</si>
  <si>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</si>
  <si>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</si>
  <si>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</si>
  <si>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</si>
  <si>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</si>
  <si>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</si>
  <si>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</si>
  <si>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</si>
  <si>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</si>
  <si>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</si>
  <si>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</si>
  <si>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</si>
  <si>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</si>
  <si>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</si>
  <si>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</si>
  <si>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</si>
  <si>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</si>
  <si>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</si>
  <si>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</si>
  <si>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</si>
  <si>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</si>
  <si>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</si>
  <si>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</si>
  <si>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</si>
  <si>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</si>
  <si>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</si>
  <si>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</si>
  <si>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</si>
  <si>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</si>
  <si>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</si>
  <si>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</si>
  <si>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</si>
  <si>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</si>
  <si>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</si>
  <si>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</si>
  <si>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</si>
  <si>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</si>
  <si>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</si>
  <si>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</si>
  <si>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</si>
  <si>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</si>
  <si>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</si>
  <si>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</si>
  <si>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</si>
  <si>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</si>
  <si>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</si>
  <si>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</si>
  <si>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</si>
  <si>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</si>
  <si>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</si>
  <si>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</si>
  <si>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</si>
  <si>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</si>
  <si>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</si>
  <si>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</si>
  <si>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</si>
  <si>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</si>
  <si>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</si>
  <si>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</si>
  <si>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</si>
  <si>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</si>
  <si>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</si>
  <si>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</si>
  <si>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</si>
  <si>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</si>
  <si>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</si>
  <si>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</si>
  <si>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</si>
  <si>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</si>
  <si>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</si>
  <si>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</si>
  <si>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</si>
  <si>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</si>
  <si>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</si>
  <si>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</si>
  <si>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</si>
  <si>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</si>
  <si>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</si>
  <si>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</si>
  <si>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</si>
  <si>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</si>
  <si>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</si>
  <si>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</si>
  <si>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</si>
  <si>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</si>
  <si>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</si>
  <si>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</si>
  <si>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</si>
  <si>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</si>
  <si>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</si>
  <si>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</si>
  <si>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</si>
  <si>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</si>
  <si>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</si>
  <si>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</si>
  <si>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</si>
  <si>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</si>
  <si>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</si>
  <si>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</si>
  <si>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</si>
  <si>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</si>
  <si>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</si>
  <si>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</si>
  <si>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</si>
  <si>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</si>
  <si>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</si>
  <si>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</si>
  <si>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</si>
  <si>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</si>
  <si>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</si>
  <si>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</si>
  <si>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</si>
  <si>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</si>
  <si>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</si>
  <si>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</si>
  <si>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</si>
  <si>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</si>
  <si>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</si>
  <si>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</si>
  <si>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</si>
  <si>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</si>
  <si>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</si>
  <si>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</si>
  <si>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</si>
  <si>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</si>
  <si>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</si>
  <si>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</si>
  <si>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</si>
  <si>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</si>
  <si>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</si>
  <si>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</si>
  <si>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</si>
  <si>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</si>
  <si>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</si>
  <si>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</si>
  <si>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</si>
  <si>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</si>
  <si>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</si>
  <si>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</si>
  <si>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</si>
  <si>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</si>
  <si>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</si>
  <si>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</si>
  <si>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</si>
  <si>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</si>
  <si>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</si>
  <si>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</si>
  <si>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</si>
  <si>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</si>
  <si>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</si>
  <si>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</si>
  <si>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</si>
  <si>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</si>
  <si>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</si>
  <si>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</si>
  <si>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</si>
  <si>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</si>
  <si>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</si>
  <si>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</si>
  <si>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</si>
  <si>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</si>
  <si>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</si>
  <si>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</si>
  <si>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</si>
  <si>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</si>
  <si>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</si>
  <si>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</si>
  <si>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</si>
  <si>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</si>
  <si>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</si>
  <si>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</si>
  <si>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</si>
  <si>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</si>
  <si>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</si>
  <si>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</si>
  <si>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</si>
  <si>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</si>
  <si>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</si>
  <si>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</si>
  <si>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</si>
  <si>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</si>
  <si>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</si>
  <si>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</si>
  <si>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</si>
  <si>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</si>
  <si>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</si>
  <si>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</si>
  <si>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</si>
  <si>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</si>
  <si>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</si>
  <si>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</si>
  <si>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</si>
  <si>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</si>
  <si>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</si>
  <si>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</si>
  <si>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</si>
  <si>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</si>
  <si>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</si>
  <si>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</si>
  <si>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</si>
  <si>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</si>
  <si>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</si>
  <si>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</si>
  <si>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</si>
  <si>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</si>
  <si>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</si>
  <si>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</si>
  <si>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</si>
  <si>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</si>
  <si>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</si>
  <si>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</si>
  <si>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</si>
  <si>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</si>
  <si>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</si>
  <si>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</si>
  <si>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</si>
  <si>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</si>
  <si>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</si>
  <si>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</si>
  <si>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</si>
  <si>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</si>
  <si>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</si>
  <si>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</si>
  <si>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</si>
  <si>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</si>
  <si>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</si>
  <si>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</si>
  <si>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</si>
  <si>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</si>
  <si>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</si>
  <si>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</si>
  <si>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</si>
  <si>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</si>
  <si>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</si>
  <si>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</si>
  <si>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</si>
  <si>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</si>
  <si>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</si>
  <si>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</si>
  <si>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</si>
  <si>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</si>
  <si>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</si>
  <si>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</si>
  <si>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</si>
  <si>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</si>
  <si>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</si>
  <si>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</si>
  <si>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</si>
  <si>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</si>
  <si>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</si>
  <si>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</si>
  <si>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</si>
  <si>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</si>
  <si>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</si>
  <si>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</si>
  <si>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</si>
  <si>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</si>
  <si>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</si>
  <si>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</si>
  <si>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</si>
  <si>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</si>
  <si>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</si>
  <si>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</si>
  <si>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</si>
  <si>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</si>
  <si>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</si>
  <si>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</si>
  <si>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</si>
  <si>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</si>
  <si>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</si>
  <si>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</si>
  <si>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</si>
  <si>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</si>
  <si>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</si>
  <si>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</si>
  <si>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</si>
  <si>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</si>
  <si>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</si>
  <si>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</si>
  <si>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</si>
  <si>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</si>
  <si>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</si>
  <si>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</si>
  <si>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</si>
  <si>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</si>
  <si>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</si>
  <si>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</si>
  <si>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</si>
  <si>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</si>
  <si>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</si>
  <si>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</si>
  <si>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</si>
  <si>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</si>
  <si>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</si>
  <si>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</si>
  <si>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</si>
  <si>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</si>
  <si>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</si>
  <si>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</si>
  <si>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</si>
  <si>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</si>
  <si>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</si>
  <si>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</si>
  <si>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</si>
  <si>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</si>
  <si>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</si>
  <si>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</si>
  <si>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</si>
  <si>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</si>
  <si>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</si>
  <si>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</si>
  <si>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</si>
  <si>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</si>
  <si>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</si>
  <si>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</si>
  <si>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</si>
  <si>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</si>
  <si>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</si>
  <si>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</si>
  <si>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</si>
  <si>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</si>
  <si>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</si>
  <si>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</si>
  <si>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</si>
  <si>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</si>
  <si>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</si>
  <si>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</si>
  <si>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</si>
  <si>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</si>
  <si>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</si>
  <si>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</si>
  <si>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</si>
  <si>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</si>
  <si>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</si>
  <si>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</si>
  <si>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</si>
  <si>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</si>
  <si>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</si>
  <si>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</si>
  <si>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</si>
  <si>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</si>
  <si>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</si>
  <si>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</si>
  <si>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</si>
  <si>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</si>
  <si>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</si>
  <si>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</si>
  <si>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</si>
  <si>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</si>
  <si>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</si>
  <si>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</si>
  <si>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</si>
  <si>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</si>
  <si>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</si>
  <si>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</si>
  <si>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</si>
  <si>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</si>
  <si>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</si>
  <si>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</si>
  <si>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</si>
  <si>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</si>
  <si>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</si>
  <si>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</si>
  <si>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</si>
  <si>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</si>
  <si>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</si>
  <si>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</si>
  <si>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</si>
  <si>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</si>
  <si>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</si>
  <si>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</si>
  <si>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</si>
  <si>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</si>
  <si>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</si>
  <si>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</si>
  <si>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</si>
  <si>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</si>
  <si>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</si>
  <si>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</si>
  <si>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</si>
  <si>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</si>
  <si>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</si>
  <si>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</si>
  <si>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</si>
  <si>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</si>
  <si>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</si>
  <si>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</si>
  <si>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</si>
  <si>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</si>
  <si>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</si>
  <si>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</si>
  <si>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</si>
  <si>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</si>
  <si>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</si>
  <si>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</si>
  <si>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</si>
  <si>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</si>
  <si>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</si>
  <si>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</si>
  <si>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</si>
  <si>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</si>
  <si>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</si>
  <si>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</si>
  <si>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</si>
  <si>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</si>
  <si>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</si>
  <si>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</si>
  <si>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</si>
  <si>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</si>
  <si>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</si>
  <si>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</si>
  <si>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</si>
  <si>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</si>
  <si>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</si>
  <si>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</si>
  <si>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</si>
  <si>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</si>
  <si>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</si>
  <si>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</si>
  <si>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</si>
  <si>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</si>
  <si>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</si>
  <si>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</si>
  <si>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</si>
  <si>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</si>
  <si>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</si>
  <si>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</si>
  <si>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</si>
  <si>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</si>
  <si>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</si>
  <si>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</si>
  <si>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</si>
  <si>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</si>
  <si>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</si>
  <si>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</si>
  <si>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</si>
  <si>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</si>
  <si>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</si>
  <si>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</si>
  <si>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</si>
  <si>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</si>
  <si>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</si>
  <si>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</si>
  <si>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</si>
  <si>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</si>
  <si>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</si>
  <si>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</si>
  <si>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</si>
  <si>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</si>
  <si>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</si>
  <si>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</si>
  <si>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</si>
  <si>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</si>
  <si>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</si>
  <si>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</si>
  <si>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</si>
  <si>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</si>
  <si>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</si>
  <si>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</si>
  <si>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</si>
  <si>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</si>
  <si>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Outward Direct Investment Position, as of December 31, 2015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</si>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</sst>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31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center"/>
    </xf>
    <xf numFmtId="164" fontId="21" fillId="7" borderId="24" xfId="2" applyNumberFormat="1" applyFont="1" applyFill="1" applyBorder="1" applyAlignment="1" applyProtection="1">
      <alignment horizontal="center" vertical="center" textRotation="90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right" vertical="top"/>
    </xf>
    <xf numFmtId="164" fontId="27" fillId="4" borderId="11" xfId="1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 applyProtection="1">
      <alignment vertical="top"/>
    </xf>
    <xf numFmtId="0" fontId="28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horizontal="left" vertical="top"/>
    </xf>
    <xf numFmtId="164" fontId="31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6" fillId="0" borderId="13" xfId="1" applyFont="1" applyFill="1" applyBorder="1" applyAlignment="1" applyProtection="1">
      <alignment horizontal="center" vertical="top"/>
    </xf>
    <xf numFmtId="0" fontId="6" fillId="0" borderId="25" xfId="1" applyFont="1" applyFill="1" applyBorder="1" applyAlignment="1" applyProtection="1">
      <alignment horizontal="center" vertical="top"/>
    </xf>
    <xf numFmtId="164" fontId="4" fillId="5" borderId="13" xfId="1" applyNumberFormat="1" applyFont="1" applyFill="1" applyBorder="1" applyAlignment="1" applyProtection="1">
      <alignment horizontal="center" vertical="center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11" fillId="5" borderId="22" xfId="5" applyFont="1" applyFill="1" applyBorder="1" applyAlignment="1" applyProtection="1">
      <alignment horizontal="center" vertical="center" textRotation="90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29" xfId="5" applyFont="1" applyFill="1" applyBorder="1" applyAlignment="1" applyProtection="1">
      <alignment horizontal="center" vertical="center" textRotation="90" wrapText="1"/>
    </xf>
    <xf numFmtId="0" fontId="34" fillId="0" borderId="0" xfId="5" applyFont="1" applyAlignment="1" applyProtection="1">
      <alignment horizontal="center" vertical="center"/>
    </xf>
    <xf numFmtId="0" fontId="8" fillId="3" borderId="10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30" xfId="3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 wrapText="1"/>
    </xf>
    <xf numFmtId="0" fontId="11" fillId="5" borderId="32" xfId="5" applyFont="1" applyFill="1" applyBorder="1" applyAlignment="1" applyProtection="1">
      <alignment horizontal="center" vertical="center" textRotation="90"/>
    </xf>
    <xf numFmtId="0" fontId="11" fillId="5" borderId="33" xfId="5" applyFont="1" applyFill="1" applyBorder="1" applyAlignment="1" applyProtection="1">
      <alignment horizontal="center" vertical="center" textRotation="90" wrapText="1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9" xfId="4" applyFont="1" applyFill="1" applyBorder="1" applyAlignment="1" applyProtection="1">
      <alignment horizontal="center" vertical="top" wrapText="1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8" fillId="3" borderId="13" xfId="4" applyFont="1" applyFill="1" applyBorder="1" applyAlignment="1" applyProtection="1">
      <alignment horizontal="center" vertical="top" wrapText="1"/>
    </xf>
    <xf numFmtId="0" fontId="8" fillId="3" borderId="25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0" fillId="3" borderId="13" xfId="4" applyFont="1" applyFill="1" applyBorder="1" applyAlignment="1" applyProtection="1">
      <alignment horizontal="center" vertical="center" wrapText="1"/>
    </xf>
    <xf numFmtId="0" fontId="8" fillId="3" borderId="25" xfId="3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top" wrapText="1"/>
    </xf>
    <xf numFmtId="0" fontId="17" fillId="3" borderId="13" xfId="1" quotePrefix="1" applyNumberFormat="1" applyFont="1" applyFill="1" applyBorder="1" applyAlignment="1" applyProtection="1">
      <alignment horizontal="center" vertical="top" wrapText="1"/>
    </xf>
    <xf numFmtId="0" fontId="17" fillId="3" borderId="25" xfId="1" quotePrefix="1" applyNumberFormat="1" applyFont="1" applyFill="1" applyBorder="1" applyAlignment="1" applyProtection="1">
      <alignment horizontal="center" vertical="top" wrapText="1"/>
    </xf>
    <xf numFmtId="164" fontId="3" fillId="4" borderId="21" xfId="1" applyNumberFormat="1" applyFont="1" applyFill="1" applyBorder="1" applyAlignment="1" applyProtection="1">
      <alignment horizontal="center" vertical="center"/>
    </xf>
    <xf numFmtId="164" fontId="11" fillId="4" borderId="13" xfId="1" applyNumberFormat="1" applyFont="1" applyFill="1" applyBorder="1" applyAlignment="1" applyProtection="1">
      <alignment horizontal="centerContinuous" vertical="top"/>
    </xf>
    <xf numFmtId="164" fontId="3" fillId="4" borderId="13" xfId="1" applyNumberFormat="1" applyFont="1" applyFill="1" applyBorder="1" applyAlignment="1" applyProtection="1">
      <alignment horizontal="centerContinuous" vertical="top"/>
    </xf>
    <xf numFmtId="164" fontId="3" fillId="4" borderId="25" xfId="1" applyNumberFormat="1" applyFont="1" applyFill="1" applyBorder="1" applyAlignment="1" applyProtection="1">
      <alignment horizontal="centerContinuous" vertical="top"/>
    </xf>
    <xf numFmtId="164" fontId="6" fillId="0" borderId="21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3" xfId="1" applyNumberFormat="1" applyFont="1" applyFill="1" applyBorder="1" applyAlignment="1" applyProtection="1">
      <alignment horizontal="left" vertical="center" wrapText="1"/>
    </xf>
    <xf numFmtId="164" fontId="11" fillId="5" borderId="13" xfId="1" applyNumberFormat="1" applyFont="1" applyFill="1" applyBorder="1" applyAlignment="1" applyProtection="1">
      <alignment horizontal="left" vertical="center" wrapText="1"/>
    </xf>
    <xf numFmtId="164" fontId="4" fillId="5" borderId="25" xfId="1" applyNumberFormat="1" applyFont="1" applyFill="1" applyBorder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/>
    </xf>
    <xf numFmtId="164" fontId="11" fillId="5" borderId="13" xfId="7" applyNumberFormat="1" applyFont="1" applyFill="1" applyBorder="1" applyAlignment="1" applyProtection="1">
      <alignment horizontal="left" vertical="center" wrapText="1"/>
    </xf>
    <xf numFmtId="164" fontId="21" fillId="7" borderId="21" xfId="2" applyNumberFormat="1" applyFont="1" applyFill="1" applyBorder="1" applyAlignment="1" applyProtection="1">
      <alignment horizontal="center" vertical="center" textRotation="90"/>
    </xf>
    <xf numFmtId="164" fontId="4" fillId="7" borderId="13" xfId="2" applyNumberFormat="1" applyFont="1" applyFill="1" applyBorder="1" applyAlignment="1" applyProtection="1">
      <alignment horizontal="center" vertical="center" wrapText="1"/>
    </xf>
    <xf numFmtId="3" fontId="22" fillId="7" borderId="13" xfId="2" applyNumberFormat="1" applyFont="1" applyFill="1" applyBorder="1" applyAlignment="1" applyProtection="1">
      <alignment horizontal="center" vertical="center" wrapText="1"/>
    </xf>
    <xf numFmtId="3" fontId="22" fillId="7" borderId="25" xfId="2" applyNumberFormat="1" applyFont="1" applyFill="1" applyBorder="1" applyAlignment="1" applyProtection="1">
      <alignment horizontal="center" vertical="center" wrapText="1"/>
    </xf>
    <xf numFmtId="164" fontId="6" fillId="7" borderId="21" xfId="2" applyNumberFormat="1" applyFont="1" applyFill="1" applyBorder="1" applyAlignment="1" applyProtection="1">
      <alignment horizontal="center" vertical="center" wrapText="1"/>
    </xf>
    <xf numFmtId="164" fontId="22" fillId="7" borderId="13" xfId="1" applyNumberFormat="1" applyFont="1" applyFill="1" applyBorder="1" applyAlignment="1" applyProtection="1">
      <alignment horizontal="center" vertical="center" wrapText="1"/>
    </xf>
    <xf numFmtId="164" fontId="22" fillId="7" borderId="25" xfId="1" applyNumberFormat="1" applyFont="1" applyFill="1" applyBorder="1" applyAlignment="1" applyProtection="1">
      <alignment horizontal="center" vertical="center" wrapText="1"/>
    </xf>
    <xf numFmtId="164" fontId="27" fillId="4" borderId="21" xfId="1" applyNumberFormat="1" applyFont="1" applyFill="1" applyBorder="1" applyAlignment="1" applyProtection="1">
      <alignment horizontal="center" vertical="center"/>
    </xf>
    <xf numFmtId="164" fontId="27" fillId="4" borderId="13" xfId="1" applyNumberFormat="1" applyFont="1" applyFill="1" applyBorder="1" applyAlignment="1" applyProtection="1">
      <alignment horizontal="centerContinuous" vertical="top"/>
    </xf>
    <xf numFmtId="164" fontId="27" fillId="4" borderId="25" xfId="1" applyNumberFormat="1" applyFont="1" applyFill="1" applyBorder="1" applyAlignment="1" applyProtection="1">
      <alignment horizontal="centerContinuous" vertical="top"/>
    </xf>
    <xf numFmtId="164" fontId="4" fillId="5" borderId="13" xfId="1" applyNumberFormat="1" applyFont="1" applyFill="1" applyBorder="1" applyAlignment="1" applyProtection="1">
      <alignment horizontal="left" vertical="center" wrapText="1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3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6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6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4"/>
  <sheetViews>
    <sheetView tabSelected="1" topLeftCell="D1" workbookViewId="0">
      <selection activeCell="G269" sqref="G269"/>
    </sheetView>
  </sheetViews>
  <sheetFormatPr defaultColWidth="8.42578125" defaultRowHeight="11.25" x14ac:dyDescent="0.15"/>
  <cols>
    <col min="1" max="1" width="7.42578125" style="4" hidden="1" customWidth="1"/>
    <col min="2" max="2" width="7.42578125" style="5" hidden="1" customWidth="1"/>
    <col min="3" max="3" width="4.85546875" style="6" hidden="1" customWidth="1"/>
    <col min="4" max="4" width="7.42578125" style="5" customWidth="1"/>
    <col min="5" max="5" width="39.7109375" style="7" customWidth="1"/>
    <col min="6" max="10" width="15.5703125" style="57" customWidth="1"/>
    <col min="11" max="12" width="14.140625" style="57" customWidth="1"/>
    <col min="13" max="13" width="15.140625" style="57" bestFit="1" customWidth="1"/>
    <col min="14" max="15" width="14.140625" style="57" customWidth="1"/>
    <col min="16" max="16" width="8.42578125" style="3" customWidth="1"/>
    <col min="17" max="17" width="76.28515625" style="3" customWidth="1"/>
    <col min="18" max="16384" width="8.42578125" style="3"/>
  </cols>
  <sheetData>
    <row r="1" spans="1:56" x14ac:dyDescent="0.15">
      <c r="D1" s="71" t="s">
        <v>832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56" x14ac:dyDescent="0.15">
      <c r="D2" s="71" t="s">
        <v>833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56" ht="12" thickBot="1" x14ac:dyDescent="0.2">
      <c r="O3" s="58" t="s">
        <v>834</v>
      </c>
    </row>
    <row r="4" spans="1:56" x14ac:dyDescent="0.15">
      <c r="B4" s="62" t="s">
        <v>0</v>
      </c>
      <c r="C4" s="72" t="s">
        <v>1</v>
      </c>
      <c r="D4" s="79" t="s">
        <v>0</v>
      </c>
      <c r="E4" s="80" t="s">
        <v>2</v>
      </c>
      <c r="F4" s="81" t="s">
        <v>3</v>
      </c>
      <c r="G4" s="82"/>
      <c r="H4" s="82"/>
      <c r="I4" s="83"/>
      <c r="J4" s="83"/>
      <c r="K4" s="82"/>
      <c r="L4" s="82"/>
      <c r="M4" s="84" t="s">
        <v>4</v>
      </c>
      <c r="N4" s="84"/>
      <c r="O4" s="85"/>
    </row>
    <row r="5" spans="1:56" s="4" customFormat="1" x14ac:dyDescent="0.15">
      <c r="B5" s="63"/>
      <c r="C5" s="73"/>
      <c r="D5" s="86"/>
      <c r="E5" s="87"/>
      <c r="F5" s="88"/>
      <c r="G5" s="88" t="s">
        <v>5</v>
      </c>
      <c r="H5" s="89" t="s">
        <v>6</v>
      </c>
      <c r="I5" s="90"/>
      <c r="J5" s="90"/>
      <c r="K5" s="91"/>
      <c r="L5" s="92"/>
      <c r="M5" s="93"/>
      <c r="N5" s="93"/>
      <c r="O5" s="94"/>
    </row>
    <row r="6" spans="1:56" ht="32.1" customHeight="1" x14ac:dyDescent="0.15">
      <c r="B6" s="63"/>
      <c r="C6" s="73"/>
      <c r="D6" s="86"/>
      <c r="E6" s="87"/>
      <c r="F6" s="88"/>
      <c r="G6" s="95"/>
      <c r="H6" s="88" t="s">
        <v>7</v>
      </c>
      <c r="I6" s="87" t="s">
        <v>8</v>
      </c>
      <c r="J6" s="87"/>
      <c r="K6" s="87" t="s">
        <v>9</v>
      </c>
      <c r="L6" s="87"/>
      <c r="M6" s="96" t="s">
        <v>10</v>
      </c>
      <c r="N6" s="87" t="s">
        <v>11</v>
      </c>
      <c r="O6" s="97" t="s">
        <v>12</v>
      </c>
    </row>
    <row r="7" spans="1:56" ht="32.25" thickBot="1" x14ac:dyDescent="0.2">
      <c r="A7" s="1"/>
      <c r="B7" s="64"/>
      <c r="C7" s="74"/>
      <c r="D7" s="86"/>
      <c r="E7" s="87"/>
      <c r="F7" s="88"/>
      <c r="G7" s="95"/>
      <c r="H7" s="88"/>
      <c r="I7" s="98" t="s">
        <v>13</v>
      </c>
      <c r="J7" s="98" t="s">
        <v>14</v>
      </c>
      <c r="K7" s="98" t="s">
        <v>15</v>
      </c>
      <c r="L7" s="98" t="s">
        <v>16</v>
      </c>
      <c r="M7" s="96"/>
      <c r="N7" s="98" t="s">
        <v>17</v>
      </c>
      <c r="O7" s="99" t="s">
        <v>18</v>
      </c>
    </row>
    <row r="8" spans="1:56" s="10" customFormat="1" thickBot="1" x14ac:dyDescent="0.3">
      <c r="A8" s="8"/>
      <c r="B8" s="9"/>
      <c r="C8" s="9"/>
      <c r="D8" s="100"/>
      <c r="E8" s="101"/>
      <c r="F8" s="102" t="s">
        <v>20</v>
      </c>
      <c r="G8" s="102" t="s">
        <v>21</v>
      </c>
      <c r="H8" s="102" t="s">
        <v>22</v>
      </c>
      <c r="I8" s="102" t="s">
        <v>23</v>
      </c>
      <c r="J8" s="102" t="s">
        <v>24</v>
      </c>
      <c r="K8" s="102" t="s">
        <v>25</v>
      </c>
      <c r="L8" s="102" t="s">
        <v>26</v>
      </c>
      <c r="M8" s="102" t="s">
        <v>27</v>
      </c>
      <c r="N8" s="102" t="s">
        <v>28</v>
      </c>
      <c r="O8" s="103" t="s">
        <v>29</v>
      </c>
    </row>
    <row r="9" spans="1:56" s="13" customFormat="1" x14ac:dyDescent="0.25">
      <c r="A9" s="11"/>
      <c r="B9" s="12"/>
      <c r="C9" s="12"/>
      <c r="D9" s="104"/>
      <c r="E9" s="105" t="s">
        <v>30</v>
      </c>
      <c r="F9" s="106"/>
      <c r="G9" s="106"/>
      <c r="H9" s="106"/>
      <c r="I9" s="106"/>
      <c r="J9" s="106"/>
      <c r="K9" s="106"/>
      <c r="L9" s="106"/>
      <c r="M9" s="106"/>
      <c r="N9" s="106"/>
      <c r="O9" s="10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25">
      <c r="A10" s="11"/>
      <c r="B10" s="14" t="s">
        <v>31</v>
      </c>
      <c r="C10" s="15" t="s">
        <v>32</v>
      </c>
      <c r="D10" s="108" t="s">
        <v>31</v>
      </c>
      <c r="E10" s="109" t="s">
        <v>33</v>
      </c>
      <c r="F10" s="16">
        <v>5.0676912489695098</v>
      </c>
      <c r="G10" s="16">
        <v>4.6797504064330404</v>
      </c>
      <c r="H10" s="16">
        <v>0.38794084253647398</v>
      </c>
      <c r="I10" s="16">
        <v>0</v>
      </c>
      <c r="J10" s="16">
        <v>0.38794084253647398</v>
      </c>
      <c r="K10" s="16">
        <v>0.38794084253647398</v>
      </c>
      <c r="L10" s="16">
        <v>0</v>
      </c>
      <c r="M10" s="16">
        <v>0</v>
      </c>
      <c r="N10" s="16">
        <v>0</v>
      </c>
      <c r="O10" s="28">
        <v>0</v>
      </c>
    </row>
    <row r="11" spans="1:56" s="2" customFormat="1" x14ac:dyDescent="0.25">
      <c r="A11" s="11"/>
      <c r="B11" s="17" t="s">
        <v>34</v>
      </c>
      <c r="C11" s="18" t="s">
        <v>35</v>
      </c>
      <c r="D11" s="108" t="s">
        <v>34</v>
      </c>
      <c r="E11" s="109" t="s">
        <v>36</v>
      </c>
      <c r="F11" s="16">
        <v>39.652915196642098</v>
      </c>
      <c r="G11" s="16">
        <v>43.693972358073303</v>
      </c>
      <c r="H11" s="16">
        <v>-4.0410571614312802</v>
      </c>
      <c r="I11" s="16">
        <v>0</v>
      </c>
      <c r="J11" s="16">
        <v>-4.0410571614312802</v>
      </c>
      <c r="K11" s="16">
        <v>1.6472153220271499</v>
      </c>
      <c r="L11" s="16">
        <v>5.6882724834584302</v>
      </c>
      <c r="M11" s="16">
        <v>0</v>
      </c>
      <c r="N11" s="16">
        <v>0</v>
      </c>
      <c r="O11" s="28">
        <v>0</v>
      </c>
    </row>
    <row r="12" spans="1:56" s="2" customFormat="1" x14ac:dyDescent="0.25">
      <c r="A12" s="11"/>
      <c r="B12" s="17" t="s">
        <v>37</v>
      </c>
      <c r="C12" s="18" t="s">
        <v>38</v>
      </c>
      <c r="D12" s="108" t="s">
        <v>37</v>
      </c>
      <c r="E12" s="109" t="s">
        <v>39</v>
      </c>
      <c r="F12" s="16">
        <v>21767.386573859101</v>
      </c>
      <c r="G12" s="16">
        <v>22295.226728648599</v>
      </c>
      <c r="H12" s="16">
        <v>-527.84015478943695</v>
      </c>
      <c r="I12" s="16">
        <v>0.27274428936776501</v>
      </c>
      <c r="J12" s="16">
        <v>-528.11289907880496</v>
      </c>
      <c r="K12" s="16">
        <v>189.446697960732</v>
      </c>
      <c r="L12" s="16">
        <v>717.28685275016903</v>
      </c>
      <c r="M12" s="16">
        <v>0</v>
      </c>
      <c r="N12" s="16">
        <v>0</v>
      </c>
      <c r="O12" s="28">
        <v>0</v>
      </c>
    </row>
    <row r="13" spans="1:56" s="2" customFormat="1" x14ac:dyDescent="0.25">
      <c r="A13" s="11"/>
      <c r="B13" s="17" t="s">
        <v>40</v>
      </c>
      <c r="C13" s="18" t="s">
        <v>41</v>
      </c>
      <c r="D13" s="108" t="s">
        <v>40</v>
      </c>
      <c r="E13" s="109" t="s">
        <v>42</v>
      </c>
      <c r="F13" s="16">
        <v>3560.0581036067701</v>
      </c>
      <c r="G13" s="16">
        <v>3216.05165045583</v>
      </c>
      <c r="H13" s="16">
        <v>344.00645315094198</v>
      </c>
      <c r="I13" s="16">
        <v>64.126368160735595</v>
      </c>
      <c r="J13" s="16">
        <v>279.880084990206</v>
      </c>
      <c r="K13" s="16">
        <v>353.3089442568853</v>
      </c>
      <c r="L13" s="16">
        <v>9.302491105943119</v>
      </c>
      <c r="M13" s="16">
        <v>47.180178449530302</v>
      </c>
      <c r="N13" s="16">
        <v>47.187667449530302</v>
      </c>
      <c r="O13" s="28">
        <v>7.489E-3</v>
      </c>
    </row>
    <row r="14" spans="1:56" s="2" customFormat="1" x14ac:dyDescent="0.25">
      <c r="A14" s="11"/>
      <c r="B14" s="17" t="s">
        <v>43</v>
      </c>
      <c r="C14" s="18" t="s">
        <v>44</v>
      </c>
      <c r="D14" s="108" t="s">
        <v>43</v>
      </c>
      <c r="E14" s="109" t="s">
        <v>45</v>
      </c>
      <c r="F14" s="16">
        <v>470.99669901526698</v>
      </c>
      <c r="G14" s="16">
        <v>130.32888332124799</v>
      </c>
      <c r="H14" s="16">
        <v>340.667815694019</v>
      </c>
      <c r="I14" s="16">
        <v>0</v>
      </c>
      <c r="J14" s="16">
        <v>340.667815694019</v>
      </c>
      <c r="K14" s="16">
        <v>363.67362250261147</v>
      </c>
      <c r="L14" s="16">
        <v>23.005806808593</v>
      </c>
      <c r="M14" s="16">
        <v>279.88275699871798</v>
      </c>
      <c r="N14" s="16">
        <v>279.88275699871798</v>
      </c>
      <c r="O14" s="28">
        <v>0</v>
      </c>
    </row>
    <row r="15" spans="1:56" s="2" customFormat="1" x14ac:dyDescent="0.25">
      <c r="A15" s="11"/>
      <c r="B15" s="17" t="s">
        <v>46</v>
      </c>
      <c r="C15" s="18" t="s">
        <v>47</v>
      </c>
      <c r="D15" s="108" t="s">
        <v>46</v>
      </c>
      <c r="E15" s="109" t="s">
        <v>48</v>
      </c>
      <c r="F15" s="16">
        <v>576.078951478269</v>
      </c>
      <c r="G15" s="16">
        <v>26.185904585205702</v>
      </c>
      <c r="H15" s="16">
        <v>549.893046893063</v>
      </c>
      <c r="I15" s="16">
        <v>0</v>
      </c>
      <c r="J15" s="16">
        <v>549.893046893063</v>
      </c>
      <c r="K15" s="16">
        <v>550.12932385552926</v>
      </c>
      <c r="L15" s="16">
        <v>0.236276962465685</v>
      </c>
      <c r="M15" s="16">
        <v>98.414959928762201</v>
      </c>
      <c r="N15" s="16">
        <v>98.414959928762201</v>
      </c>
      <c r="O15" s="28">
        <v>0</v>
      </c>
    </row>
    <row r="16" spans="1:56" s="2" customFormat="1" x14ac:dyDescent="0.25">
      <c r="A16" s="11"/>
      <c r="B16" s="17" t="s">
        <v>49</v>
      </c>
      <c r="C16" s="18" t="s">
        <v>50</v>
      </c>
      <c r="D16" s="108" t="s">
        <v>49</v>
      </c>
      <c r="E16" s="109" t="s">
        <v>51</v>
      </c>
      <c r="F16" s="16">
        <v>3239.0352931601901</v>
      </c>
      <c r="G16" s="16">
        <v>3152.9845039531701</v>
      </c>
      <c r="H16" s="16">
        <v>86.050789207022405</v>
      </c>
      <c r="I16" s="16">
        <v>1.08332427656664</v>
      </c>
      <c r="J16" s="16">
        <v>84.967464930455805</v>
      </c>
      <c r="K16" s="16">
        <v>94.703115925585493</v>
      </c>
      <c r="L16" s="16">
        <v>8.6523267185630495</v>
      </c>
      <c r="M16" s="16">
        <v>0</v>
      </c>
      <c r="N16" s="16">
        <v>0</v>
      </c>
      <c r="O16" s="28">
        <v>0</v>
      </c>
    </row>
    <row r="17" spans="1:15" s="2" customFormat="1" x14ac:dyDescent="0.25">
      <c r="A17" s="11"/>
      <c r="B17" s="17" t="s">
        <v>52</v>
      </c>
      <c r="C17" s="18" t="s">
        <v>53</v>
      </c>
      <c r="D17" s="108" t="s">
        <v>52</v>
      </c>
      <c r="E17" s="109" t="s">
        <v>54</v>
      </c>
      <c r="F17" s="16">
        <v>383.64713598089702</v>
      </c>
      <c r="G17" s="16">
        <v>312.72321358594399</v>
      </c>
      <c r="H17" s="16">
        <v>70.923922394953095</v>
      </c>
      <c r="I17" s="16">
        <v>0</v>
      </c>
      <c r="J17" s="16">
        <v>70.923922394953095</v>
      </c>
      <c r="K17" s="16">
        <v>72.303346374765596</v>
      </c>
      <c r="L17" s="16">
        <v>1.3794239798124801</v>
      </c>
      <c r="M17" s="16">
        <v>0</v>
      </c>
      <c r="N17" s="16">
        <v>0</v>
      </c>
      <c r="O17" s="28">
        <v>0</v>
      </c>
    </row>
    <row r="18" spans="1:15" s="2" customFormat="1" x14ac:dyDescent="0.25">
      <c r="A18" s="11"/>
      <c r="B18" s="17" t="s">
        <v>55</v>
      </c>
      <c r="C18" s="18" t="s">
        <v>56</v>
      </c>
      <c r="D18" s="108" t="s">
        <v>55</v>
      </c>
      <c r="E18" s="109" t="s">
        <v>57</v>
      </c>
      <c r="F18" s="16">
        <v>104419.07897476001</v>
      </c>
      <c r="G18" s="16">
        <v>75883.854651397196</v>
      </c>
      <c r="H18" s="16">
        <v>28535.224323362501</v>
      </c>
      <c r="I18" s="16">
        <v>5712.3382067242801</v>
      </c>
      <c r="J18" s="16">
        <v>22822.886116638299</v>
      </c>
      <c r="K18" s="16">
        <v>32375.30863145004</v>
      </c>
      <c r="L18" s="16">
        <v>3840.0843080874802</v>
      </c>
      <c r="M18" s="16">
        <v>4343.4148722601403</v>
      </c>
      <c r="N18" s="16">
        <v>4374.5210272601407</v>
      </c>
      <c r="O18" s="28">
        <v>31.106155000000001</v>
      </c>
    </row>
    <row r="19" spans="1:15" s="2" customFormat="1" x14ac:dyDescent="0.25">
      <c r="A19" s="11"/>
      <c r="B19" s="17" t="s">
        <v>58</v>
      </c>
      <c r="C19" s="18" t="s">
        <v>59</v>
      </c>
      <c r="D19" s="108" t="s">
        <v>58</v>
      </c>
      <c r="E19" s="109" t="s">
        <v>60</v>
      </c>
      <c r="F19" s="16">
        <v>1840.6340559366299</v>
      </c>
      <c r="G19" s="16">
        <v>1767.0043116888701</v>
      </c>
      <c r="H19" s="16">
        <v>73.629744247757799</v>
      </c>
      <c r="I19" s="16">
        <v>6.3883473032694997</v>
      </c>
      <c r="J19" s="16">
        <v>67.241396944488301</v>
      </c>
      <c r="K19" s="16">
        <v>125.211984332612</v>
      </c>
      <c r="L19" s="16">
        <v>51.582240084854398</v>
      </c>
      <c r="M19" s="16">
        <v>0</v>
      </c>
      <c r="N19" s="16">
        <v>0</v>
      </c>
      <c r="O19" s="28">
        <v>0</v>
      </c>
    </row>
    <row r="20" spans="1:15" s="2" customFormat="1" x14ac:dyDescent="0.25">
      <c r="A20" s="11"/>
      <c r="B20" s="17" t="s">
        <v>61</v>
      </c>
      <c r="C20" s="18" t="s">
        <v>62</v>
      </c>
      <c r="D20" s="108" t="s">
        <v>61</v>
      </c>
      <c r="E20" s="109" t="s">
        <v>63</v>
      </c>
      <c r="F20" s="16">
        <v>1062.8225351825099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>
        <v>8.9467446554007992</v>
      </c>
      <c r="N20" s="16">
        <v>8.9467446554007992</v>
      </c>
      <c r="O20" s="28">
        <v>0</v>
      </c>
    </row>
    <row r="21" spans="1:15" s="2" customFormat="1" x14ac:dyDescent="0.25">
      <c r="A21" s="11"/>
      <c r="B21" s="17" t="s">
        <v>64</v>
      </c>
      <c r="C21" s="18" t="s">
        <v>65</v>
      </c>
      <c r="D21" s="108" t="s">
        <v>64</v>
      </c>
      <c r="E21" s="109" t="s">
        <v>66</v>
      </c>
      <c r="F21" s="16">
        <v>425.17280397104997</v>
      </c>
      <c r="G21" s="16">
        <v>447.98445563519601</v>
      </c>
      <c r="H21" s="16">
        <v>-22.811651664145899</v>
      </c>
      <c r="I21" s="16">
        <v>2.744135439549E-3</v>
      </c>
      <c r="J21" s="16">
        <v>-22.814395799585501</v>
      </c>
      <c r="K21" s="16">
        <v>42.226137426804698</v>
      </c>
      <c r="L21" s="16">
        <v>65.037789090950596</v>
      </c>
      <c r="M21" s="16">
        <v>0</v>
      </c>
      <c r="N21" s="16">
        <v>0</v>
      </c>
      <c r="O21" s="28">
        <v>0</v>
      </c>
    </row>
    <row r="22" spans="1:15" s="2" customFormat="1" x14ac:dyDescent="0.25">
      <c r="A22" s="11"/>
      <c r="B22" s="17" t="s">
        <v>67</v>
      </c>
      <c r="C22" s="18" t="s">
        <v>68</v>
      </c>
      <c r="D22" s="108" t="s">
        <v>67</v>
      </c>
      <c r="E22" s="109" t="s">
        <v>69</v>
      </c>
      <c r="F22" s="16">
        <v>-3.6568129751829E-2</v>
      </c>
      <c r="G22" s="16">
        <v>0</v>
      </c>
      <c r="H22" s="16">
        <v>-3.6568129751829E-2</v>
      </c>
      <c r="I22" s="16">
        <v>0</v>
      </c>
      <c r="J22" s="16">
        <v>-3.6568129751829E-2</v>
      </c>
      <c r="K22" s="16">
        <v>0</v>
      </c>
      <c r="L22" s="16">
        <v>3.6568129751829E-2</v>
      </c>
      <c r="M22" s="16">
        <v>0</v>
      </c>
      <c r="N22" s="16">
        <v>0</v>
      </c>
      <c r="O22" s="28">
        <v>0</v>
      </c>
    </row>
    <row r="23" spans="1:15" s="2" customFormat="1" x14ac:dyDescent="0.25">
      <c r="A23" s="11"/>
      <c r="B23" s="17" t="s">
        <v>70</v>
      </c>
      <c r="C23" s="18" t="s">
        <v>71</v>
      </c>
      <c r="D23" s="108" t="s">
        <v>70</v>
      </c>
      <c r="E23" s="109" t="s">
        <v>72</v>
      </c>
      <c r="F23" s="16">
        <v>2479.3838568634001</v>
      </c>
      <c r="G23" s="16">
        <v>961.54578352347903</v>
      </c>
      <c r="H23" s="16">
        <v>1517.8380733399199</v>
      </c>
      <c r="I23" s="16">
        <v>1007.82447113592</v>
      </c>
      <c r="J23" s="16">
        <v>510.01360220400602</v>
      </c>
      <c r="K23" s="16">
        <v>1519.3103654871829</v>
      </c>
      <c r="L23" s="16">
        <v>1.47229214725683</v>
      </c>
      <c r="M23" s="16">
        <v>1016.58568295297</v>
      </c>
      <c r="N23" s="16">
        <v>1016.58568295297</v>
      </c>
      <c r="O23" s="28">
        <v>0</v>
      </c>
    </row>
    <row r="24" spans="1:15" s="2" customFormat="1" x14ac:dyDescent="0.25">
      <c r="A24" s="11"/>
      <c r="B24" s="17" t="s">
        <v>73</v>
      </c>
      <c r="C24" s="18" t="s">
        <v>74</v>
      </c>
      <c r="D24" s="108" t="s">
        <v>73</v>
      </c>
      <c r="E24" s="109" t="s">
        <v>75</v>
      </c>
      <c r="F24" s="16">
        <v>2855.0804618480101</v>
      </c>
      <c r="G24" s="16">
        <v>2661.9614552859798</v>
      </c>
      <c r="H24" s="16">
        <v>193.11900656203099</v>
      </c>
      <c r="I24" s="16">
        <v>0</v>
      </c>
      <c r="J24" s="16">
        <v>193.11900656203099</v>
      </c>
      <c r="K24" s="16">
        <v>200.1256020141372</v>
      </c>
      <c r="L24" s="16">
        <v>7.0065954521059997</v>
      </c>
      <c r="M24" s="16">
        <v>15.705113677059201</v>
      </c>
      <c r="N24" s="16">
        <v>15.705113677059201</v>
      </c>
      <c r="O24" s="28">
        <v>0</v>
      </c>
    </row>
    <row r="25" spans="1:15" s="2" customFormat="1" x14ac:dyDescent="0.25">
      <c r="A25" s="11"/>
      <c r="B25" s="17" t="s">
        <v>76</v>
      </c>
      <c r="C25" s="18" t="s">
        <v>77</v>
      </c>
      <c r="D25" s="108" t="s">
        <v>76</v>
      </c>
      <c r="E25" s="109" t="s">
        <v>78</v>
      </c>
      <c r="F25" s="16">
        <v>9308.0581868412992</v>
      </c>
      <c r="G25" s="16">
        <v>8249.6225266709898</v>
      </c>
      <c r="H25" s="16">
        <v>1058.43566017031</v>
      </c>
      <c r="I25" s="16">
        <v>0</v>
      </c>
      <c r="J25" s="16">
        <v>1058.43566017031</v>
      </c>
      <c r="K25" s="16">
        <v>1085.3869822034851</v>
      </c>
      <c r="L25" s="16">
        <v>26.951322033171799</v>
      </c>
      <c r="M25" s="16">
        <v>303.739408429859</v>
      </c>
      <c r="N25" s="16">
        <v>303.739408429859</v>
      </c>
      <c r="O25" s="28">
        <v>0</v>
      </c>
    </row>
    <row r="26" spans="1:15" s="2" customFormat="1" x14ac:dyDescent="0.25">
      <c r="A26" s="11"/>
      <c r="B26" s="17" t="s">
        <v>79</v>
      </c>
      <c r="C26" s="18" t="s">
        <v>80</v>
      </c>
      <c r="D26" s="108" t="s">
        <v>79</v>
      </c>
      <c r="E26" s="109" t="s">
        <v>81</v>
      </c>
      <c r="F26" s="16">
        <v>9.59621520138856</v>
      </c>
      <c r="G26" s="16">
        <v>3.3752329322723802</v>
      </c>
      <c r="H26" s="16">
        <v>6.2209822691161802</v>
      </c>
      <c r="I26" s="16">
        <v>0</v>
      </c>
      <c r="J26" s="16">
        <v>6.2209822691161802</v>
      </c>
      <c r="K26" s="16">
        <v>32.874210752699902</v>
      </c>
      <c r="L26" s="16">
        <v>26.6532284835837</v>
      </c>
      <c r="M26" s="16">
        <v>0</v>
      </c>
      <c r="N26" s="16">
        <v>0</v>
      </c>
      <c r="O26" s="28">
        <v>0</v>
      </c>
    </row>
    <row r="27" spans="1:15" s="2" customFormat="1" x14ac:dyDescent="0.25">
      <c r="A27" s="11"/>
      <c r="B27" s="17" t="s">
        <v>82</v>
      </c>
      <c r="C27" s="18" t="s">
        <v>83</v>
      </c>
      <c r="D27" s="108" t="s">
        <v>82</v>
      </c>
      <c r="E27" s="109" t="s">
        <v>84</v>
      </c>
      <c r="F27" s="16">
        <v>628.49804547473104</v>
      </c>
      <c r="G27" s="16">
        <v>616.45663899326303</v>
      </c>
      <c r="H27" s="16">
        <v>12.041406481468499</v>
      </c>
      <c r="I27" s="16">
        <v>0</v>
      </c>
      <c r="J27" s="16">
        <v>12.041406481468499</v>
      </c>
      <c r="K27" s="16">
        <v>14.669798639759801</v>
      </c>
      <c r="L27" s="16">
        <v>2.6283921582913501</v>
      </c>
      <c r="M27" s="16">
        <v>0</v>
      </c>
      <c r="N27" s="16">
        <v>0</v>
      </c>
      <c r="O27" s="28">
        <v>0</v>
      </c>
    </row>
    <row r="28" spans="1:15" s="2" customFormat="1" x14ac:dyDescent="0.25">
      <c r="A28" s="11"/>
      <c r="B28" s="17" t="s">
        <v>85</v>
      </c>
      <c r="C28" s="18" t="s">
        <v>86</v>
      </c>
      <c r="D28" s="108" t="s">
        <v>85</v>
      </c>
      <c r="E28" s="109" t="s">
        <v>87</v>
      </c>
      <c r="F28" s="16" t="s">
        <v>19</v>
      </c>
      <c r="G28" s="16" t="s">
        <v>19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19</v>
      </c>
      <c r="N28" s="16" t="s">
        <v>19</v>
      </c>
      <c r="O28" s="28" t="s">
        <v>19</v>
      </c>
    </row>
    <row r="29" spans="1:15" s="2" customFormat="1" x14ac:dyDescent="0.25">
      <c r="A29" s="11"/>
      <c r="B29" s="17" t="s">
        <v>88</v>
      </c>
      <c r="C29" s="18" t="s">
        <v>89</v>
      </c>
      <c r="D29" s="108" t="s">
        <v>88</v>
      </c>
      <c r="E29" s="109" t="s">
        <v>90</v>
      </c>
      <c r="F29" s="16">
        <v>-15.4677689126078</v>
      </c>
      <c r="G29" s="16">
        <v>10.9531602479219</v>
      </c>
      <c r="H29" s="16">
        <v>-26.420929160529699</v>
      </c>
      <c r="I29" s="16">
        <v>0</v>
      </c>
      <c r="J29" s="16">
        <v>-26.420929160529699</v>
      </c>
      <c r="K29" s="16">
        <v>7.7196893106982598</v>
      </c>
      <c r="L29" s="16">
        <v>34.140618471228002</v>
      </c>
      <c r="M29" s="16">
        <v>0</v>
      </c>
      <c r="N29" s="16">
        <v>0</v>
      </c>
      <c r="O29" s="28">
        <v>0</v>
      </c>
    </row>
    <row r="30" spans="1:15" s="2" customFormat="1" x14ac:dyDescent="0.25">
      <c r="A30" s="11"/>
      <c r="B30" s="17" t="s">
        <v>91</v>
      </c>
      <c r="C30" s="18" t="s">
        <v>92</v>
      </c>
      <c r="D30" s="108" t="s">
        <v>91</v>
      </c>
      <c r="E30" s="109" t="s">
        <v>93</v>
      </c>
      <c r="F30" s="16">
        <v>219.313997143834</v>
      </c>
      <c r="G30" s="16">
        <v>225.60787186577301</v>
      </c>
      <c r="H30" s="16">
        <v>-6.2938747219396003</v>
      </c>
      <c r="I30" s="16">
        <v>0</v>
      </c>
      <c r="J30" s="16">
        <v>-6.2938747219396003</v>
      </c>
      <c r="K30" s="16">
        <v>4.1330494894226097</v>
      </c>
      <c r="L30" s="16">
        <v>10.4269242113622</v>
      </c>
      <c r="M30" s="16">
        <v>0</v>
      </c>
      <c r="N30" s="16">
        <v>0</v>
      </c>
      <c r="O30" s="28">
        <v>0</v>
      </c>
    </row>
    <row r="31" spans="1:15" s="2" customFormat="1" x14ac:dyDescent="0.25">
      <c r="A31" s="11"/>
      <c r="B31" s="17" t="s">
        <v>94</v>
      </c>
      <c r="C31" s="18" t="s">
        <v>95</v>
      </c>
      <c r="D31" s="108" t="s">
        <v>94</v>
      </c>
      <c r="E31" s="109" t="s">
        <v>96</v>
      </c>
      <c r="F31" s="16">
        <v>-0.58556169033634398</v>
      </c>
      <c r="G31" s="16">
        <v>0.20306160017439601</v>
      </c>
      <c r="H31" s="16">
        <v>-0.78862329051073998</v>
      </c>
      <c r="I31" s="16">
        <v>0</v>
      </c>
      <c r="J31" s="16">
        <v>-0.78862329051073998</v>
      </c>
      <c r="K31" s="16">
        <v>0.199367384645526</v>
      </c>
      <c r="L31" s="16">
        <v>0.98799067515626604</v>
      </c>
      <c r="M31" s="16">
        <v>0</v>
      </c>
      <c r="N31" s="16">
        <v>0</v>
      </c>
      <c r="O31" s="28">
        <v>0</v>
      </c>
    </row>
    <row r="32" spans="1:15" s="2" customFormat="1" x14ac:dyDescent="0.25">
      <c r="A32" s="11"/>
      <c r="B32" s="17" t="s">
        <v>97</v>
      </c>
      <c r="C32" s="18" t="s">
        <v>98</v>
      </c>
      <c r="D32" s="108" t="s">
        <v>97</v>
      </c>
      <c r="E32" s="109" t="s">
        <v>99</v>
      </c>
      <c r="F32" s="16">
        <v>-20153.536520289101</v>
      </c>
      <c r="G32" s="16">
        <v>51.690047755736998</v>
      </c>
      <c r="H32" s="16">
        <v>-20205.226568044902</v>
      </c>
      <c r="I32" s="16">
        <v>539.62435360257098</v>
      </c>
      <c r="J32" s="16">
        <v>-20744.850921647401</v>
      </c>
      <c r="K32" s="16">
        <v>2637.7394535552439</v>
      </c>
      <c r="L32" s="16">
        <v>22842.966021600099</v>
      </c>
      <c r="M32" s="16">
        <v>646.05055484011405</v>
      </c>
      <c r="N32" s="16">
        <v>646.05055484011405</v>
      </c>
      <c r="O32" s="28">
        <v>0</v>
      </c>
    </row>
    <row r="33" spans="1:15" s="2" customFormat="1" x14ac:dyDescent="0.25">
      <c r="A33" s="11"/>
      <c r="B33" s="17" t="s">
        <v>100</v>
      </c>
      <c r="C33" s="18" t="s">
        <v>101</v>
      </c>
      <c r="D33" s="108" t="s">
        <v>100</v>
      </c>
      <c r="E33" s="109" t="s">
        <v>102</v>
      </c>
      <c r="F33" s="16" t="s">
        <v>19</v>
      </c>
      <c r="G33" s="16" t="s">
        <v>19</v>
      </c>
      <c r="H33" s="16">
        <v>11.3541947846531</v>
      </c>
      <c r="I33" s="16">
        <v>0</v>
      </c>
      <c r="J33" s="16">
        <v>11.3541947846531</v>
      </c>
      <c r="K33" s="16">
        <v>18.8738296542945</v>
      </c>
      <c r="L33" s="16">
        <v>7.5196348696414104</v>
      </c>
      <c r="M33" s="16" t="s">
        <v>19</v>
      </c>
      <c r="N33" s="16" t="s">
        <v>19</v>
      </c>
      <c r="O33" s="28" t="s">
        <v>19</v>
      </c>
    </row>
    <row r="34" spans="1:15" s="2" customFormat="1" x14ac:dyDescent="0.25">
      <c r="A34" s="11"/>
      <c r="B34" s="17" t="s">
        <v>103</v>
      </c>
      <c r="C34" s="18" t="s">
        <v>104</v>
      </c>
      <c r="D34" s="108" t="s">
        <v>103</v>
      </c>
      <c r="E34" s="109" t="s">
        <v>105</v>
      </c>
      <c r="F34" s="16">
        <v>2340.67868291379</v>
      </c>
      <c r="G34" s="16">
        <v>2242.2776326972398</v>
      </c>
      <c r="H34" s="16">
        <v>98.401050216553202</v>
      </c>
      <c r="I34" s="16">
        <v>4.0866987639041898</v>
      </c>
      <c r="J34" s="16">
        <v>94.314351452649007</v>
      </c>
      <c r="K34" s="16">
        <v>104.536262329368</v>
      </c>
      <c r="L34" s="16">
        <v>6.1352121128143997</v>
      </c>
      <c r="M34" s="16">
        <v>12.396792</v>
      </c>
      <c r="N34" s="16">
        <v>12.396792</v>
      </c>
      <c r="O34" s="28">
        <v>0</v>
      </c>
    </row>
    <row r="35" spans="1:15" s="2" customFormat="1" x14ac:dyDescent="0.25">
      <c r="A35" s="11"/>
      <c r="B35" s="17" t="s">
        <v>106</v>
      </c>
      <c r="C35" s="18" t="s">
        <v>107</v>
      </c>
      <c r="D35" s="108" t="s">
        <v>106</v>
      </c>
      <c r="E35" s="109" t="s">
        <v>108</v>
      </c>
      <c r="F35" s="16" t="s">
        <v>19</v>
      </c>
      <c r="G35" s="16" t="s">
        <v>19</v>
      </c>
      <c r="H35" s="16">
        <v>266.69323235594197</v>
      </c>
      <c r="I35" s="16">
        <v>0</v>
      </c>
      <c r="J35" s="16">
        <v>266.69323235594197</v>
      </c>
      <c r="K35" s="16">
        <v>297.41306030452631</v>
      </c>
      <c r="L35" s="16">
        <v>30.719827948583799</v>
      </c>
      <c r="M35" s="16" t="s">
        <v>19</v>
      </c>
      <c r="N35" s="16" t="s">
        <v>19</v>
      </c>
      <c r="O35" s="28" t="s">
        <v>19</v>
      </c>
    </row>
    <row r="36" spans="1:15" s="2" customFormat="1" x14ac:dyDescent="0.25">
      <c r="A36" s="11"/>
      <c r="B36" s="17" t="s">
        <v>109</v>
      </c>
      <c r="C36" s="18" t="s">
        <v>110</v>
      </c>
      <c r="D36" s="108" t="s">
        <v>109</v>
      </c>
      <c r="E36" s="109" t="s">
        <v>111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8">
        <v>0</v>
      </c>
    </row>
    <row r="37" spans="1:15" s="2" customFormat="1" x14ac:dyDescent="0.25">
      <c r="A37" s="11"/>
      <c r="B37" s="17" t="s">
        <v>112</v>
      </c>
      <c r="C37" s="18" t="s">
        <v>113</v>
      </c>
      <c r="D37" s="108" t="s">
        <v>112</v>
      </c>
      <c r="E37" s="109" t="s">
        <v>114</v>
      </c>
      <c r="F37" s="16">
        <v>1398.4579236807799</v>
      </c>
      <c r="G37" s="16">
        <v>1894.18763226449</v>
      </c>
      <c r="H37" s="16">
        <v>-495.72970858370599</v>
      </c>
      <c r="I37" s="16">
        <v>0.110207</v>
      </c>
      <c r="J37" s="16">
        <v>-495.83991558370599</v>
      </c>
      <c r="K37" s="16">
        <v>37.179985853218</v>
      </c>
      <c r="L37" s="16">
        <v>532.90969443692404</v>
      </c>
      <c r="M37" s="16">
        <v>0</v>
      </c>
      <c r="N37" s="16">
        <v>0</v>
      </c>
      <c r="O37" s="28">
        <v>0</v>
      </c>
    </row>
    <row r="38" spans="1:15" s="2" customFormat="1" x14ac:dyDescent="0.25">
      <c r="A38" s="11"/>
      <c r="B38" s="17" t="s">
        <v>115</v>
      </c>
      <c r="C38" s="18" t="s">
        <v>116</v>
      </c>
      <c r="D38" s="108" t="s">
        <v>115</v>
      </c>
      <c r="E38" s="109" t="s">
        <v>117</v>
      </c>
      <c r="F38" s="16">
        <v>-28.254779095136598</v>
      </c>
      <c r="G38" s="110">
        <v>40.3734519424913</v>
      </c>
      <c r="H38" s="16">
        <v>-68.628231037627899</v>
      </c>
      <c r="I38" s="16">
        <v>0</v>
      </c>
      <c r="J38" s="16">
        <v>-68.628231037627899</v>
      </c>
      <c r="K38" s="16">
        <v>27.214552085170499</v>
      </c>
      <c r="L38" s="16">
        <v>95.842783122798394</v>
      </c>
      <c r="M38" s="16">
        <v>0</v>
      </c>
      <c r="N38" s="16">
        <v>0</v>
      </c>
      <c r="O38" s="28">
        <v>0</v>
      </c>
    </row>
    <row r="39" spans="1:15" s="2" customFormat="1" x14ac:dyDescent="0.25">
      <c r="A39" s="11"/>
      <c r="B39" s="17" t="s">
        <v>118</v>
      </c>
      <c r="C39" s="18" t="s">
        <v>119</v>
      </c>
      <c r="D39" s="108" t="s">
        <v>118</v>
      </c>
      <c r="E39" s="109" t="s">
        <v>120</v>
      </c>
      <c r="F39" s="16">
        <v>296.20317228288098</v>
      </c>
      <c r="G39" s="16">
        <v>243.49462175045099</v>
      </c>
      <c r="H39" s="16">
        <v>52.708550532430799</v>
      </c>
      <c r="I39" s="16">
        <v>0</v>
      </c>
      <c r="J39" s="16">
        <v>52.708550532430799</v>
      </c>
      <c r="K39" s="16">
        <v>57.132948671615601</v>
      </c>
      <c r="L39" s="16">
        <v>4.4243981391848299</v>
      </c>
      <c r="M39" s="16">
        <v>0</v>
      </c>
      <c r="N39" s="16">
        <v>0</v>
      </c>
      <c r="O39" s="28">
        <v>0</v>
      </c>
    </row>
    <row r="40" spans="1:15" s="2" customFormat="1" x14ac:dyDescent="0.25">
      <c r="A40" s="11"/>
      <c r="B40" s="17" t="s">
        <v>121</v>
      </c>
      <c r="C40" s="18" t="s">
        <v>122</v>
      </c>
      <c r="D40" s="108" t="s">
        <v>121</v>
      </c>
      <c r="E40" s="109" t="s">
        <v>123</v>
      </c>
      <c r="F40" s="16">
        <v>-18392.6748619258</v>
      </c>
      <c r="G40" s="16">
        <v>10219.4556316706</v>
      </c>
      <c r="H40" s="16">
        <v>-28612.1304935964</v>
      </c>
      <c r="I40" s="16">
        <v>-1144.8246288862599</v>
      </c>
      <c r="J40" s="16">
        <v>-27467.305864710099</v>
      </c>
      <c r="K40" s="16">
        <v>3406.0159852361103</v>
      </c>
      <c r="L40" s="16">
        <v>32018.146478832499</v>
      </c>
      <c r="M40" s="16">
        <v>1716.3711717138201</v>
      </c>
      <c r="N40" s="16">
        <v>1716.3711717138201</v>
      </c>
      <c r="O40" s="28">
        <v>0</v>
      </c>
    </row>
    <row r="41" spans="1:15" s="2" customFormat="1" x14ac:dyDescent="0.25">
      <c r="A41" s="11"/>
      <c r="B41" s="17" t="s">
        <v>124</v>
      </c>
      <c r="C41" s="18" t="s">
        <v>125</v>
      </c>
      <c r="D41" s="108" t="s">
        <v>124</v>
      </c>
      <c r="E41" s="109" t="s">
        <v>126</v>
      </c>
      <c r="F41" s="16">
        <v>95.671322701152107</v>
      </c>
      <c r="G41" s="16">
        <v>59.248074015234003</v>
      </c>
      <c r="H41" s="16">
        <v>36.423248685918097</v>
      </c>
      <c r="I41" s="16">
        <v>0</v>
      </c>
      <c r="J41" s="16">
        <v>36.423248685918097</v>
      </c>
      <c r="K41" s="16">
        <v>37.540873779547098</v>
      </c>
      <c r="L41" s="16">
        <v>1.1176250936290899</v>
      </c>
      <c r="M41" s="16">
        <v>0</v>
      </c>
      <c r="N41" s="16">
        <v>0</v>
      </c>
      <c r="O41" s="28">
        <v>0</v>
      </c>
    </row>
    <row r="42" spans="1:15" s="2" customFormat="1" x14ac:dyDescent="0.25">
      <c r="A42" s="11"/>
      <c r="B42" s="17" t="s">
        <v>127</v>
      </c>
      <c r="C42" s="18" t="s">
        <v>128</v>
      </c>
      <c r="D42" s="108" t="s">
        <v>127</v>
      </c>
      <c r="E42" s="109" t="s">
        <v>129</v>
      </c>
      <c r="F42" s="16">
        <v>230.56165773073499</v>
      </c>
      <c r="G42" s="16">
        <v>177.187930992487</v>
      </c>
      <c r="H42" s="16">
        <v>53.373726738247697</v>
      </c>
      <c r="I42" s="16">
        <v>0.48957611051731098</v>
      </c>
      <c r="J42" s="16">
        <v>52.884150627730399</v>
      </c>
      <c r="K42" s="16">
        <v>59.298674190145</v>
      </c>
      <c r="L42" s="16">
        <v>5.92494745189728</v>
      </c>
      <c r="M42" s="16">
        <v>0</v>
      </c>
      <c r="N42" s="16">
        <v>0</v>
      </c>
      <c r="O42" s="28">
        <v>0</v>
      </c>
    </row>
    <row r="43" spans="1:15" s="2" customFormat="1" x14ac:dyDescent="0.25">
      <c r="A43" s="11"/>
      <c r="B43" s="17" t="s">
        <v>130</v>
      </c>
      <c r="C43" s="18" t="s">
        <v>131</v>
      </c>
      <c r="D43" s="108" t="s">
        <v>130</v>
      </c>
      <c r="E43" s="109" t="s">
        <v>132</v>
      </c>
      <c r="F43" s="16">
        <v>1369.4101181629001</v>
      </c>
      <c r="G43" s="16">
        <v>1256.40174000089</v>
      </c>
      <c r="H43" s="16">
        <v>113.008378162017</v>
      </c>
      <c r="I43" s="16">
        <v>0</v>
      </c>
      <c r="J43" s="16">
        <v>113.008378162017</v>
      </c>
      <c r="K43" s="16">
        <v>134.537937865066</v>
      </c>
      <c r="L43" s="16">
        <v>21.529559703048701</v>
      </c>
      <c r="M43" s="16">
        <v>0</v>
      </c>
      <c r="N43" s="16">
        <v>0</v>
      </c>
      <c r="O43" s="28">
        <v>0</v>
      </c>
    </row>
    <row r="44" spans="1:15" s="2" customFormat="1" x14ac:dyDescent="0.25">
      <c r="A44" s="19"/>
      <c r="B44" s="17" t="s">
        <v>133</v>
      </c>
      <c r="C44" s="18" t="s">
        <v>134</v>
      </c>
      <c r="D44" s="108" t="s">
        <v>133</v>
      </c>
      <c r="E44" s="109" t="s">
        <v>135</v>
      </c>
      <c r="F44" s="16">
        <v>1323.8578626485801</v>
      </c>
      <c r="G44" s="16">
        <v>1265.2192769809701</v>
      </c>
      <c r="H44" s="16">
        <v>58.638585667610798</v>
      </c>
      <c r="I44" s="16">
        <v>0</v>
      </c>
      <c r="J44" s="16">
        <v>58.638585667610798</v>
      </c>
      <c r="K44" s="16">
        <v>62.537940476358003</v>
      </c>
      <c r="L44" s="16">
        <v>3.8993548087472401</v>
      </c>
      <c r="M44" s="16">
        <v>0</v>
      </c>
      <c r="N44" s="16">
        <v>0</v>
      </c>
      <c r="O44" s="28">
        <v>0</v>
      </c>
    </row>
    <row r="45" spans="1:15" s="2" customFormat="1" x14ac:dyDescent="0.25">
      <c r="A45" s="11"/>
      <c r="B45" s="17" t="s">
        <v>136</v>
      </c>
      <c r="C45" s="18" t="s">
        <v>137</v>
      </c>
      <c r="D45" s="108" t="s">
        <v>136</v>
      </c>
      <c r="E45" s="109" t="s">
        <v>138</v>
      </c>
      <c r="F45" s="16">
        <v>53914.737771667198</v>
      </c>
      <c r="G45" s="16">
        <v>46415.399475323196</v>
      </c>
      <c r="H45" s="16">
        <v>7499.3382963440599</v>
      </c>
      <c r="I45" s="16">
        <v>-572.02472677628305</v>
      </c>
      <c r="J45" s="16">
        <v>8071.3630231203497</v>
      </c>
      <c r="K45" s="16">
        <v>15016.899468869644</v>
      </c>
      <c r="L45" s="16">
        <v>7517.5611725255303</v>
      </c>
      <c r="M45" s="16">
        <v>195.72035045244502</v>
      </c>
      <c r="N45" s="16">
        <v>827.45941145244501</v>
      </c>
      <c r="O45" s="28">
        <v>631.73906099999999</v>
      </c>
    </row>
    <row r="46" spans="1:15" s="2" customFormat="1" x14ac:dyDescent="0.25">
      <c r="A46" s="11"/>
      <c r="B46" s="17" t="s">
        <v>139</v>
      </c>
      <c r="C46" s="18" t="s">
        <v>140</v>
      </c>
      <c r="D46" s="108" t="s">
        <v>139</v>
      </c>
      <c r="E46" s="109" t="s">
        <v>141</v>
      </c>
      <c r="F46" s="16">
        <v>3.5899798403075001</v>
      </c>
      <c r="G46" s="16">
        <v>0.864567774593752</v>
      </c>
      <c r="H46" s="16">
        <v>2.7254120657137499</v>
      </c>
      <c r="I46" s="16">
        <v>0</v>
      </c>
      <c r="J46" s="16">
        <v>2.7254120657137499</v>
      </c>
      <c r="K46" s="16">
        <v>3.0248653122271301</v>
      </c>
      <c r="L46" s="16">
        <v>0.29945324651338101</v>
      </c>
      <c r="M46" s="16">
        <v>0</v>
      </c>
      <c r="N46" s="16">
        <v>0</v>
      </c>
      <c r="O46" s="28">
        <v>0</v>
      </c>
    </row>
    <row r="47" spans="1:15" s="2" customFormat="1" x14ac:dyDescent="0.25">
      <c r="A47" s="11"/>
      <c r="B47" s="17" t="s">
        <v>142</v>
      </c>
      <c r="C47" s="18" t="s">
        <v>143</v>
      </c>
      <c r="D47" s="108" t="s">
        <v>142</v>
      </c>
      <c r="E47" s="109" t="s">
        <v>144</v>
      </c>
      <c r="F47" s="16">
        <v>470.13470188863698</v>
      </c>
      <c r="G47" s="16">
        <v>257.282515222938</v>
      </c>
      <c r="H47" s="16">
        <v>212.85218666569901</v>
      </c>
      <c r="I47" s="16">
        <v>0</v>
      </c>
      <c r="J47" s="16">
        <v>212.85218666569901</v>
      </c>
      <c r="K47" s="16">
        <v>213.77197576178929</v>
      </c>
      <c r="L47" s="16">
        <v>0.91978909609068205</v>
      </c>
      <c r="M47" s="16">
        <v>140.00597565677501</v>
      </c>
      <c r="N47" s="16">
        <v>140.00597565677501</v>
      </c>
      <c r="O47" s="28">
        <v>0</v>
      </c>
    </row>
    <row r="48" spans="1:15" s="2" customFormat="1" x14ac:dyDescent="0.25">
      <c r="A48" s="11"/>
      <c r="B48" s="17" t="s">
        <v>145</v>
      </c>
      <c r="C48" s="18" t="s">
        <v>146</v>
      </c>
      <c r="D48" s="108" t="s">
        <v>145</v>
      </c>
      <c r="E48" s="109" t="s">
        <v>147</v>
      </c>
      <c r="F48" s="16">
        <v>534.620783757185</v>
      </c>
      <c r="G48" s="16">
        <v>493.74573538776099</v>
      </c>
      <c r="H48" s="16">
        <v>40.875048369424398</v>
      </c>
      <c r="I48" s="16">
        <v>11.898748964381101</v>
      </c>
      <c r="J48" s="16">
        <v>28.976299405043299</v>
      </c>
      <c r="K48" s="16">
        <v>68.713174921770104</v>
      </c>
      <c r="L48" s="16">
        <v>27.838126552345699</v>
      </c>
      <c r="M48" s="16">
        <v>11.811268999999999</v>
      </c>
      <c r="N48" s="16">
        <v>11.842452</v>
      </c>
      <c r="O48" s="28">
        <v>3.1182999999999999E-2</v>
      </c>
    </row>
    <row r="49" spans="1:15" s="2" customFormat="1" x14ac:dyDescent="0.25">
      <c r="A49" s="11"/>
      <c r="B49" s="17" t="s">
        <v>148</v>
      </c>
      <c r="C49" s="18" t="s">
        <v>149</v>
      </c>
      <c r="D49" s="108" t="s">
        <v>148</v>
      </c>
      <c r="E49" s="109" t="s">
        <v>150</v>
      </c>
      <c r="F49" s="16">
        <v>217.38161751558599</v>
      </c>
      <c r="G49" s="16">
        <v>219.048244724532</v>
      </c>
      <c r="H49" s="16">
        <v>-1.6666272089459899</v>
      </c>
      <c r="I49" s="16">
        <v>0</v>
      </c>
      <c r="J49" s="16">
        <v>-1.6666272089459899</v>
      </c>
      <c r="K49" s="16">
        <v>4.4117253467559401</v>
      </c>
      <c r="L49" s="16">
        <v>6.0783525557019402</v>
      </c>
      <c r="M49" s="16">
        <v>0</v>
      </c>
      <c r="N49" s="16">
        <v>0</v>
      </c>
      <c r="O49" s="28">
        <v>0</v>
      </c>
    </row>
    <row r="50" spans="1:15" s="2" customFormat="1" x14ac:dyDescent="0.25">
      <c r="A50" s="11"/>
      <c r="B50" s="17" t="s">
        <v>151</v>
      </c>
      <c r="C50" s="18" t="s">
        <v>152</v>
      </c>
      <c r="D50" s="108" t="s">
        <v>151</v>
      </c>
      <c r="E50" s="109" t="s">
        <v>153</v>
      </c>
      <c r="F50" s="16">
        <v>28.761176279655299</v>
      </c>
      <c r="G50" s="16">
        <v>20.733127880417001</v>
      </c>
      <c r="H50" s="16">
        <v>8.0280483992382798</v>
      </c>
      <c r="I50" s="16">
        <v>0.85274375779162903</v>
      </c>
      <c r="J50" s="16">
        <v>7.1753046414466501</v>
      </c>
      <c r="K50" s="16">
        <v>8.6698262810305202</v>
      </c>
      <c r="L50" s="16">
        <v>0.64177788179224005</v>
      </c>
      <c r="M50" s="16">
        <v>0</v>
      </c>
      <c r="N50" s="16">
        <v>0</v>
      </c>
      <c r="O50" s="28">
        <v>0</v>
      </c>
    </row>
    <row r="51" spans="1:15" s="2" customFormat="1" x14ac:dyDescent="0.25">
      <c r="A51" s="11"/>
      <c r="B51" s="17" t="s">
        <v>154</v>
      </c>
      <c r="C51" s="18" t="s">
        <v>155</v>
      </c>
      <c r="D51" s="108" t="s">
        <v>154</v>
      </c>
      <c r="E51" s="109" t="s">
        <v>156</v>
      </c>
      <c r="F51" s="16"/>
      <c r="G51" s="16"/>
      <c r="H51" s="16"/>
      <c r="I51" s="16"/>
      <c r="J51" s="16"/>
      <c r="K51" s="16"/>
      <c r="L51" s="16"/>
      <c r="M51" s="16"/>
      <c r="N51" s="16"/>
      <c r="O51" s="28"/>
    </row>
    <row r="52" spans="1:15" s="2" customFormat="1" x14ac:dyDescent="0.25">
      <c r="A52" s="11"/>
      <c r="B52" s="17" t="s">
        <v>157</v>
      </c>
      <c r="C52" s="18" t="s">
        <v>158</v>
      </c>
      <c r="D52" s="108" t="s">
        <v>157</v>
      </c>
      <c r="E52" s="109" t="s">
        <v>159</v>
      </c>
      <c r="F52" s="16">
        <v>-2.2312361333714E-2</v>
      </c>
      <c r="G52" s="16">
        <v>3.7323299999999997E-2</v>
      </c>
      <c r="H52" s="16">
        <v>-5.9635661333714E-2</v>
      </c>
      <c r="I52" s="16">
        <v>0</v>
      </c>
      <c r="J52" s="16">
        <v>-5.9635661333714E-2</v>
      </c>
      <c r="K52" s="16">
        <v>3.4778241013869999E-3</v>
      </c>
      <c r="L52" s="16">
        <v>6.3113485435100994E-2</v>
      </c>
      <c r="M52" s="16">
        <v>0</v>
      </c>
      <c r="N52" s="16">
        <v>0</v>
      </c>
      <c r="O52" s="28">
        <v>0</v>
      </c>
    </row>
    <row r="53" spans="1:15" s="2" customFormat="1" x14ac:dyDescent="0.25">
      <c r="A53" s="11"/>
      <c r="B53" s="17" t="s">
        <v>160</v>
      </c>
      <c r="C53" s="18" t="s">
        <v>161</v>
      </c>
      <c r="D53" s="108" t="s">
        <v>160</v>
      </c>
      <c r="E53" s="109" t="s">
        <v>162</v>
      </c>
      <c r="F53" s="16">
        <v>1196.59338902647</v>
      </c>
      <c r="G53" s="16" t="s">
        <v>19</v>
      </c>
      <c r="H53" s="16" t="s">
        <v>19</v>
      </c>
      <c r="I53" s="16" t="s">
        <v>19</v>
      </c>
      <c r="J53" s="16" t="s">
        <v>19</v>
      </c>
      <c r="K53" s="16" t="s">
        <v>19</v>
      </c>
      <c r="L53" s="16" t="s">
        <v>19</v>
      </c>
      <c r="M53" s="16">
        <v>0</v>
      </c>
      <c r="N53" s="16">
        <v>0</v>
      </c>
      <c r="O53" s="28">
        <v>0</v>
      </c>
    </row>
    <row r="54" spans="1:15" s="2" customFormat="1" x14ac:dyDescent="0.25">
      <c r="A54" s="11"/>
      <c r="B54" s="17" t="s">
        <v>163</v>
      </c>
      <c r="C54" s="18" t="s">
        <v>164</v>
      </c>
      <c r="D54" s="108" t="s">
        <v>163</v>
      </c>
      <c r="E54" s="109" t="s">
        <v>165</v>
      </c>
      <c r="F54" s="16">
        <v>126.98168035737601</v>
      </c>
      <c r="G54" s="16">
        <v>117.55634251688301</v>
      </c>
      <c r="H54" s="16">
        <v>9.42533784049259</v>
      </c>
      <c r="I54" s="16">
        <v>0</v>
      </c>
      <c r="J54" s="16">
        <v>9.42533784049259</v>
      </c>
      <c r="K54" s="16">
        <v>9.4932277474779507</v>
      </c>
      <c r="L54" s="16">
        <v>6.7889906985362999E-2</v>
      </c>
      <c r="M54" s="16">
        <v>0</v>
      </c>
      <c r="N54" s="16">
        <v>0</v>
      </c>
      <c r="O54" s="28">
        <v>0</v>
      </c>
    </row>
    <row r="55" spans="1:15" s="2" customFormat="1" x14ac:dyDescent="0.25">
      <c r="A55" s="11"/>
      <c r="B55" s="17" t="s">
        <v>166</v>
      </c>
      <c r="C55" s="18" t="s">
        <v>167</v>
      </c>
      <c r="D55" s="108" t="s">
        <v>166</v>
      </c>
      <c r="E55" s="109" t="s">
        <v>168</v>
      </c>
      <c r="F55" s="16">
        <v>171.28563525052201</v>
      </c>
      <c r="G55" s="16">
        <v>132.75173635372701</v>
      </c>
      <c r="H55" s="16">
        <v>38.533898896794298</v>
      </c>
      <c r="I55" s="16">
        <v>0</v>
      </c>
      <c r="J55" s="16">
        <v>38.533898896794298</v>
      </c>
      <c r="K55" s="16">
        <v>38.793919656600401</v>
      </c>
      <c r="L55" s="16">
        <v>0.26002075980601702</v>
      </c>
      <c r="M55" s="16">
        <v>0</v>
      </c>
      <c r="N55" s="16">
        <v>0</v>
      </c>
      <c r="O55" s="28">
        <v>0</v>
      </c>
    </row>
    <row r="56" spans="1:15" s="2" customFormat="1" x14ac:dyDescent="0.25">
      <c r="A56" s="11"/>
      <c r="B56" s="17" t="s">
        <v>169</v>
      </c>
      <c r="C56" s="18" t="s">
        <v>170</v>
      </c>
      <c r="D56" s="108" t="s">
        <v>169</v>
      </c>
      <c r="E56" s="109" t="s">
        <v>171</v>
      </c>
      <c r="F56" s="16">
        <v>6284.6345199617899</v>
      </c>
      <c r="G56" s="16">
        <v>6157.9832712614098</v>
      </c>
      <c r="H56" s="16">
        <v>126.65124870037801</v>
      </c>
      <c r="I56" s="16">
        <v>0</v>
      </c>
      <c r="J56" s="16">
        <v>126.65124870037801</v>
      </c>
      <c r="K56" s="16">
        <v>135.85751237188899</v>
      </c>
      <c r="L56" s="16">
        <v>9.2062636715115094</v>
      </c>
      <c r="M56" s="16">
        <v>0</v>
      </c>
      <c r="N56" s="16">
        <v>0</v>
      </c>
      <c r="O56" s="28">
        <v>0</v>
      </c>
    </row>
    <row r="57" spans="1:15" s="2" customFormat="1" x14ac:dyDescent="0.25">
      <c r="A57" s="11"/>
      <c r="B57" s="17" t="s">
        <v>172</v>
      </c>
      <c r="C57" s="18" t="s">
        <v>173</v>
      </c>
      <c r="D57" s="108" t="s">
        <v>172</v>
      </c>
      <c r="E57" s="109" t="s">
        <v>174</v>
      </c>
      <c r="F57" s="16">
        <v>135.98604333603001</v>
      </c>
      <c r="G57" s="16">
        <v>120.290614619359</v>
      </c>
      <c r="H57" s="16">
        <v>15.695428716671</v>
      </c>
      <c r="I57" s="16">
        <v>12.338556026358001</v>
      </c>
      <c r="J57" s="16">
        <v>3.3568726903130499</v>
      </c>
      <c r="K57" s="16">
        <v>41.024876278896997</v>
      </c>
      <c r="L57" s="16">
        <v>25.329447562226001</v>
      </c>
      <c r="M57" s="16">
        <v>0</v>
      </c>
      <c r="N57" s="16">
        <v>0</v>
      </c>
      <c r="O57" s="28">
        <v>0</v>
      </c>
    </row>
    <row r="58" spans="1:15" s="2" customFormat="1" x14ac:dyDescent="0.25">
      <c r="A58" s="11"/>
      <c r="B58" s="17" t="s">
        <v>175</v>
      </c>
      <c r="C58" s="18" t="s">
        <v>176</v>
      </c>
      <c r="D58" s="108" t="s">
        <v>175</v>
      </c>
      <c r="E58" s="109" t="s">
        <v>177</v>
      </c>
      <c r="F58" s="16">
        <v>16068.6984348925</v>
      </c>
      <c r="G58" s="16">
        <v>11911.7225571088</v>
      </c>
      <c r="H58" s="16">
        <v>4156.9758777837696</v>
      </c>
      <c r="I58" s="16">
        <v>-94.724433090000005</v>
      </c>
      <c r="J58" s="16">
        <v>4251.7003108737699</v>
      </c>
      <c r="K58" s="16">
        <v>5675.7205076795035</v>
      </c>
      <c r="L58" s="16">
        <v>1518.74462989573</v>
      </c>
      <c r="M58" s="16">
        <v>339.51208731702297</v>
      </c>
      <c r="N58" s="16">
        <v>364.11630031702299</v>
      </c>
      <c r="O58" s="28">
        <v>24.604213000000001</v>
      </c>
    </row>
    <row r="59" spans="1:15" s="2" customFormat="1" x14ac:dyDescent="0.25">
      <c r="A59" s="11"/>
      <c r="B59" s="17" t="s">
        <v>178</v>
      </c>
      <c r="C59" s="18" t="s">
        <v>179</v>
      </c>
      <c r="D59" s="108" t="s">
        <v>178</v>
      </c>
      <c r="E59" s="109" t="s">
        <v>180</v>
      </c>
      <c r="F59" s="16">
        <v>7133.3498931422901</v>
      </c>
      <c r="G59" s="16">
        <v>7093.7842745477601</v>
      </c>
      <c r="H59" s="16">
        <v>39.565618594524899</v>
      </c>
      <c r="I59" s="16">
        <v>-6.9999999999999999E-6</v>
      </c>
      <c r="J59" s="16">
        <v>39.565625594524903</v>
      </c>
      <c r="K59" s="16">
        <v>41.801285102511997</v>
      </c>
      <c r="L59" s="16">
        <v>2.2356665079871201</v>
      </c>
      <c r="M59" s="16">
        <v>-6.9999999999999999E-6</v>
      </c>
      <c r="N59" s="16">
        <v>0</v>
      </c>
      <c r="O59" s="28">
        <v>6.9999999999999999E-6</v>
      </c>
    </row>
    <row r="60" spans="1:15" s="2" customFormat="1" x14ac:dyDescent="0.25">
      <c r="A60" s="11"/>
      <c r="B60" s="17" t="s">
        <v>181</v>
      </c>
      <c r="C60" s="18" t="s">
        <v>182</v>
      </c>
      <c r="D60" s="108" t="s">
        <v>181</v>
      </c>
      <c r="E60" s="109" t="s">
        <v>183</v>
      </c>
      <c r="F60" s="16">
        <v>1874.90621462539</v>
      </c>
      <c r="G60" s="16">
        <v>1208.96926510976</v>
      </c>
      <c r="H60" s="16">
        <v>665.93694951563305</v>
      </c>
      <c r="I60" s="16">
        <v>49.254534175369102</v>
      </c>
      <c r="J60" s="16">
        <v>616.68241534026299</v>
      </c>
      <c r="K60" s="16">
        <v>667.42775740768195</v>
      </c>
      <c r="L60" s="16">
        <v>1.49080789204952</v>
      </c>
      <c r="M60" s="16">
        <v>0.370367</v>
      </c>
      <c r="N60" s="16">
        <v>0.370367</v>
      </c>
      <c r="O60" s="28">
        <v>0</v>
      </c>
    </row>
    <row r="61" spans="1:15" s="2" customFormat="1" x14ac:dyDescent="0.25">
      <c r="A61" s="11"/>
      <c r="B61" s="17" t="s">
        <v>184</v>
      </c>
      <c r="C61" s="18" t="s">
        <v>185</v>
      </c>
      <c r="D61" s="108" t="s">
        <v>184</v>
      </c>
      <c r="E61" s="109" t="s">
        <v>186</v>
      </c>
      <c r="F61" s="16">
        <v>7694.9270543307402</v>
      </c>
      <c r="G61" s="16">
        <v>7151.1116802732404</v>
      </c>
      <c r="H61" s="16">
        <v>543.81537405750396</v>
      </c>
      <c r="I61" s="16">
        <v>8.1227375728406095</v>
      </c>
      <c r="J61" s="16">
        <v>535.69263648466301</v>
      </c>
      <c r="K61" s="16">
        <v>839.71363811629192</v>
      </c>
      <c r="L61" s="16">
        <v>295.89826405878802</v>
      </c>
      <c r="M61" s="16">
        <v>293.11027377731097</v>
      </c>
      <c r="N61" s="16">
        <v>323.62206077731099</v>
      </c>
      <c r="O61" s="28">
        <v>30.511787000000002</v>
      </c>
    </row>
    <row r="62" spans="1:15" s="2" customFormat="1" ht="12" thickBot="1" x14ac:dyDescent="0.3">
      <c r="A62" s="11"/>
      <c r="B62" s="17" t="s">
        <v>187</v>
      </c>
      <c r="C62" s="20" t="s">
        <v>188</v>
      </c>
      <c r="D62" s="108" t="s">
        <v>187</v>
      </c>
      <c r="E62" s="109" t="s">
        <v>189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8">
        <v>0</v>
      </c>
    </row>
    <row r="63" spans="1:15" s="24" customFormat="1" ht="21.75" thickBot="1" x14ac:dyDescent="0.3">
      <c r="A63" s="21"/>
      <c r="B63" s="22" t="s">
        <v>190</v>
      </c>
      <c r="C63" s="23" t="s">
        <v>191</v>
      </c>
      <c r="D63" s="108" t="s">
        <v>192</v>
      </c>
      <c r="E63" s="111" t="s">
        <v>193</v>
      </c>
      <c r="F63" s="16">
        <v>8494.2908579263276</v>
      </c>
      <c r="G63" s="16">
        <v>9982.1669447375916</v>
      </c>
      <c r="H63" s="16">
        <v>493.49241025712683</v>
      </c>
      <c r="I63" s="16">
        <v>0</v>
      </c>
      <c r="J63" s="16">
        <v>493.49241025712683</v>
      </c>
      <c r="K63" s="16">
        <v>504.19074005196478</v>
      </c>
      <c r="L63" s="16">
        <v>10.698329794838367</v>
      </c>
      <c r="M63" s="16">
        <v>76.849512988653302</v>
      </c>
      <c r="N63" s="16">
        <v>76.849512988653302</v>
      </c>
      <c r="O63" s="28">
        <v>0</v>
      </c>
    </row>
    <row r="64" spans="1:15" s="24" customFormat="1" ht="31.5" x14ac:dyDescent="0.25">
      <c r="A64" s="21"/>
      <c r="B64" s="65" t="s">
        <v>194</v>
      </c>
      <c r="C64" s="75"/>
      <c r="D64" s="67" t="s">
        <v>194</v>
      </c>
      <c r="E64" s="112" t="s">
        <v>195</v>
      </c>
      <c r="F64" s="61">
        <f t="shared" ref="F64:O64" si="0">SUM(F10:F62)</f>
        <v>217610.4137603573</v>
      </c>
      <c r="G64" s="61">
        <f t="shared" si="0"/>
        <v>218761.26052863058</v>
      </c>
      <c r="H64" s="61">
        <f t="shared" si="0"/>
        <v>-3132.2152653417443</v>
      </c>
      <c r="I64" s="61">
        <f t="shared" si="0"/>
        <v>5607.2405662467681</v>
      </c>
      <c r="J64" s="61">
        <f t="shared" si="0"/>
        <v>-8739.4558315883114</v>
      </c>
      <c r="K64" s="61">
        <f t="shared" si="0"/>
        <v>66678.114768211002</v>
      </c>
      <c r="L64" s="61">
        <f t="shared" si="0"/>
        <v>69810.330033552586</v>
      </c>
      <c r="M64" s="61">
        <f t="shared" si="0"/>
        <v>9469.2185521099273</v>
      </c>
      <c r="N64" s="61">
        <f t="shared" si="0"/>
        <v>10187.218447109926</v>
      </c>
      <c r="O64" s="113">
        <f t="shared" si="0"/>
        <v>717.99989500000004</v>
      </c>
    </row>
    <row r="65" spans="1:56" s="24" customFormat="1" ht="21.75" thickBot="1" x14ac:dyDescent="0.3">
      <c r="A65" s="21"/>
      <c r="B65" s="66"/>
      <c r="C65" s="76"/>
      <c r="D65" s="114"/>
      <c r="E65" s="115" t="s">
        <v>196</v>
      </c>
      <c r="F65" s="61">
        <f t="shared" ref="F65:O65" si="1">IF(COUNTA(F10:F63)&gt;0,IF(F63="c","c",SUM(F63:F64)),"")</f>
        <v>226104.70461828363</v>
      </c>
      <c r="G65" s="61">
        <f t="shared" si="1"/>
        <v>228743.42747336818</v>
      </c>
      <c r="H65" s="61">
        <f t="shared" si="1"/>
        <v>-2638.7228550846175</v>
      </c>
      <c r="I65" s="61">
        <f t="shared" si="1"/>
        <v>5607.2405662467681</v>
      </c>
      <c r="J65" s="61">
        <f t="shared" si="1"/>
        <v>-8245.9634213311838</v>
      </c>
      <c r="K65" s="61">
        <f t="shared" si="1"/>
        <v>67182.305508262973</v>
      </c>
      <c r="L65" s="61">
        <f t="shared" si="1"/>
        <v>69821.028363347417</v>
      </c>
      <c r="M65" s="61">
        <f t="shared" si="1"/>
        <v>9546.0680650985814</v>
      </c>
      <c r="N65" s="61">
        <f t="shared" si="1"/>
        <v>10264.06796009858</v>
      </c>
      <c r="O65" s="113">
        <f t="shared" si="1"/>
        <v>717.99989500000004</v>
      </c>
    </row>
    <row r="66" spans="1:56" s="2" customFormat="1" ht="12" thickBot="1" x14ac:dyDescent="0.3">
      <c r="A66" s="23"/>
      <c r="B66" s="25"/>
      <c r="C66" s="23"/>
      <c r="D66" s="116"/>
      <c r="E66" s="117" t="s">
        <v>197</v>
      </c>
      <c r="F66" s="118" t="str">
        <f t="shared" ref="F66:O66" si="2">IF(F63="c","",IF(AND(IF((COUNTIF(F10:F62,"c"))&gt;0,1,0)=1,F63=""),"Please provide Not Specified (Including Confidential)",""))</f>
        <v/>
      </c>
      <c r="G66" s="118" t="str">
        <f t="shared" si="2"/>
        <v/>
      </c>
      <c r="H66" s="118" t="str">
        <f t="shared" si="2"/>
        <v/>
      </c>
      <c r="I66" s="118" t="str">
        <f t="shared" si="2"/>
        <v/>
      </c>
      <c r="J66" s="118" t="str">
        <f t="shared" si="2"/>
        <v/>
      </c>
      <c r="K66" s="118" t="str">
        <f t="shared" si="2"/>
        <v/>
      </c>
      <c r="L66" s="118" t="str">
        <f t="shared" si="2"/>
        <v/>
      </c>
      <c r="M66" s="118" t="str">
        <f t="shared" si="2"/>
        <v/>
      </c>
      <c r="N66" s="118" t="str">
        <f t="shared" si="2"/>
        <v/>
      </c>
      <c r="O66" s="119" t="str">
        <f t="shared" si="2"/>
        <v/>
      </c>
    </row>
    <row r="67" spans="1:56" s="13" customFormat="1" ht="12" thickBot="1" x14ac:dyDescent="0.3">
      <c r="A67" s="11"/>
      <c r="B67" s="26"/>
      <c r="C67" s="23"/>
      <c r="D67" s="104"/>
      <c r="E67" s="105" t="s">
        <v>198</v>
      </c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25">
      <c r="A68" s="11"/>
      <c r="B68" s="27" t="s">
        <v>199</v>
      </c>
      <c r="C68" s="23" t="s">
        <v>200</v>
      </c>
      <c r="D68" s="108" t="s">
        <v>199</v>
      </c>
      <c r="E68" s="109" t="s">
        <v>201</v>
      </c>
      <c r="F68" s="16" t="s">
        <v>19</v>
      </c>
      <c r="G68" s="16" t="s">
        <v>19</v>
      </c>
      <c r="H68" s="16" t="s">
        <v>19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28" t="s">
        <v>19</v>
      </c>
    </row>
    <row r="69" spans="1:56" s="2" customFormat="1" x14ac:dyDescent="0.25">
      <c r="A69" s="11"/>
      <c r="B69" s="27" t="s">
        <v>202</v>
      </c>
      <c r="C69" s="23" t="s">
        <v>203</v>
      </c>
      <c r="D69" s="108" t="s">
        <v>202</v>
      </c>
      <c r="E69" s="109" t="s">
        <v>204</v>
      </c>
      <c r="F69" s="16">
        <v>61.872202368702901</v>
      </c>
      <c r="G69" s="16">
        <v>61.853472893866503</v>
      </c>
      <c r="H69" s="16">
        <v>1.8729474836478001E-2</v>
      </c>
      <c r="I69" s="16">
        <v>0</v>
      </c>
      <c r="J69" s="16">
        <v>1.8729474836478001E-2</v>
      </c>
      <c r="K69" s="16">
        <v>7.6179999999999998E-2</v>
      </c>
      <c r="L69" s="16">
        <v>5.7450525163521997E-2</v>
      </c>
      <c r="M69" s="16">
        <v>0</v>
      </c>
      <c r="N69" s="16">
        <v>0</v>
      </c>
      <c r="O69" s="28">
        <v>0</v>
      </c>
    </row>
    <row r="70" spans="1:56" s="2" customFormat="1" x14ac:dyDescent="0.25">
      <c r="A70" s="11"/>
      <c r="B70" s="27" t="s">
        <v>205</v>
      </c>
      <c r="C70" s="23" t="s">
        <v>206</v>
      </c>
      <c r="D70" s="108" t="s">
        <v>205</v>
      </c>
      <c r="E70" s="109" t="s">
        <v>207</v>
      </c>
      <c r="F70" s="16" t="s">
        <v>19</v>
      </c>
      <c r="G70" s="16" t="s">
        <v>19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19</v>
      </c>
      <c r="N70" s="16" t="s">
        <v>19</v>
      </c>
      <c r="O70" s="28" t="s">
        <v>19</v>
      </c>
    </row>
    <row r="71" spans="1:56" s="2" customFormat="1" x14ac:dyDescent="0.25">
      <c r="A71" s="11"/>
      <c r="B71" s="27" t="s">
        <v>208</v>
      </c>
      <c r="C71" s="23" t="s">
        <v>209</v>
      </c>
      <c r="D71" s="108" t="s">
        <v>208</v>
      </c>
      <c r="E71" s="109" t="s">
        <v>210</v>
      </c>
      <c r="F71" s="16" t="s">
        <v>19</v>
      </c>
      <c r="G71" s="16" t="s">
        <v>19</v>
      </c>
      <c r="H71" s="16" t="s">
        <v>19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28" t="s">
        <v>19</v>
      </c>
    </row>
    <row r="72" spans="1:56" s="2" customFormat="1" ht="12" thickBot="1" x14ac:dyDescent="0.3">
      <c r="A72" s="11"/>
      <c r="B72" s="27" t="s">
        <v>211</v>
      </c>
      <c r="C72" s="23" t="s">
        <v>212</v>
      </c>
      <c r="D72" s="108" t="s">
        <v>211</v>
      </c>
      <c r="E72" s="109" t="s">
        <v>213</v>
      </c>
      <c r="F72" s="16">
        <v>1.17260608369649</v>
      </c>
      <c r="G72" s="16">
        <v>1.33463538593243</v>
      </c>
      <c r="H72" s="16">
        <v>-0.16202930223593501</v>
      </c>
      <c r="I72" s="16">
        <v>0</v>
      </c>
      <c r="J72" s="16">
        <v>-0.16202930223593501</v>
      </c>
      <c r="K72" s="16">
        <v>4.3739982161707998E-2</v>
      </c>
      <c r="L72" s="16">
        <v>0.205769284397643</v>
      </c>
      <c r="M72" s="16">
        <v>0</v>
      </c>
      <c r="N72" s="16">
        <v>0</v>
      </c>
      <c r="O72" s="28">
        <v>0</v>
      </c>
    </row>
    <row r="73" spans="1:56" s="24" customFormat="1" ht="21" x14ac:dyDescent="0.25">
      <c r="A73" s="21"/>
      <c r="B73" s="29" t="s">
        <v>214</v>
      </c>
      <c r="C73" s="23" t="s">
        <v>215</v>
      </c>
      <c r="D73" s="108" t="s">
        <v>214</v>
      </c>
      <c r="E73" s="111" t="s">
        <v>193</v>
      </c>
      <c r="F73" s="16">
        <v>3.4651024295738191</v>
      </c>
      <c r="G73" s="16">
        <v>1.374196131942484</v>
      </c>
      <c r="H73" s="16">
        <v>2.0909062976313404</v>
      </c>
      <c r="I73" s="16">
        <v>0</v>
      </c>
      <c r="J73" s="16">
        <v>2.0909062976313404</v>
      </c>
      <c r="K73" s="16">
        <v>2.23353629763134</v>
      </c>
      <c r="L73" s="16">
        <v>0.14263000000000001</v>
      </c>
      <c r="M73" s="16">
        <v>0</v>
      </c>
      <c r="N73" s="16">
        <v>0</v>
      </c>
      <c r="O73" s="28">
        <v>0</v>
      </c>
    </row>
    <row r="74" spans="1:56" s="24" customFormat="1" ht="31.5" x14ac:dyDescent="0.25">
      <c r="A74" s="21"/>
      <c r="B74" s="67" t="s">
        <v>194</v>
      </c>
      <c r="C74" s="75"/>
      <c r="D74" s="67" t="s">
        <v>194</v>
      </c>
      <c r="E74" s="112" t="s">
        <v>195</v>
      </c>
      <c r="F74" s="61">
        <f>SUM(F68:F72)</f>
        <v>63.044808452399394</v>
      </c>
      <c r="G74" s="61">
        <f t="shared" ref="G74:O74" si="3">SUM(G68:G72)</f>
        <v>63.188108279798932</v>
      </c>
      <c r="H74" s="61">
        <f t="shared" si="3"/>
        <v>-0.14329982739945701</v>
      </c>
      <c r="I74" s="61">
        <f t="shared" si="3"/>
        <v>0</v>
      </c>
      <c r="J74" s="61">
        <f t="shared" si="3"/>
        <v>-0.14329982739945701</v>
      </c>
      <c r="K74" s="61">
        <f t="shared" si="3"/>
        <v>0.11991998216170799</v>
      </c>
      <c r="L74" s="61">
        <f t="shared" si="3"/>
        <v>0.26321980956116497</v>
      </c>
      <c r="M74" s="61">
        <f t="shared" si="3"/>
        <v>0</v>
      </c>
      <c r="N74" s="61">
        <f t="shared" si="3"/>
        <v>0</v>
      </c>
      <c r="O74" s="113">
        <f t="shared" si="3"/>
        <v>0</v>
      </c>
    </row>
    <row r="75" spans="1:56" s="24" customFormat="1" ht="21.75" thickBot="1" x14ac:dyDescent="0.3">
      <c r="A75" s="21"/>
      <c r="B75" s="66"/>
      <c r="C75" s="76"/>
      <c r="D75" s="114"/>
      <c r="E75" s="115" t="s">
        <v>216</v>
      </c>
      <c r="F75" s="61">
        <f>IF(COUNTA(F68:F73)&gt;0,IF(F73="c","c",SUM(F73:F74)),"")</f>
        <v>66.509910881973212</v>
      </c>
      <c r="G75" s="61">
        <f t="shared" ref="G75:O75" si="4">IF(COUNTA(G68:G73)&gt;0,IF(G73="c","c",SUM(G73:G74)),"")</f>
        <v>64.562304411741422</v>
      </c>
      <c r="H75" s="61">
        <f t="shared" si="4"/>
        <v>1.9476064702318834</v>
      </c>
      <c r="I75" s="61">
        <f t="shared" si="4"/>
        <v>0</v>
      </c>
      <c r="J75" s="61">
        <f t="shared" si="4"/>
        <v>1.9476064702318834</v>
      </c>
      <c r="K75" s="61">
        <f t="shared" si="4"/>
        <v>2.3534562797930478</v>
      </c>
      <c r="L75" s="61">
        <f t="shared" si="4"/>
        <v>0.40584980956116501</v>
      </c>
      <c r="M75" s="61">
        <f t="shared" si="4"/>
        <v>0</v>
      </c>
      <c r="N75" s="61">
        <f t="shared" si="4"/>
        <v>0</v>
      </c>
      <c r="O75" s="113">
        <f t="shared" si="4"/>
        <v>0</v>
      </c>
    </row>
    <row r="76" spans="1:56" s="2" customFormat="1" ht="12" thickBot="1" x14ac:dyDescent="0.3">
      <c r="A76" s="23"/>
      <c r="B76" s="25"/>
      <c r="C76" s="23"/>
      <c r="D76" s="116"/>
      <c r="E76" s="117" t="s">
        <v>197</v>
      </c>
      <c r="F76" s="118" t="str">
        <f>IF(F73="c","",IF(AND(IF((COUNTIF(F68:F72,"c"))&gt;0,1,0)=1,F73=""),"Please provide Not Specified (Including Confidential)",""))</f>
        <v/>
      </c>
      <c r="G76" s="118" t="str">
        <f t="shared" ref="G76:O76" si="5">IF(G73="c","",IF(AND(IF((COUNTIF(G68:G72,"c"))&gt;0,1,0)=1,G73=""),"Please provide Not Specified (Including Confidential)",""))</f>
        <v/>
      </c>
      <c r="H76" s="118" t="str">
        <f t="shared" si="5"/>
        <v/>
      </c>
      <c r="I76" s="118" t="str">
        <f t="shared" si="5"/>
        <v/>
      </c>
      <c r="J76" s="118" t="str">
        <f t="shared" si="5"/>
        <v/>
      </c>
      <c r="K76" s="118" t="str">
        <f t="shared" si="5"/>
        <v/>
      </c>
      <c r="L76" s="118" t="str">
        <f t="shared" si="5"/>
        <v/>
      </c>
      <c r="M76" s="118" t="str">
        <f t="shared" si="5"/>
        <v/>
      </c>
      <c r="N76" s="118" t="str">
        <f t="shared" si="5"/>
        <v/>
      </c>
      <c r="O76" s="119" t="str">
        <f t="shared" si="5"/>
        <v/>
      </c>
    </row>
    <row r="77" spans="1:56" s="13" customFormat="1" ht="12" thickBot="1" x14ac:dyDescent="0.3">
      <c r="A77" s="11"/>
      <c r="B77" s="26"/>
      <c r="C77" s="23"/>
      <c r="D77" s="104"/>
      <c r="E77" s="105" t="s">
        <v>217</v>
      </c>
      <c r="F77" s="106"/>
      <c r="G77" s="106"/>
      <c r="H77" s="106"/>
      <c r="I77" s="106"/>
      <c r="J77" s="106"/>
      <c r="K77" s="106"/>
      <c r="L77" s="106"/>
      <c r="M77" s="106"/>
      <c r="N77" s="106"/>
      <c r="O77" s="10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25">
      <c r="A78" s="11"/>
      <c r="B78" s="27" t="s">
        <v>218</v>
      </c>
      <c r="C78" s="23" t="s">
        <v>219</v>
      </c>
      <c r="D78" s="108" t="s">
        <v>218</v>
      </c>
      <c r="E78" s="109" t="s">
        <v>220</v>
      </c>
      <c r="F78" s="16" t="s">
        <v>19</v>
      </c>
      <c r="G78" s="16" t="s">
        <v>19</v>
      </c>
      <c r="H78" s="16" t="s">
        <v>19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28" t="s">
        <v>19</v>
      </c>
    </row>
    <row r="79" spans="1:56" s="2" customFormat="1" x14ac:dyDescent="0.25">
      <c r="A79" s="11"/>
      <c r="B79" s="27" t="s">
        <v>221</v>
      </c>
      <c r="C79" s="23" t="s">
        <v>222</v>
      </c>
      <c r="D79" s="108" t="s">
        <v>221</v>
      </c>
      <c r="E79" s="109" t="s">
        <v>223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8">
        <v>0</v>
      </c>
    </row>
    <row r="80" spans="1:56" s="2" customFormat="1" x14ac:dyDescent="0.25">
      <c r="A80" s="11"/>
      <c r="B80" s="27" t="s">
        <v>224</v>
      </c>
      <c r="C80" s="23" t="s">
        <v>225</v>
      </c>
      <c r="D80" s="108" t="s">
        <v>224</v>
      </c>
      <c r="E80" s="109" t="s">
        <v>226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8">
        <v>0</v>
      </c>
    </row>
    <row r="81" spans="1:15" s="2" customFormat="1" x14ac:dyDescent="0.25">
      <c r="A81" s="11"/>
      <c r="B81" s="27" t="s">
        <v>227</v>
      </c>
      <c r="C81" s="23" t="s">
        <v>228</v>
      </c>
      <c r="D81" s="108" t="s">
        <v>227</v>
      </c>
      <c r="E81" s="109" t="s">
        <v>229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8">
        <v>0</v>
      </c>
    </row>
    <row r="82" spans="1:15" s="2" customFormat="1" x14ac:dyDescent="0.25">
      <c r="A82" s="11"/>
      <c r="B82" s="27" t="s">
        <v>230</v>
      </c>
      <c r="C82" s="23" t="s">
        <v>231</v>
      </c>
      <c r="D82" s="108" t="s">
        <v>230</v>
      </c>
      <c r="E82" s="109" t="s">
        <v>232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8">
        <v>0</v>
      </c>
    </row>
    <row r="83" spans="1:15" s="2" customFormat="1" x14ac:dyDescent="0.25">
      <c r="A83" s="11"/>
      <c r="B83" s="27" t="s">
        <v>233</v>
      </c>
      <c r="C83" s="23" t="s">
        <v>234</v>
      </c>
      <c r="D83" s="108" t="s">
        <v>233</v>
      </c>
      <c r="E83" s="109" t="s">
        <v>235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8">
        <v>0</v>
      </c>
    </row>
    <row r="84" spans="1:15" s="2" customFormat="1" x14ac:dyDescent="0.25">
      <c r="A84" s="11"/>
      <c r="B84" s="27" t="s">
        <v>236</v>
      </c>
      <c r="C84" s="30">
        <v>624</v>
      </c>
      <c r="D84" s="108" t="s">
        <v>236</v>
      </c>
      <c r="E84" s="109" t="s">
        <v>237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8">
        <v>0</v>
      </c>
    </row>
    <row r="85" spans="1:15" s="2" customFormat="1" x14ac:dyDescent="0.25">
      <c r="A85" s="11"/>
      <c r="B85" s="27" t="s">
        <v>238</v>
      </c>
      <c r="C85" s="30">
        <v>622</v>
      </c>
      <c r="D85" s="108" t="s">
        <v>238</v>
      </c>
      <c r="E85" s="109" t="s">
        <v>239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8">
        <v>0</v>
      </c>
    </row>
    <row r="86" spans="1:15" s="2" customFormat="1" x14ac:dyDescent="0.25">
      <c r="A86" s="11"/>
      <c r="B86" s="27" t="s">
        <v>240</v>
      </c>
      <c r="C86" s="23" t="s">
        <v>241</v>
      </c>
      <c r="D86" s="108" t="s">
        <v>240</v>
      </c>
      <c r="E86" s="109" t="s">
        <v>242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8">
        <v>0</v>
      </c>
    </row>
    <row r="87" spans="1:15" s="2" customFormat="1" x14ac:dyDescent="0.25">
      <c r="A87" s="11"/>
      <c r="B87" s="27" t="s">
        <v>243</v>
      </c>
      <c r="C87" s="23" t="s">
        <v>244</v>
      </c>
      <c r="D87" s="108" t="s">
        <v>243</v>
      </c>
      <c r="E87" s="109" t="s">
        <v>245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8">
        <v>0</v>
      </c>
    </row>
    <row r="88" spans="1:15" s="2" customFormat="1" x14ac:dyDescent="0.25">
      <c r="A88" s="11"/>
      <c r="B88" s="27" t="s">
        <v>246</v>
      </c>
      <c r="C88" s="23" t="s">
        <v>247</v>
      </c>
      <c r="D88" s="108" t="s">
        <v>246</v>
      </c>
      <c r="E88" s="109" t="s">
        <v>248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8">
        <v>0</v>
      </c>
    </row>
    <row r="89" spans="1:15" s="2" customFormat="1" x14ac:dyDescent="0.25">
      <c r="A89" s="11"/>
      <c r="B89" s="27" t="s">
        <v>249</v>
      </c>
      <c r="C89" s="23" t="s">
        <v>250</v>
      </c>
      <c r="D89" s="108" t="s">
        <v>249</v>
      </c>
      <c r="E89" s="109" t="s">
        <v>251</v>
      </c>
      <c r="F89" s="16" t="s">
        <v>19</v>
      </c>
      <c r="G89" s="16">
        <v>0.53634009925745796</v>
      </c>
      <c r="H89" s="16" t="s">
        <v>19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28" t="s">
        <v>19</v>
      </c>
    </row>
    <row r="90" spans="1:15" s="2" customFormat="1" x14ac:dyDescent="0.25">
      <c r="A90" s="11"/>
      <c r="B90" s="27" t="s">
        <v>252</v>
      </c>
      <c r="C90" s="23" t="s">
        <v>253</v>
      </c>
      <c r="D90" s="108" t="s">
        <v>252</v>
      </c>
      <c r="E90" s="109" t="s">
        <v>254</v>
      </c>
      <c r="F90" s="16" t="s">
        <v>19</v>
      </c>
      <c r="G90" s="16" t="s">
        <v>19</v>
      </c>
      <c r="H90" s="16" t="s">
        <v>19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28" t="s">
        <v>19</v>
      </c>
    </row>
    <row r="91" spans="1:15" s="2" customFormat="1" x14ac:dyDescent="0.25">
      <c r="A91" s="11"/>
      <c r="B91" s="27" t="s">
        <v>255</v>
      </c>
      <c r="C91" s="23" t="s">
        <v>256</v>
      </c>
      <c r="D91" s="108" t="s">
        <v>255</v>
      </c>
      <c r="E91" s="109" t="s">
        <v>257</v>
      </c>
      <c r="F91" s="16">
        <v>0.269045414351753</v>
      </c>
      <c r="G91" s="16">
        <v>0</v>
      </c>
      <c r="H91" s="16">
        <v>0.269045414351753</v>
      </c>
      <c r="I91" s="16">
        <v>0</v>
      </c>
      <c r="J91" s="16">
        <v>0.269045414351753</v>
      </c>
      <c r="K91" s="16">
        <v>0.269045414351753</v>
      </c>
      <c r="L91" s="16">
        <v>0</v>
      </c>
      <c r="M91" s="16">
        <v>0</v>
      </c>
      <c r="N91" s="16">
        <v>0</v>
      </c>
      <c r="O91" s="28">
        <v>0</v>
      </c>
    </row>
    <row r="92" spans="1:15" s="2" customFormat="1" x14ac:dyDescent="0.25">
      <c r="A92" s="11"/>
      <c r="B92" s="27" t="s">
        <v>258</v>
      </c>
      <c r="C92" s="23" t="s">
        <v>259</v>
      </c>
      <c r="D92" s="108" t="s">
        <v>258</v>
      </c>
      <c r="E92" s="109" t="s">
        <v>260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8">
        <v>0</v>
      </c>
    </row>
    <row r="93" spans="1:15" s="2" customFormat="1" x14ac:dyDescent="0.25">
      <c r="A93" s="11"/>
      <c r="B93" s="27" t="s">
        <v>261</v>
      </c>
      <c r="C93" s="23" t="s">
        <v>262</v>
      </c>
      <c r="D93" s="108" t="s">
        <v>261</v>
      </c>
      <c r="E93" s="109" t="s">
        <v>263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8">
        <v>0</v>
      </c>
    </row>
    <row r="94" spans="1:15" s="2" customFormat="1" x14ac:dyDescent="0.25">
      <c r="A94" s="11"/>
      <c r="B94" s="27" t="s">
        <v>264</v>
      </c>
      <c r="C94" s="23" t="s">
        <v>265</v>
      </c>
      <c r="D94" s="108" t="s">
        <v>264</v>
      </c>
      <c r="E94" s="109" t="s">
        <v>266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8">
        <v>0</v>
      </c>
    </row>
    <row r="95" spans="1:15" s="2" customFormat="1" x14ac:dyDescent="0.25">
      <c r="A95" s="11"/>
      <c r="B95" s="27" t="s">
        <v>267</v>
      </c>
      <c r="C95" s="23" t="s">
        <v>268</v>
      </c>
      <c r="D95" s="108" t="s">
        <v>267</v>
      </c>
      <c r="E95" s="109" t="s">
        <v>269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8">
        <v>0</v>
      </c>
    </row>
    <row r="96" spans="1:15" s="2" customFormat="1" x14ac:dyDescent="0.25">
      <c r="A96" s="11"/>
      <c r="B96" s="27" t="s">
        <v>270</v>
      </c>
      <c r="C96" s="23" t="s">
        <v>271</v>
      </c>
      <c r="D96" s="108" t="s">
        <v>270</v>
      </c>
      <c r="E96" s="109" t="s">
        <v>272</v>
      </c>
      <c r="F96" s="16">
        <v>0.59972999999999999</v>
      </c>
      <c r="G96" s="16">
        <v>0</v>
      </c>
      <c r="H96" s="16">
        <v>0.59972999999999999</v>
      </c>
      <c r="I96" s="16">
        <v>0</v>
      </c>
      <c r="J96" s="16">
        <v>0.59972999999999999</v>
      </c>
      <c r="K96" s="16">
        <v>0.59972999999999999</v>
      </c>
      <c r="L96" s="16">
        <v>0</v>
      </c>
      <c r="M96" s="16">
        <v>0</v>
      </c>
      <c r="N96" s="16">
        <v>0</v>
      </c>
      <c r="O96" s="28">
        <v>0</v>
      </c>
    </row>
    <row r="97" spans="1:15" s="2" customFormat="1" x14ac:dyDescent="0.25">
      <c r="A97" s="11"/>
      <c r="B97" s="27" t="s">
        <v>273</v>
      </c>
      <c r="C97" s="23" t="s">
        <v>274</v>
      </c>
      <c r="D97" s="108" t="s">
        <v>273</v>
      </c>
      <c r="E97" s="109" t="s">
        <v>275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8">
        <v>0</v>
      </c>
    </row>
    <row r="98" spans="1:15" s="2" customFormat="1" x14ac:dyDescent="0.25">
      <c r="A98" s="11"/>
      <c r="B98" s="27" t="s">
        <v>276</v>
      </c>
      <c r="C98" s="23" t="s">
        <v>277</v>
      </c>
      <c r="D98" s="108" t="s">
        <v>276</v>
      </c>
      <c r="E98" s="109" t="s">
        <v>278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8">
        <v>0</v>
      </c>
    </row>
    <row r="99" spans="1:15" s="2" customFormat="1" x14ac:dyDescent="0.25">
      <c r="A99" s="11"/>
      <c r="B99" s="27" t="s">
        <v>279</v>
      </c>
      <c r="C99" s="23" t="s">
        <v>280</v>
      </c>
      <c r="D99" s="108" t="s">
        <v>279</v>
      </c>
      <c r="E99" s="109" t="s">
        <v>281</v>
      </c>
      <c r="F99" s="16">
        <v>0.64604599999999901</v>
      </c>
      <c r="G99" s="16">
        <v>0</v>
      </c>
      <c r="H99" s="16">
        <v>0.64604599999999901</v>
      </c>
      <c r="I99" s="16">
        <v>0</v>
      </c>
      <c r="J99" s="16">
        <v>0.64604599999999901</v>
      </c>
      <c r="K99" s="16">
        <v>0.65699999999999903</v>
      </c>
      <c r="L99" s="16">
        <v>1.0954E-2</v>
      </c>
      <c r="M99" s="16">
        <v>0</v>
      </c>
      <c r="N99" s="16">
        <v>0</v>
      </c>
      <c r="O99" s="28">
        <v>0</v>
      </c>
    </row>
    <row r="100" spans="1:15" s="2" customFormat="1" x14ac:dyDescent="0.25">
      <c r="A100" s="11"/>
      <c r="B100" s="27" t="s">
        <v>282</v>
      </c>
      <c r="C100" s="23" t="s">
        <v>283</v>
      </c>
      <c r="D100" s="108" t="s">
        <v>282</v>
      </c>
      <c r="E100" s="109" t="s">
        <v>284</v>
      </c>
      <c r="F100" s="16">
        <v>0.33908211999999799</v>
      </c>
      <c r="G100" s="16">
        <v>0</v>
      </c>
      <c r="H100" s="16">
        <v>0.33908211999999799</v>
      </c>
      <c r="I100" s="16">
        <v>0</v>
      </c>
      <c r="J100" s="16">
        <v>0.33908211999999799</v>
      </c>
      <c r="K100" s="16">
        <v>0.33908211999999799</v>
      </c>
      <c r="L100" s="16">
        <v>0</v>
      </c>
      <c r="M100" s="16">
        <v>0</v>
      </c>
      <c r="N100" s="16">
        <v>0</v>
      </c>
      <c r="O100" s="28">
        <v>0</v>
      </c>
    </row>
    <row r="101" spans="1:15" s="2" customFormat="1" x14ac:dyDescent="0.25">
      <c r="A101" s="11"/>
      <c r="B101" s="27" t="s">
        <v>285</v>
      </c>
      <c r="C101" s="23" t="s">
        <v>286</v>
      </c>
      <c r="D101" s="108" t="s">
        <v>285</v>
      </c>
      <c r="E101" s="109" t="s">
        <v>287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8">
        <v>0</v>
      </c>
    </row>
    <row r="102" spans="1:15" s="2" customFormat="1" x14ac:dyDescent="0.25">
      <c r="A102" s="11"/>
      <c r="B102" s="27" t="s">
        <v>288</v>
      </c>
      <c r="C102" s="23" t="s">
        <v>289</v>
      </c>
      <c r="D102" s="108" t="s">
        <v>288</v>
      </c>
      <c r="E102" s="109" t="s">
        <v>290</v>
      </c>
      <c r="F102" s="16">
        <v>7.0532889315604201</v>
      </c>
      <c r="G102" s="16">
        <v>2.1246151559593498</v>
      </c>
      <c r="H102" s="16">
        <v>4.9286737756010703</v>
      </c>
      <c r="I102" s="16">
        <v>0</v>
      </c>
      <c r="J102" s="16">
        <v>4.9286737756010703</v>
      </c>
      <c r="K102" s="16">
        <v>4.9286737756010703</v>
      </c>
      <c r="L102" s="16">
        <v>0</v>
      </c>
      <c r="M102" s="16">
        <v>0</v>
      </c>
      <c r="N102" s="16">
        <v>0</v>
      </c>
      <c r="O102" s="28">
        <v>0</v>
      </c>
    </row>
    <row r="103" spans="1:15" s="2" customFormat="1" x14ac:dyDescent="0.25">
      <c r="A103" s="11"/>
      <c r="B103" s="27" t="s">
        <v>291</v>
      </c>
      <c r="C103" s="23" t="s">
        <v>292</v>
      </c>
      <c r="D103" s="108" t="s">
        <v>291</v>
      </c>
      <c r="E103" s="109" t="s">
        <v>293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8">
        <v>0</v>
      </c>
    </row>
    <row r="104" spans="1:15" s="2" customFormat="1" x14ac:dyDescent="0.25">
      <c r="A104" s="11"/>
      <c r="B104" s="27" t="s">
        <v>294</v>
      </c>
      <c r="C104" s="23" t="s">
        <v>295</v>
      </c>
      <c r="D104" s="108" t="s">
        <v>294</v>
      </c>
      <c r="E104" s="109" t="s">
        <v>296</v>
      </c>
      <c r="F104" s="16" t="s">
        <v>19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28" t="s">
        <v>19</v>
      </c>
    </row>
    <row r="105" spans="1:15" s="2" customFormat="1" x14ac:dyDescent="0.25">
      <c r="A105" s="11"/>
      <c r="B105" s="27" t="s">
        <v>297</v>
      </c>
      <c r="C105" s="23" t="s">
        <v>298</v>
      </c>
      <c r="D105" s="108" t="s">
        <v>297</v>
      </c>
      <c r="E105" s="109" t="s">
        <v>299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8">
        <v>0</v>
      </c>
    </row>
    <row r="106" spans="1:15" s="2" customFormat="1" x14ac:dyDescent="0.25">
      <c r="A106" s="11"/>
      <c r="B106" s="27" t="s">
        <v>300</v>
      </c>
      <c r="C106" s="23" t="s">
        <v>301</v>
      </c>
      <c r="D106" s="108" t="s">
        <v>300</v>
      </c>
      <c r="E106" s="109" t="s">
        <v>302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8">
        <v>0</v>
      </c>
    </row>
    <row r="107" spans="1:15" s="2" customFormat="1" x14ac:dyDescent="0.25">
      <c r="A107" s="11"/>
      <c r="B107" s="27" t="s">
        <v>303</v>
      </c>
      <c r="C107" s="23" t="s">
        <v>304</v>
      </c>
      <c r="D107" s="108" t="s">
        <v>303</v>
      </c>
      <c r="E107" s="109" t="s">
        <v>305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8">
        <v>0</v>
      </c>
    </row>
    <row r="108" spans="1:15" s="2" customFormat="1" x14ac:dyDescent="0.25">
      <c r="A108" s="11"/>
      <c r="B108" s="27" t="s">
        <v>306</v>
      </c>
      <c r="C108" s="23" t="s">
        <v>307</v>
      </c>
      <c r="D108" s="108" t="s">
        <v>306</v>
      </c>
      <c r="E108" s="109" t="s">
        <v>308</v>
      </c>
      <c r="F108" s="16">
        <v>3.11337708993767</v>
      </c>
      <c r="G108" s="16">
        <v>0</v>
      </c>
      <c r="H108" s="16">
        <v>3.11337708993767</v>
      </c>
      <c r="I108" s="16">
        <v>0</v>
      </c>
      <c r="J108" s="16">
        <v>3.11337708993767</v>
      </c>
      <c r="K108" s="16">
        <v>3.3490000000000002</v>
      </c>
      <c r="L108" s="16">
        <v>0.23562291006233199</v>
      </c>
      <c r="M108" s="16">
        <v>0</v>
      </c>
      <c r="N108" s="16">
        <v>0</v>
      </c>
      <c r="O108" s="28">
        <v>0</v>
      </c>
    </row>
    <row r="109" spans="1:15" s="2" customFormat="1" x14ac:dyDescent="0.25">
      <c r="A109" s="11"/>
      <c r="B109" s="27" t="s">
        <v>309</v>
      </c>
      <c r="C109" s="23" t="s">
        <v>310</v>
      </c>
      <c r="D109" s="108" t="s">
        <v>309</v>
      </c>
      <c r="E109" s="109" t="s">
        <v>311</v>
      </c>
      <c r="F109" s="16">
        <v>24.3096482852009</v>
      </c>
      <c r="G109" s="16">
        <v>8.7397437644207105</v>
      </c>
      <c r="H109" s="16">
        <v>15.5699045207802</v>
      </c>
      <c r="I109" s="16">
        <v>0</v>
      </c>
      <c r="J109" s="16">
        <v>15.5699045207802</v>
      </c>
      <c r="K109" s="16">
        <v>15.5699045207802</v>
      </c>
      <c r="L109" s="16">
        <v>0</v>
      </c>
      <c r="M109" s="16">
        <v>0</v>
      </c>
      <c r="N109" s="16">
        <v>0</v>
      </c>
      <c r="O109" s="28">
        <v>0</v>
      </c>
    </row>
    <row r="110" spans="1:15" s="2" customFormat="1" x14ac:dyDescent="0.25">
      <c r="A110" s="11"/>
      <c r="B110" s="27" t="s">
        <v>312</v>
      </c>
      <c r="C110" s="23" t="s">
        <v>313</v>
      </c>
      <c r="D110" s="108" t="s">
        <v>312</v>
      </c>
      <c r="E110" s="109" t="s">
        <v>314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8">
        <v>0</v>
      </c>
    </row>
    <row r="111" spans="1:15" s="2" customFormat="1" x14ac:dyDescent="0.25">
      <c r="A111" s="11"/>
      <c r="B111" s="27" t="s">
        <v>315</v>
      </c>
      <c r="C111" s="23" t="s">
        <v>316</v>
      </c>
      <c r="D111" s="108" t="s">
        <v>315</v>
      </c>
      <c r="E111" s="109" t="s">
        <v>317</v>
      </c>
      <c r="F111" s="16" t="s">
        <v>19</v>
      </c>
      <c r="G111" s="16" t="s">
        <v>19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 t="s">
        <v>19</v>
      </c>
      <c r="N111" s="16" t="s">
        <v>19</v>
      </c>
      <c r="O111" s="28" t="s">
        <v>19</v>
      </c>
    </row>
    <row r="112" spans="1:15" s="2" customFormat="1" x14ac:dyDescent="0.25">
      <c r="A112" s="11"/>
      <c r="B112" s="27" t="s">
        <v>318</v>
      </c>
      <c r="C112" s="23" t="s">
        <v>319</v>
      </c>
      <c r="D112" s="108" t="s">
        <v>318</v>
      </c>
      <c r="E112" s="109" t="s">
        <v>320</v>
      </c>
      <c r="F112" s="16">
        <v>1.095998</v>
      </c>
      <c r="G112" s="16">
        <v>0</v>
      </c>
      <c r="H112" s="16">
        <v>1.095998</v>
      </c>
      <c r="I112" s="16">
        <v>0</v>
      </c>
      <c r="J112" s="16">
        <v>1.095998</v>
      </c>
      <c r="K112" s="16">
        <v>1.095998</v>
      </c>
      <c r="L112" s="16">
        <v>0</v>
      </c>
      <c r="M112" s="16">
        <v>0</v>
      </c>
      <c r="N112" s="16">
        <v>0</v>
      </c>
      <c r="O112" s="28">
        <v>0</v>
      </c>
    </row>
    <row r="113" spans="1:15" s="2" customFormat="1" x14ac:dyDescent="0.25">
      <c r="A113" s="11"/>
      <c r="B113" s="27" t="s">
        <v>321</v>
      </c>
      <c r="C113" s="23" t="s">
        <v>322</v>
      </c>
      <c r="D113" s="108" t="s">
        <v>321</v>
      </c>
      <c r="E113" s="109" t="s">
        <v>323</v>
      </c>
      <c r="F113" s="16" t="s">
        <v>19</v>
      </c>
      <c r="G113" s="16">
        <v>2E-3</v>
      </c>
      <c r="H113" s="16" t="s">
        <v>19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 t="s">
        <v>19</v>
      </c>
      <c r="N113" s="16" t="s">
        <v>19</v>
      </c>
      <c r="O113" s="28" t="s">
        <v>19</v>
      </c>
    </row>
    <row r="114" spans="1:15" s="2" customFormat="1" x14ac:dyDescent="0.25">
      <c r="A114" s="11"/>
      <c r="B114" s="27" t="s">
        <v>324</v>
      </c>
      <c r="C114" s="23" t="s">
        <v>325</v>
      </c>
      <c r="D114" s="108" t="s">
        <v>324</v>
      </c>
      <c r="E114" s="109" t="s">
        <v>326</v>
      </c>
      <c r="F114" s="16" t="s">
        <v>19</v>
      </c>
      <c r="G114" s="16" t="s">
        <v>19</v>
      </c>
      <c r="H114" s="16">
        <v>4.0619999999999996E-3</v>
      </c>
      <c r="I114" s="16">
        <v>0</v>
      </c>
      <c r="J114" s="16">
        <v>4.0619999999999996E-3</v>
      </c>
      <c r="K114" s="16">
        <v>4.0619999999999996E-3</v>
      </c>
      <c r="L114" s="16">
        <v>0</v>
      </c>
      <c r="M114" s="16" t="s">
        <v>19</v>
      </c>
      <c r="N114" s="16" t="s">
        <v>19</v>
      </c>
      <c r="O114" s="28" t="s">
        <v>19</v>
      </c>
    </row>
    <row r="115" spans="1:15" s="2" customFormat="1" x14ac:dyDescent="0.25">
      <c r="A115" s="11"/>
      <c r="B115" s="27" t="s">
        <v>327</v>
      </c>
      <c r="C115" s="23" t="s">
        <v>328</v>
      </c>
      <c r="D115" s="108" t="s">
        <v>327</v>
      </c>
      <c r="E115" s="109" t="s">
        <v>329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8">
        <v>0</v>
      </c>
    </row>
    <row r="116" spans="1:15" s="2" customFormat="1" x14ac:dyDescent="0.25">
      <c r="A116" s="11"/>
      <c r="B116" s="27" t="s">
        <v>330</v>
      </c>
      <c r="C116" s="23" t="s">
        <v>331</v>
      </c>
      <c r="D116" s="108" t="s">
        <v>330</v>
      </c>
      <c r="E116" s="109" t="s">
        <v>332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8">
        <v>0</v>
      </c>
    </row>
    <row r="117" spans="1:15" s="2" customFormat="1" x14ac:dyDescent="0.25">
      <c r="A117" s="11"/>
      <c r="B117" s="27" t="s">
        <v>333</v>
      </c>
      <c r="C117" s="23" t="s">
        <v>334</v>
      </c>
      <c r="D117" s="108" t="s">
        <v>333</v>
      </c>
      <c r="E117" s="109" t="s">
        <v>335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8">
        <v>0</v>
      </c>
    </row>
    <row r="118" spans="1:15" s="2" customFormat="1" x14ac:dyDescent="0.25">
      <c r="A118" s="11"/>
      <c r="B118" s="27" t="s">
        <v>336</v>
      </c>
      <c r="C118" s="23" t="s">
        <v>337</v>
      </c>
      <c r="D118" s="108" t="s">
        <v>336</v>
      </c>
      <c r="E118" s="109" t="s">
        <v>338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8">
        <v>0</v>
      </c>
    </row>
    <row r="119" spans="1:15" s="2" customFormat="1" x14ac:dyDescent="0.25">
      <c r="A119" s="11"/>
      <c r="B119" s="27" t="s">
        <v>339</v>
      </c>
      <c r="C119" s="23" t="s">
        <v>340</v>
      </c>
      <c r="D119" s="108" t="s">
        <v>339</v>
      </c>
      <c r="E119" s="109" t="s">
        <v>341</v>
      </c>
      <c r="F119" s="16">
        <v>-262.25126860501899</v>
      </c>
      <c r="G119" s="16">
        <v>-174.86530783940501</v>
      </c>
      <c r="H119" s="16">
        <v>-87.385960765614001</v>
      </c>
      <c r="I119" s="16">
        <v>0</v>
      </c>
      <c r="J119" s="16">
        <v>-87.385960765614001</v>
      </c>
      <c r="K119" s="16">
        <v>18.9760456240232</v>
      </c>
      <c r="L119" s="16">
        <v>106.362006389637</v>
      </c>
      <c r="M119" s="16">
        <v>0</v>
      </c>
      <c r="N119" s="16">
        <v>0</v>
      </c>
      <c r="O119" s="28">
        <v>0</v>
      </c>
    </row>
    <row r="120" spans="1:15" s="2" customFormat="1" x14ac:dyDescent="0.25">
      <c r="A120" s="11"/>
      <c r="B120" s="27" t="s">
        <v>342</v>
      </c>
      <c r="C120" s="23" t="s">
        <v>343</v>
      </c>
      <c r="D120" s="108" t="s">
        <v>342</v>
      </c>
      <c r="E120" s="109" t="s">
        <v>344</v>
      </c>
      <c r="F120" s="16">
        <v>0.141134278534851</v>
      </c>
      <c r="G120" s="16">
        <v>0</v>
      </c>
      <c r="H120" s="16">
        <v>0.141134278534851</v>
      </c>
      <c r="I120" s="16">
        <v>0</v>
      </c>
      <c r="J120" s="16">
        <v>0.141134278534851</v>
      </c>
      <c r="K120" s="16">
        <v>0.15713427853485101</v>
      </c>
      <c r="L120" s="16">
        <v>1.6E-2</v>
      </c>
      <c r="M120" s="16">
        <v>0</v>
      </c>
      <c r="N120" s="16">
        <v>0</v>
      </c>
      <c r="O120" s="28">
        <v>0</v>
      </c>
    </row>
    <row r="121" spans="1:15" s="2" customFormat="1" x14ac:dyDescent="0.25">
      <c r="A121" s="11"/>
      <c r="B121" s="27" t="s">
        <v>345</v>
      </c>
      <c r="C121" s="23" t="s">
        <v>346</v>
      </c>
      <c r="D121" s="108" t="s">
        <v>345</v>
      </c>
      <c r="E121" s="109" t="s">
        <v>347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8">
        <v>0</v>
      </c>
    </row>
    <row r="122" spans="1:15" s="2" customFormat="1" x14ac:dyDescent="0.25">
      <c r="A122" s="11"/>
      <c r="B122" s="27" t="s">
        <v>348</v>
      </c>
      <c r="C122" s="23" t="s">
        <v>349</v>
      </c>
      <c r="D122" s="108" t="s">
        <v>348</v>
      </c>
      <c r="E122" s="109" t="s">
        <v>350</v>
      </c>
      <c r="F122" s="16">
        <v>33.137043865975599</v>
      </c>
      <c r="G122" s="16">
        <v>9.60349191597561</v>
      </c>
      <c r="H122" s="16">
        <v>23.53355195</v>
      </c>
      <c r="I122" s="16">
        <v>0</v>
      </c>
      <c r="J122" s="16">
        <v>23.53355195</v>
      </c>
      <c r="K122" s="16">
        <v>23.53355195</v>
      </c>
      <c r="L122" s="16">
        <v>0</v>
      </c>
      <c r="M122" s="16">
        <v>0</v>
      </c>
      <c r="N122" s="16">
        <v>0</v>
      </c>
      <c r="O122" s="28">
        <v>0</v>
      </c>
    </row>
    <row r="123" spans="1:15" s="2" customFormat="1" x14ac:dyDescent="0.25">
      <c r="A123" s="11"/>
      <c r="B123" s="27" t="s">
        <v>351</v>
      </c>
      <c r="C123" s="23" t="s">
        <v>352</v>
      </c>
      <c r="D123" s="108" t="s">
        <v>351</v>
      </c>
      <c r="E123" s="109" t="s">
        <v>353</v>
      </c>
      <c r="F123" s="16">
        <v>0.10934995322452599</v>
      </c>
      <c r="G123" s="16">
        <v>0</v>
      </c>
      <c r="H123" s="16">
        <v>0.10934995322452599</v>
      </c>
      <c r="I123" s="16">
        <v>0</v>
      </c>
      <c r="J123" s="16">
        <v>0.10934995322452599</v>
      </c>
      <c r="K123" s="16">
        <v>0.10934995322452599</v>
      </c>
      <c r="L123" s="16">
        <v>0</v>
      </c>
      <c r="M123" s="16">
        <v>0</v>
      </c>
      <c r="N123" s="16">
        <v>0</v>
      </c>
      <c r="O123" s="28">
        <v>0</v>
      </c>
    </row>
    <row r="124" spans="1:15" s="2" customFormat="1" x14ac:dyDescent="0.25">
      <c r="A124" s="11"/>
      <c r="B124" s="27" t="s">
        <v>354</v>
      </c>
      <c r="C124" s="23" t="s">
        <v>355</v>
      </c>
      <c r="D124" s="108" t="s">
        <v>354</v>
      </c>
      <c r="E124" s="109" t="s">
        <v>356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8">
        <v>0</v>
      </c>
    </row>
    <row r="125" spans="1:15" s="2" customFormat="1" x14ac:dyDescent="0.25">
      <c r="A125" s="11"/>
      <c r="B125" s="27" t="s">
        <v>357</v>
      </c>
      <c r="C125" s="23" t="s">
        <v>358</v>
      </c>
      <c r="D125" s="108" t="s">
        <v>357</v>
      </c>
      <c r="E125" s="109" t="s">
        <v>359</v>
      </c>
      <c r="F125" s="16">
        <v>8.7479967384856E-2</v>
      </c>
      <c r="G125" s="16">
        <v>0</v>
      </c>
      <c r="H125" s="16">
        <v>8.7479967384856E-2</v>
      </c>
      <c r="I125" s="16">
        <v>0</v>
      </c>
      <c r="J125" s="16">
        <v>8.7479967384856E-2</v>
      </c>
      <c r="K125" s="16">
        <v>8.7479967384856E-2</v>
      </c>
      <c r="L125" s="16">
        <v>0</v>
      </c>
      <c r="M125" s="16">
        <v>0</v>
      </c>
      <c r="N125" s="16">
        <v>0</v>
      </c>
      <c r="O125" s="28">
        <v>0</v>
      </c>
    </row>
    <row r="126" spans="1:15" s="2" customFormat="1" x14ac:dyDescent="0.25">
      <c r="A126" s="11"/>
      <c r="B126" s="27" t="s">
        <v>360</v>
      </c>
      <c r="C126" s="23" t="s">
        <v>361</v>
      </c>
      <c r="D126" s="108" t="s">
        <v>360</v>
      </c>
      <c r="E126" s="109" t="s">
        <v>362</v>
      </c>
      <c r="F126" s="16">
        <v>0.78174997999999996</v>
      </c>
      <c r="G126" s="16">
        <v>0.16124198000000001</v>
      </c>
      <c r="H126" s="16">
        <v>0.62050799999999995</v>
      </c>
      <c r="I126" s="16">
        <v>0</v>
      </c>
      <c r="J126" s="16">
        <v>0.62050799999999995</v>
      </c>
      <c r="K126" s="16">
        <v>1.1665080000000001</v>
      </c>
      <c r="L126" s="16">
        <v>0.54600000000000004</v>
      </c>
      <c r="M126" s="16">
        <v>0</v>
      </c>
      <c r="N126" s="16">
        <v>0</v>
      </c>
      <c r="O126" s="28">
        <v>0</v>
      </c>
    </row>
    <row r="127" spans="1:15" s="2" customFormat="1" x14ac:dyDescent="0.25">
      <c r="A127" s="11"/>
      <c r="B127" s="27" t="s">
        <v>363</v>
      </c>
      <c r="C127" s="23" t="s">
        <v>364</v>
      </c>
      <c r="D127" s="108" t="s">
        <v>363</v>
      </c>
      <c r="E127" s="109" t="s">
        <v>365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8">
        <v>0</v>
      </c>
    </row>
    <row r="128" spans="1:15" s="2" customFormat="1" x14ac:dyDescent="0.25">
      <c r="A128" s="11"/>
      <c r="B128" s="27" t="s">
        <v>366</v>
      </c>
      <c r="C128" s="23" t="s">
        <v>367</v>
      </c>
      <c r="D128" s="108" t="s">
        <v>366</v>
      </c>
      <c r="E128" s="109" t="s">
        <v>368</v>
      </c>
      <c r="F128" s="16">
        <v>-2.8188000000000001E-2</v>
      </c>
      <c r="G128" s="16">
        <v>0</v>
      </c>
      <c r="H128" s="16">
        <v>-2.8188000000000001E-2</v>
      </c>
      <c r="I128" s="16">
        <v>0</v>
      </c>
      <c r="J128" s="16">
        <v>-2.8188000000000001E-2</v>
      </c>
      <c r="K128" s="16">
        <v>0</v>
      </c>
      <c r="L128" s="16">
        <v>2.8188000000000001E-2</v>
      </c>
      <c r="M128" s="16">
        <v>0</v>
      </c>
      <c r="N128" s="16">
        <v>0</v>
      </c>
      <c r="O128" s="28">
        <v>0</v>
      </c>
    </row>
    <row r="129" spans="1:56" s="2" customFormat="1" x14ac:dyDescent="0.25">
      <c r="A129" s="11"/>
      <c r="B129" s="27" t="s">
        <v>369</v>
      </c>
      <c r="C129" s="23" t="s">
        <v>370</v>
      </c>
      <c r="D129" s="108" t="s">
        <v>369</v>
      </c>
      <c r="E129" s="109" t="s">
        <v>371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8">
        <v>0</v>
      </c>
    </row>
    <row r="130" spans="1:56" s="2" customFormat="1" x14ac:dyDescent="0.25">
      <c r="A130" s="11"/>
      <c r="B130" s="27" t="s">
        <v>372</v>
      </c>
      <c r="C130" s="23" t="s">
        <v>373</v>
      </c>
      <c r="D130" s="108" t="s">
        <v>372</v>
      </c>
      <c r="E130" s="109" t="s">
        <v>374</v>
      </c>
      <c r="F130" s="16">
        <v>6.3915027882195996E-2</v>
      </c>
      <c r="G130" s="16">
        <v>1.7215027882196001E-2</v>
      </c>
      <c r="H130" s="16">
        <v>4.6699999999999998E-2</v>
      </c>
      <c r="I130" s="16">
        <v>0</v>
      </c>
      <c r="J130" s="16">
        <v>4.6699999999999998E-2</v>
      </c>
      <c r="K130" s="16">
        <v>4.6699999999999998E-2</v>
      </c>
      <c r="L130" s="16">
        <v>0</v>
      </c>
      <c r="M130" s="16">
        <v>0</v>
      </c>
      <c r="N130" s="16">
        <v>0</v>
      </c>
      <c r="O130" s="28">
        <v>0</v>
      </c>
    </row>
    <row r="131" spans="1:56" s="2" customFormat="1" ht="12" thickBot="1" x14ac:dyDescent="0.3">
      <c r="A131" s="11"/>
      <c r="B131" s="27" t="s">
        <v>375</v>
      </c>
      <c r="C131" s="23" t="s">
        <v>376</v>
      </c>
      <c r="D131" s="108" t="s">
        <v>375</v>
      </c>
      <c r="E131" s="109" t="s">
        <v>377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8">
        <v>0</v>
      </c>
    </row>
    <row r="132" spans="1:56" s="24" customFormat="1" ht="21" x14ac:dyDescent="0.25">
      <c r="A132" s="21"/>
      <c r="B132" s="29" t="s">
        <v>378</v>
      </c>
      <c r="C132" s="23" t="s">
        <v>379</v>
      </c>
      <c r="D132" s="108" t="s">
        <v>378</v>
      </c>
      <c r="E132" s="111" t="s">
        <v>193</v>
      </c>
      <c r="F132" s="16">
        <v>883.62243899070882</v>
      </c>
      <c r="G132" s="16">
        <v>772.24190426196674</v>
      </c>
      <c r="H132" s="16">
        <v>110.83653262948432</v>
      </c>
      <c r="I132" s="16">
        <v>0</v>
      </c>
      <c r="J132" s="16">
        <v>110.83653262948432</v>
      </c>
      <c r="K132" s="16">
        <v>112.71739762948432</v>
      </c>
      <c r="L132" s="16">
        <v>1.880865</v>
      </c>
      <c r="M132" s="16">
        <v>0</v>
      </c>
      <c r="N132" s="16">
        <v>0</v>
      </c>
      <c r="O132" s="28">
        <v>0</v>
      </c>
    </row>
    <row r="133" spans="1:56" s="24" customFormat="1" ht="31.5" x14ac:dyDescent="0.25">
      <c r="A133" s="21"/>
      <c r="B133" s="67" t="s">
        <v>194</v>
      </c>
      <c r="C133" s="75"/>
      <c r="D133" s="67" t="s">
        <v>194</v>
      </c>
      <c r="E133" s="112" t="s">
        <v>195</v>
      </c>
      <c r="F133" s="61">
        <f t="shared" ref="F133:O133" si="6">SUM(F78:F131)</f>
        <v>-190.69093466096621</v>
      </c>
      <c r="G133" s="61">
        <f t="shared" si="6"/>
        <v>-153.61091619590968</v>
      </c>
      <c r="H133" s="61">
        <f t="shared" si="6"/>
        <v>-36.536016365799071</v>
      </c>
      <c r="I133" s="61">
        <f t="shared" si="6"/>
        <v>0</v>
      </c>
      <c r="J133" s="61">
        <f t="shared" si="6"/>
        <v>-36.536016365799071</v>
      </c>
      <c r="K133" s="61">
        <f t="shared" si="6"/>
        <v>71.324572933900441</v>
      </c>
      <c r="L133" s="61">
        <f t="shared" si="6"/>
        <v>107.86058929969934</v>
      </c>
      <c r="M133" s="61">
        <f t="shared" si="6"/>
        <v>0</v>
      </c>
      <c r="N133" s="61">
        <f t="shared" si="6"/>
        <v>0</v>
      </c>
      <c r="O133" s="113">
        <f t="shared" si="6"/>
        <v>0</v>
      </c>
    </row>
    <row r="134" spans="1:56" s="24" customFormat="1" ht="32.25" thickBot="1" x14ac:dyDescent="0.3">
      <c r="A134" s="21"/>
      <c r="B134" s="66"/>
      <c r="C134" s="76"/>
      <c r="D134" s="114"/>
      <c r="E134" s="115" t="s">
        <v>380</v>
      </c>
      <c r="F134" s="61">
        <f t="shared" ref="F134:O134" si="7">IF(COUNTA(F78:F132)&gt;0,IF(F132="c","c",SUM(F132:F133)),"")</f>
        <v>692.93150432974267</v>
      </c>
      <c r="G134" s="61">
        <f t="shared" si="7"/>
        <v>618.63098806605706</v>
      </c>
      <c r="H134" s="61">
        <f t="shared" si="7"/>
        <v>74.300516263685253</v>
      </c>
      <c r="I134" s="61">
        <f t="shared" si="7"/>
        <v>0</v>
      </c>
      <c r="J134" s="61">
        <f t="shared" si="7"/>
        <v>74.300516263685253</v>
      </c>
      <c r="K134" s="61">
        <f t="shared" si="7"/>
        <v>184.04197056338478</v>
      </c>
      <c r="L134" s="61">
        <f t="shared" si="7"/>
        <v>109.74145429969934</v>
      </c>
      <c r="M134" s="61">
        <f t="shared" si="7"/>
        <v>0</v>
      </c>
      <c r="N134" s="61">
        <f t="shared" si="7"/>
        <v>0</v>
      </c>
      <c r="O134" s="113">
        <f t="shared" si="7"/>
        <v>0</v>
      </c>
    </row>
    <row r="135" spans="1:56" s="2" customFormat="1" ht="12" thickBot="1" x14ac:dyDescent="0.3">
      <c r="A135" s="23"/>
      <c r="B135" s="25"/>
      <c r="C135" s="23"/>
      <c r="D135" s="116"/>
      <c r="E135" s="117" t="s">
        <v>197</v>
      </c>
      <c r="F135" s="118" t="str">
        <f t="shared" ref="F135:O135" si="8">IF(F132="c","",IF(AND(IF((COUNTIF(F78:F131,"c"))&gt;0,1,0)=1,F132=""),"Please provide Not Specified (Including Confidential)",""))</f>
        <v/>
      </c>
      <c r="G135" s="118" t="str">
        <f t="shared" si="8"/>
        <v/>
      </c>
      <c r="H135" s="118" t="str">
        <f t="shared" si="8"/>
        <v/>
      </c>
      <c r="I135" s="118" t="str">
        <f t="shared" si="8"/>
        <v/>
      </c>
      <c r="J135" s="118" t="str">
        <f t="shared" si="8"/>
        <v/>
      </c>
      <c r="K135" s="118" t="str">
        <f t="shared" si="8"/>
        <v/>
      </c>
      <c r="L135" s="118" t="str">
        <f t="shared" si="8"/>
        <v/>
      </c>
      <c r="M135" s="118" t="str">
        <f t="shared" si="8"/>
        <v/>
      </c>
      <c r="N135" s="118" t="str">
        <f t="shared" si="8"/>
        <v/>
      </c>
      <c r="O135" s="119" t="str">
        <f t="shared" si="8"/>
        <v/>
      </c>
    </row>
    <row r="136" spans="1:56" s="13" customFormat="1" ht="12" thickBot="1" x14ac:dyDescent="0.3">
      <c r="A136" s="11"/>
      <c r="B136" s="26"/>
      <c r="C136" s="23"/>
      <c r="D136" s="104"/>
      <c r="E136" s="105" t="s">
        <v>381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7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25">
      <c r="A137" s="11"/>
      <c r="B137" s="27" t="s">
        <v>382</v>
      </c>
      <c r="C137" s="23" t="s">
        <v>383</v>
      </c>
      <c r="D137" s="108" t="s">
        <v>382</v>
      </c>
      <c r="E137" s="109" t="s">
        <v>384</v>
      </c>
      <c r="F137" s="16">
        <v>-33.188566895593098</v>
      </c>
      <c r="G137" s="16">
        <v>87.918588482862205</v>
      </c>
      <c r="H137" s="16">
        <v>-121.107155378455</v>
      </c>
      <c r="I137" s="16">
        <v>0</v>
      </c>
      <c r="J137" s="16">
        <v>-121.107155378455</v>
      </c>
      <c r="K137" s="16">
        <v>45.005711472987926</v>
      </c>
      <c r="L137" s="16">
        <v>166.11286685144299</v>
      </c>
      <c r="M137" s="16">
        <v>8.6202230000000004E-9</v>
      </c>
      <c r="N137" s="16">
        <v>8.6202230000000004E-9</v>
      </c>
      <c r="O137" s="28">
        <v>0</v>
      </c>
    </row>
    <row r="138" spans="1:56" s="23" customFormat="1" x14ac:dyDescent="0.25">
      <c r="A138" s="11"/>
      <c r="B138" s="27" t="s">
        <v>385</v>
      </c>
      <c r="C138" s="23" t="s">
        <v>386</v>
      </c>
      <c r="D138" s="108" t="s">
        <v>385</v>
      </c>
      <c r="E138" s="109" t="s">
        <v>387</v>
      </c>
      <c r="F138" s="16">
        <v>1444.4599729056699</v>
      </c>
      <c r="G138" s="16">
        <v>1015.33545814679</v>
      </c>
      <c r="H138" s="16">
        <v>429.12451475887599</v>
      </c>
      <c r="I138" s="16">
        <v>0</v>
      </c>
      <c r="J138" s="16">
        <v>429.12451475887599</v>
      </c>
      <c r="K138" s="16">
        <v>501.82772975682934</v>
      </c>
      <c r="L138" s="16">
        <v>72.703214997952898</v>
      </c>
      <c r="M138" s="16">
        <v>405.22768533620302</v>
      </c>
      <c r="N138" s="16">
        <v>405.22768533620302</v>
      </c>
      <c r="O138" s="28">
        <v>0</v>
      </c>
    </row>
    <row r="139" spans="1:56" s="2" customFormat="1" x14ac:dyDescent="0.25">
      <c r="A139" s="11"/>
      <c r="B139" s="27" t="s">
        <v>388</v>
      </c>
      <c r="C139" s="23" t="s">
        <v>389</v>
      </c>
      <c r="D139" s="108" t="s">
        <v>388</v>
      </c>
      <c r="E139" s="109" t="s">
        <v>390</v>
      </c>
      <c r="F139" s="16">
        <v>4.7107796608440502</v>
      </c>
      <c r="G139" s="16">
        <v>4.0640628407646702</v>
      </c>
      <c r="H139" s="16">
        <v>0.64671682007938303</v>
      </c>
      <c r="I139" s="16">
        <v>0</v>
      </c>
      <c r="J139" s="16">
        <v>0.64671682007938303</v>
      </c>
      <c r="K139" s="16">
        <v>1.0347366865085901</v>
      </c>
      <c r="L139" s="16">
        <v>0.38801986642920699</v>
      </c>
      <c r="M139" s="16">
        <v>0</v>
      </c>
      <c r="N139" s="16">
        <v>0</v>
      </c>
      <c r="O139" s="28">
        <v>0</v>
      </c>
    </row>
    <row r="140" spans="1:56" s="2" customFormat="1" x14ac:dyDescent="0.25">
      <c r="A140" s="11"/>
      <c r="B140" s="27" t="s">
        <v>391</v>
      </c>
      <c r="C140" s="23" t="s">
        <v>392</v>
      </c>
      <c r="D140" s="108" t="s">
        <v>391</v>
      </c>
      <c r="E140" s="109" t="s">
        <v>393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8">
        <v>0</v>
      </c>
    </row>
    <row r="141" spans="1:56" s="2" customFormat="1" x14ac:dyDescent="0.25">
      <c r="A141" s="11"/>
      <c r="B141" s="27" t="s">
        <v>394</v>
      </c>
      <c r="C141" s="23" t="s">
        <v>395</v>
      </c>
      <c r="D141" s="108" t="s">
        <v>394</v>
      </c>
      <c r="E141" s="109" t="s">
        <v>396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8">
        <v>0</v>
      </c>
    </row>
    <row r="142" spans="1:56" s="2" customFormat="1" x14ac:dyDescent="0.25">
      <c r="A142" s="11"/>
      <c r="B142" s="27" t="s">
        <v>397</v>
      </c>
      <c r="C142" s="23" t="s">
        <v>398</v>
      </c>
      <c r="D142" s="108" t="s">
        <v>397</v>
      </c>
      <c r="E142" s="109" t="s">
        <v>399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8">
        <v>0</v>
      </c>
    </row>
    <row r="143" spans="1:56" s="2" customFormat="1" x14ac:dyDescent="0.25">
      <c r="A143" s="11"/>
      <c r="B143" s="27" t="s">
        <v>400</v>
      </c>
      <c r="C143" s="23" t="s">
        <v>401</v>
      </c>
      <c r="D143" s="108" t="s">
        <v>400</v>
      </c>
      <c r="E143" s="109" t="s">
        <v>402</v>
      </c>
      <c r="F143" s="16">
        <v>3.67128469361261</v>
      </c>
      <c r="G143" s="16">
        <v>3.5393136936126099</v>
      </c>
      <c r="H143" s="16">
        <v>0.131971</v>
      </c>
      <c r="I143" s="16">
        <v>0</v>
      </c>
      <c r="J143" s="16">
        <v>0.131971</v>
      </c>
      <c r="K143" s="16">
        <v>0.131971</v>
      </c>
      <c r="L143" s="16">
        <v>0</v>
      </c>
      <c r="M143" s="16">
        <v>0</v>
      </c>
      <c r="N143" s="16">
        <v>0</v>
      </c>
      <c r="O143" s="28">
        <v>0</v>
      </c>
    </row>
    <row r="144" spans="1:56" s="2" customFormat="1" x14ac:dyDescent="0.25">
      <c r="A144" s="11"/>
      <c r="B144" s="27" t="s">
        <v>403</v>
      </c>
      <c r="C144" s="23" t="s">
        <v>404</v>
      </c>
      <c r="D144" s="108" t="s">
        <v>403</v>
      </c>
      <c r="E144" s="109" t="s">
        <v>405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8">
        <v>0</v>
      </c>
    </row>
    <row r="145" spans="1:56" s="2" customFormat="1" x14ac:dyDescent="0.25">
      <c r="A145" s="11"/>
      <c r="B145" s="27" t="s">
        <v>406</v>
      </c>
      <c r="C145" s="23" t="s">
        <v>407</v>
      </c>
      <c r="D145" s="108" t="s">
        <v>406</v>
      </c>
      <c r="E145" s="109" t="s">
        <v>408</v>
      </c>
      <c r="F145" s="16">
        <v>-49.3913083463991</v>
      </c>
      <c r="G145" s="16">
        <v>17.357923120966799</v>
      </c>
      <c r="H145" s="16">
        <v>-66.749231467365902</v>
      </c>
      <c r="I145" s="16">
        <v>0</v>
      </c>
      <c r="J145" s="16">
        <v>-66.749231467365902</v>
      </c>
      <c r="K145" s="16">
        <v>38.252750204918797</v>
      </c>
      <c r="L145" s="16">
        <v>105.001981672285</v>
      </c>
      <c r="M145" s="16">
        <v>0</v>
      </c>
      <c r="N145" s="16">
        <v>0</v>
      </c>
      <c r="O145" s="28">
        <v>0</v>
      </c>
    </row>
    <row r="146" spans="1:56" s="2" customFormat="1" ht="12" thickBot="1" x14ac:dyDescent="0.3">
      <c r="A146" s="11"/>
      <c r="B146" s="27" t="s">
        <v>409</v>
      </c>
      <c r="C146" s="23" t="s">
        <v>410</v>
      </c>
      <c r="D146" s="108" t="s">
        <v>409</v>
      </c>
      <c r="E146" s="109" t="s">
        <v>411</v>
      </c>
      <c r="F146" s="16">
        <v>6156.8716035339203</v>
      </c>
      <c r="G146" s="16">
        <v>5054.4560301625497</v>
      </c>
      <c r="H146" s="16">
        <v>1102.4155733713701</v>
      </c>
      <c r="I146" s="16">
        <v>127.361732163214</v>
      </c>
      <c r="J146" s="16">
        <v>975.053841208157</v>
      </c>
      <c r="K146" s="16">
        <v>1312.5986386820059</v>
      </c>
      <c r="L146" s="16">
        <v>210.18306531063499</v>
      </c>
      <c r="M146" s="16">
        <v>429.29881300994998</v>
      </c>
      <c r="N146" s="16">
        <v>429.29881300994998</v>
      </c>
      <c r="O146" s="28">
        <v>0</v>
      </c>
    </row>
    <row r="147" spans="1:56" s="24" customFormat="1" ht="21" x14ac:dyDescent="0.25">
      <c r="A147" s="21"/>
      <c r="B147" s="29" t="s">
        <v>412</v>
      </c>
      <c r="C147" s="23" t="s">
        <v>413</v>
      </c>
      <c r="D147" s="108" t="s">
        <v>414</v>
      </c>
      <c r="E147" s="111" t="s">
        <v>193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8">
        <v>0</v>
      </c>
    </row>
    <row r="148" spans="1:56" s="24" customFormat="1" ht="31.5" x14ac:dyDescent="0.25">
      <c r="A148" s="21"/>
      <c r="B148" s="67" t="s">
        <v>194</v>
      </c>
      <c r="C148" s="75"/>
      <c r="D148" s="67" t="s">
        <v>194</v>
      </c>
      <c r="E148" s="112" t="s">
        <v>195</v>
      </c>
      <c r="F148" s="61">
        <f>SUM(F137:F146)</f>
        <v>7527.1337655520547</v>
      </c>
      <c r="G148" s="61">
        <f t="shared" ref="G148:O148" si="9">SUM(G137:G146)</f>
        <v>6182.6713764475462</v>
      </c>
      <c r="H148" s="61">
        <f t="shared" si="9"/>
        <v>1344.4623891045046</v>
      </c>
      <c r="I148" s="61">
        <f t="shared" si="9"/>
        <v>127.361732163214</v>
      </c>
      <c r="J148" s="61">
        <f t="shared" si="9"/>
        <v>1217.1006569412916</v>
      </c>
      <c r="K148" s="61">
        <f t="shared" si="9"/>
        <v>1898.8515378032507</v>
      </c>
      <c r="L148" s="61">
        <f t="shared" si="9"/>
        <v>554.38914869874509</v>
      </c>
      <c r="M148" s="61">
        <f t="shared" si="9"/>
        <v>834.52649835477325</v>
      </c>
      <c r="N148" s="61">
        <f t="shared" si="9"/>
        <v>834.52649835477325</v>
      </c>
      <c r="O148" s="113">
        <f t="shared" si="9"/>
        <v>0</v>
      </c>
    </row>
    <row r="149" spans="1:56" s="24" customFormat="1" ht="32.25" thickBot="1" x14ac:dyDescent="0.3">
      <c r="A149" s="21"/>
      <c r="B149" s="66"/>
      <c r="C149" s="76"/>
      <c r="D149" s="114"/>
      <c r="E149" s="115" t="s">
        <v>415</v>
      </c>
      <c r="F149" s="61">
        <f>IF(COUNTA(F137:F147)&gt;0,IF(F147="c","c",SUM(F147:F148)),"")</f>
        <v>7527.1337655520547</v>
      </c>
      <c r="G149" s="61">
        <f t="shared" ref="G149:O149" si="10">IF(COUNTA(G137:G147)&gt;0,IF(G147="c","c",SUM(G147:G148)),"")</f>
        <v>6182.6713764475462</v>
      </c>
      <c r="H149" s="61">
        <f t="shared" si="10"/>
        <v>1344.4623891045046</v>
      </c>
      <c r="I149" s="61">
        <f t="shared" si="10"/>
        <v>127.361732163214</v>
      </c>
      <c r="J149" s="61">
        <f t="shared" si="10"/>
        <v>1217.1006569412916</v>
      </c>
      <c r="K149" s="61">
        <f t="shared" si="10"/>
        <v>1898.8515378032507</v>
      </c>
      <c r="L149" s="61">
        <f t="shared" si="10"/>
        <v>554.38914869874509</v>
      </c>
      <c r="M149" s="61">
        <f t="shared" si="10"/>
        <v>834.52649835477325</v>
      </c>
      <c r="N149" s="61">
        <f t="shared" si="10"/>
        <v>834.52649835477325</v>
      </c>
      <c r="O149" s="113">
        <f t="shared" si="10"/>
        <v>0</v>
      </c>
    </row>
    <row r="150" spans="1:56" s="2" customFormat="1" ht="12" thickBot="1" x14ac:dyDescent="0.3">
      <c r="A150" s="23"/>
      <c r="B150" s="25"/>
      <c r="C150" s="23"/>
      <c r="D150" s="116"/>
      <c r="E150" s="117" t="s">
        <v>197</v>
      </c>
      <c r="F150" s="118" t="str">
        <f t="shared" ref="F150:O150" si="11">IF(F147="c","",IF(AND(IF((COUNTIF(F137:F146,"c"))&gt;0,1,0)=1,F147=""),"Please provide Not Specified (Including Confidential)",""))</f>
        <v/>
      </c>
      <c r="G150" s="118" t="str">
        <f t="shared" si="11"/>
        <v/>
      </c>
      <c r="H150" s="118" t="str">
        <f t="shared" si="11"/>
        <v/>
      </c>
      <c r="I150" s="118" t="str">
        <f t="shared" si="11"/>
        <v/>
      </c>
      <c r="J150" s="118" t="str">
        <f t="shared" si="11"/>
        <v/>
      </c>
      <c r="K150" s="118" t="str">
        <f t="shared" si="11"/>
        <v/>
      </c>
      <c r="L150" s="118" t="str">
        <f t="shared" si="11"/>
        <v/>
      </c>
      <c r="M150" s="118" t="str">
        <f t="shared" si="11"/>
        <v/>
      </c>
      <c r="N150" s="118" t="str">
        <f t="shared" si="11"/>
        <v/>
      </c>
      <c r="O150" s="119" t="str">
        <f t="shared" si="11"/>
        <v/>
      </c>
    </row>
    <row r="151" spans="1:56" s="13" customFormat="1" ht="12" thickBot="1" x14ac:dyDescent="0.3">
      <c r="A151" s="11"/>
      <c r="B151" s="26"/>
      <c r="C151" s="23"/>
      <c r="D151" s="104"/>
      <c r="E151" s="105" t="s">
        <v>416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7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25">
      <c r="A152" s="11"/>
      <c r="B152" s="27" t="s">
        <v>417</v>
      </c>
      <c r="C152" s="23" t="s">
        <v>418</v>
      </c>
      <c r="D152" s="108" t="s">
        <v>417</v>
      </c>
      <c r="E152" s="109" t="s">
        <v>419</v>
      </c>
      <c r="F152" s="16">
        <v>-1.5870772548805401</v>
      </c>
      <c r="G152" s="16">
        <v>6.9486881069190003E-3</v>
      </c>
      <c r="H152" s="16">
        <v>-1.5940259429874599</v>
      </c>
      <c r="I152" s="16">
        <v>0</v>
      </c>
      <c r="J152" s="16">
        <v>-1.5940259429874599</v>
      </c>
      <c r="K152" s="16">
        <v>0</v>
      </c>
      <c r="L152" s="16">
        <v>1.5940259429874599</v>
      </c>
      <c r="M152" s="16">
        <v>0</v>
      </c>
      <c r="N152" s="16">
        <v>0</v>
      </c>
      <c r="O152" s="28">
        <v>0</v>
      </c>
    </row>
    <row r="153" spans="1:56" s="2" customFormat="1" x14ac:dyDescent="0.25">
      <c r="A153" s="11"/>
      <c r="B153" s="27" t="s">
        <v>420</v>
      </c>
      <c r="C153" s="23" t="s">
        <v>421</v>
      </c>
      <c r="D153" s="108" t="s">
        <v>420</v>
      </c>
      <c r="E153" s="109" t="s">
        <v>422</v>
      </c>
      <c r="F153" s="16">
        <v>-2.0179325594301001</v>
      </c>
      <c r="G153" s="16">
        <v>0</v>
      </c>
      <c r="H153" s="16">
        <v>-2.0179325594301001</v>
      </c>
      <c r="I153" s="16">
        <v>0</v>
      </c>
      <c r="J153" s="16">
        <v>-2.0179325594301001</v>
      </c>
      <c r="K153" s="16">
        <v>0.194740440569902</v>
      </c>
      <c r="L153" s="16">
        <v>2.2126730000000001</v>
      </c>
      <c r="M153" s="16">
        <v>0</v>
      </c>
      <c r="N153" s="16">
        <v>0</v>
      </c>
      <c r="O153" s="28">
        <v>0</v>
      </c>
    </row>
    <row r="154" spans="1:56" s="2" customFormat="1" x14ac:dyDescent="0.25">
      <c r="A154" s="11"/>
      <c r="B154" s="27" t="s">
        <v>423</v>
      </c>
      <c r="C154" s="23" t="s">
        <v>424</v>
      </c>
      <c r="D154" s="108" t="s">
        <v>423</v>
      </c>
      <c r="E154" s="109" t="s">
        <v>425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8">
        <v>0</v>
      </c>
    </row>
    <row r="155" spans="1:56" s="2" customFormat="1" x14ac:dyDescent="0.25">
      <c r="A155" s="11"/>
      <c r="B155" s="27" t="s">
        <v>426</v>
      </c>
      <c r="C155" s="23" t="s">
        <v>427</v>
      </c>
      <c r="D155" s="108" t="s">
        <v>426</v>
      </c>
      <c r="E155" s="109" t="s">
        <v>428</v>
      </c>
      <c r="F155" s="16">
        <v>4199.44719614522</v>
      </c>
      <c r="G155" s="16">
        <v>4274.5593446542698</v>
      </c>
      <c r="H155" s="16">
        <v>-75.112148509052304</v>
      </c>
      <c r="I155" s="16">
        <v>0</v>
      </c>
      <c r="J155" s="16">
        <v>-75.112148509052304</v>
      </c>
      <c r="K155" s="16">
        <v>1.8041297845897</v>
      </c>
      <c r="L155" s="16">
        <v>76.916278293641994</v>
      </c>
      <c r="M155" s="16">
        <v>0</v>
      </c>
      <c r="N155" s="16">
        <v>0</v>
      </c>
      <c r="O155" s="28">
        <v>0</v>
      </c>
    </row>
    <row r="156" spans="1:56" s="2" customFormat="1" x14ac:dyDescent="0.25">
      <c r="A156" s="11"/>
      <c r="B156" s="27" t="s">
        <v>429</v>
      </c>
      <c r="C156" s="23" t="s">
        <v>430</v>
      </c>
      <c r="D156" s="108" t="s">
        <v>429</v>
      </c>
      <c r="E156" s="109" t="s">
        <v>431</v>
      </c>
      <c r="F156" s="16">
        <v>-0.73410628278345902</v>
      </c>
      <c r="G156" s="16">
        <v>0</v>
      </c>
      <c r="H156" s="16">
        <v>-0.73410628278345902</v>
      </c>
      <c r="I156" s="16">
        <v>0</v>
      </c>
      <c r="J156" s="16">
        <v>-0.73410628278345902</v>
      </c>
      <c r="K156" s="16">
        <v>2.1830621186704001E-2</v>
      </c>
      <c r="L156" s="16">
        <v>0.755936903970163</v>
      </c>
      <c r="M156" s="16">
        <v>0</v>
      </c>
      <c r="N156" s="16">
        <v>0</v>
      </c>
      <c r="O156" s="28">
        <v>0</v>
      </c>
    </row>
    <row r="157" spans="1:56" s="2" customFormat="1" x14ac:dyDescent="0.25">
      <c r="A157" s="11"/>
      <c r="B157" s="27" t="s">
        <v>432</v>
      </c>
      <c r="C157" s="23" t="s">
        <v>433</v>
      </c>
      <c r="D157" s="108" t="s">
        <v>432</v>
      </c>
      <c r="E157" s="109" t="s">
        <v>434</v>
      </c>
      <c r="F157" s="16">
        <v>1327.3140297100699</v>
      </c>
      <c r="G157" s="16">
        <v>592.17298127395895</v>
      </c>
      <c r="H157" s="16">
        <v>735.14104843611403</v>
      </c>
      <c r="I157" s="16">
        <v>512.52907144405106</v>
      </c>
      <c r="J157" s="16">
        <v>222.61197699206201</v>
      </c>
      <c r="K157" s="16">
        <v>747.341695333237</v>
      </c>
      <c r="L157" s="16">
        <v>12.2006468971238</v>
      </c>
      <c r="M157" s="16">
        <v>143.631780980234</v>
      </c>
      <c r="N157" s="16">
        <v>143.631780980234</v>
      </c>
      <c r="O157" s="28">
        <v>0</v>
      </c>
    </row>
    <row r="158" spans="1:56" s="2" customFormat="1" x14ac:dyDescent="0.25">
      <c r="A158" s="11"/>
      <c r="B158" s="27" t="s">
        <v>435</v>
      </c>
      <c r="C158" s="23" t="s">
        <v>436</v>
      </c>
      <c r="D158" s="108" t="s">
        <v>435</v>
      </c>
      <c r="E158" s="109" t="s">
        <v>437</v>
      </c>
      <c r="F158" s="16">
        <v>2012.7262945893499</v>
      </c>
      <c r="G158" s="16">
        <v>1544.20686011425</v>
      </c>
      <c r="H158" s="16">
        <v>468.51943447509302</v>
      </c>
      <c r="I158" s="16">
        <v>354.84675302067598</v>
      </c>
      <c r="J158" s="16">
        <v>113.672681454417</v>
      </c>
      <c r="K158" s="16">
        <v>490.66924289650001</v>
      </c>
      <c r="L158" s="16">
        <v>22.149808421406899</v>
      </c>
      <c r="M158" s="16">
        <v>354.84675302067598</v>
      </c>
      <c r="N158" s="16">
        <v>354.84675302067598</v>
      </c>
      <c r="O158" s="28">
        <v>0</v>
      </c>
    </row>
    <row r="159" spans="1:56" s="2" customFormat="1" x14ac:dyDescent="0.25">
      <c r="A159" s="11"/>
      <c r="B159" s="27" t="s">
        <v>438</v>
      </c>
      <c r="C159" s="23" t="s">
        <v>439</v>
      </c>
      <c r="D159" s="108" t="s">
        <v>438</v>
      </c>
      <c r="E159" s="109" t="s">
        <v>440</v>
      </c>
      <c r="F159" s="16" t="s">
        <v>19</v>
      </c>
      <c r="G159" s="16" t="s">
        <v>19</v>
      </c>
      <c r="H159" s="16" t="s">
        <v>19</v>
      </c>
      <c r="I159" s="16" t="s">
        <v>19</v>
      </c>
      <c r="J159" s="16" t="s">
        <v>19</v>
      </c>
      <c r="K159" s="16" t="s">
        <v>19</v>
      </c>
      <c r="L159" s="16" t="s">
        <v>19</v>
      </c>
      <c r="M159" s="16" t="s">
        <v>19</v>
      </c>
      <c r="N159" s="16" t="s">
        <v>19</v>
      </c>
      <c r="O159" s="28" t="s">
        <v>19</v>
      </c>
    </row>
    <row r="160" spans="1:56" s="2" customFormat="1" x14ac:dyDescent="0.25">
      <c r="A160" s="11"/>
      <c r="B160" s="27" t="s">
        <v>441</v>
      </c>
      <c r="C160" s="23" t="s">
        <v>442</v>
      </c>
      <c r="D160" s="108" t="s">
        <v>441</v>
      </c>
      <c r="E160" s="109" t="s">
        <v>443</v>
      </c>
      <c r="F160" s="16">
        <v>8.65490827973451</v>
      </c>
      <c r="G160" s="16">
        <v>17.577612169055701</v>
      </c>
      <c r="H160" s="16">
        <v>-8.9227038893211805</v>
      </c>
      <c r="I160" s="16">
        <v>0</v>
      </c>
      <c r="J160" s="16">
        <v>-8.9227038893211805</v>
      </c>
      <c r="K160" s="16">
        <v>5.1607944030831999E-2</v>
      </c>
      <c r="L160" s="16">
        <v>8.9743118333520098</v>
      </c>
      <c r="M160" s="16">
        <v>0</v>
      </c>
      <c r="N160" s="16">
        <v>0</v>
      </c>
      <c r="O160" s="28">
        <v>0</v>
      </c>
    </row>
    <row r="161" spans="1:15" s="2" customFormat="1" x14ac:dyDescent="0.25">
      <c r="A161" s="11"/>
      <c r="B161" s="27" t="s">
        <v>444</v>
      </c>
      <c r="C161" s="23" t="s">
        <v>445</v>
      </c>
      <c r="D161" s="108" t="s">
        <v>444</v>
      </c>
      <c r="E161" s="109" t="s">
        <v>446</v>
      </c>
      <c r="F161" s="16">
        <v>30.723693468974702</v>
      </c>
      <c r="G161" s="16">
        <v>30.958366468974699</v>
      </c>
      <c r="H161" s="16">
        <v>-0.23467299999999999</v>
      </c>
      <c r="I161" s="16">
        <v>0</v>
      </c>
      <c r="J161" s="16">
        <v>-0.23467299999999999</v>
      </c>
      <c r="K161" s="16">
        <v>0.39977499999999999</v>
      </c>
      <c r="L161" s="16">
        <v>0.63444800000000001</v>
      </c>
      <c r="M161" s="16">
        <v>0</v>
      </c>
      <c r="N161" s="16">
        <v>0</v>
      </c>
      <c r="O161" s="28">
        <v>0</v>
      </c>
    </row>
    <row r="162" spans="1:15" s="2" customFormat="1" x14ac:dyDescent="0.25">
      <c r="A162" s="11"/>
      <c r="B162" s="27" t="s">
        <v>447</v>
      </c>
      <c r="C162" s="23" t="s">
        <v>448</v>
      </c>
      <c r="D162" s="108" t="s">
        <v>447</v>
      </c>
      <c r="E162" s="109" t="s">
        <v>449</v>
      </c>
      <c r="F162" s="16">
        <v>0.15711143326154001</v>
      </c>
      <c r="G162" s="16">
        <v>0.34920091402995201</v>
      </c>
      <c r="H162" s="16">
        <v>-0.19208948076841201</v>
      </c>
      <c r="I162" s="16">
        <v>0</v>
      </c>
      <c r="J162" s="16">
        <v>-0.19208948076841201</v>
      </c>
      <c r="K162" s="16">
        <v>0</v>
      </c>
      <c r="L162" s="16">
        <v>0.19208948076841201</v>
      </c>
      <c r="M162" s="16">
        <v>0</v>
      </c>
      <c r="N162" s="16">
        <v>0</v>
      </c>
      <c r="O162" s="28">
        <v>0</v>
      </c>
    </row>
    <row r="163" spans="1:15" s="2" customFormat="1" x14ac:dyDescent="0.25">
      <c r="A163" s="11"/>
      <c r="B163" s="27" t="s">
        <v>450</v>
      </c>
      <c r="C163" s="23" t="s">
        <v>451</v>
      </c>
      <c r="D163" s="108" t="s">
        <v>450</v>
      </c>
      <c r="E163" s="109" t="s">
        <v>452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8">
        <v>0</v>
      </c>
    </row>
    <row r="164" spans="1:15" s="2" customFormat="1" x14ac:dyDescent="0.25">
      <c r="A164" s="11"/>
      <c r="B164" s="27" t="s">
        <v>453</v>
      </c>
      <c r="C164" s="23" t="s">
        <v>454</v>
      </c>
      <c r="D164" s="108" t="s">
        <v>453</v>
      </c>
      <c r="E164" s="109" t="s">
        <v>455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8">
        <v>0</v>
      </c>
    </row>
    <row r="165" spans="1:15" s="2" customFormat="1" x14ac:dyDescent="0.25">
      <c r="A165" s="11"/>
      <c r="B165" s="27" t="s">
        <v>456</v>
      </c>
      <c r="C165" s="23" t="s">
        <v>457</v>
      </c>
      <c r="D165" s="108" t="s">
        <v>456</v>
      </c>
      <c r="E165" s="109" t="s">
        <v>458</v>
      </c>
      <c r="F165" s="16">
        <v>-1.949E-3</v>
      </c>
      <c r="G165" s="16">
        <v>0</v>
      </c>
      <c r="H165" s="16">
        <v>-1.949E-3</v>
      </c>
      <c r="I165" s="16">
        <v>0</v>
      </c>
      <c r="J165" s="16">
        <v>-1.949E-3</v>
      </c>
      <c r="K165" s="16">
        <v>0</v>
      </c>
      <c r="L165" s="16">
        <v>1.949E-3</v>
      </c>
      <c r="M165" s="16">
        <v>0</v>
      </c>
      <c r="N165" s="16">
        <v>0</v>
      </c>
      <c r="O165" s="28">
        <v>0</v>
      </c>
    </row>
    <row r="166" spans="1:15" s="2" customFormat="1" x14ac:dyDescent="0.25">
      <c r="A166" s="11"/>
      <c r="B166" s="27" t="s">
        <v>459</v>
      </c>
      <c r="C166" s="23" t="s">
        <v>460</v>
      </c>
      <c r="D166" s="108" t="s">
        <v>459</v>
      </c>
      <c r="E166" s="109" t="s">
        <v>461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8">
        <v>0</v>
      </c>
    </row>
    <row r="167" spans="1:15" s="2" customFormat="1" x14ac:dyDescent="0.25">
      <c r="A167" s="11"/>
      <c r="B167" s="27" t="s">
        <v>462</v>
      </c>
      <c r="C167" s="23" t="s">
        <v>463</v>
      </c>
      <c r="D167" s="108" t="s">
        <v>462</v>
      </c>
      <c r="E167" s="109" t="s">
        <v>464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8">
        <v>0</v>
      </c>
    </row>
    <row r="168" spans="1:15" s="2" customFormat="1" x14ac:dyDescent="0.25">
      <c r="A168" s="19"/>
      <c r="B168" s="27" t="s">
        <v>465</v>
      </c>
      <c r="C168" s="23" t="s">
        <v>466</v>
      </c>
      <c r="D168" s="108" t="s">
        <v>465</v>
      </c>
      <c r="E168" s="109" t="s">
        <v>467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8">
        <v>0</v>
      </c>
    </row>
    <row r="169" spans="1:15" s="2" customFormat="1" x14ac:dyDescent="0.25">
      <c r="A169" s="19"/>
      <c r="B169" s="27" t="s">
        <v>468</v>
      </c>
      <c r="C169" s="23" t="s">
        <v>469</v>
      </c>
      <c r="D169" s="108" t="s">
        <v>468</v>
      </c>
      <c r="E169" s="109" t="s">
        <v>470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8">
        <v>0</v>
      </c>
    </row>
    <row r="170" spans="1:15" s="2" customFormat="1" x14ac:dyDescent="0.25">
      <c r="A170" s="19"/>
      <c r="B170" s="27" t="s">
        <v>471</v>
      </c>
      <c r="C170" s="23" t="s">
        <v>472</v>
      </c>
      <c r="D170" s="108" t="s">
        <v>471</v>
      </c>
      <c r="E170" s="109" t="s">
        <v>473</v>
      </c>
      <c r="F170" s="16">
        <v>176.74905737291999</v>
      </c>
      <c r="G170" s="16">
        <v>2.3899303952968101</v>
      </c>
      <c r="H170" s="16">
        <v>174.35912697762299</v>
      </c>
      <c r="I170" s="16">
        <v>0</v>
      </c>
      <c r="J170" s="16">
        <v>174.35912697762299</v>
      </c>
      <c r="K170" s="16">
        <v>180.06951307374601</v>
      </c>
      <c r="L170" s="16">
        <v>5.7103860961229103</v>
      </c>
      <c r="M170" s="16">
        <v>0</v>
      </c>
      <c r="N170" s="16">
        <v>0</v>
      </c>
      <c r="O170" s="28">
        <v>0</v>
      </c>
    </row>
    <row r="171" spans="1:15" s="2" customFormat="1" x14ac:dyDescent="0.25">
      <c r="A171" s="19"/>
      <c r="B171" s="27" t="s">
        <v>474</v>
      </c>
      <c r="C171" s="23" t="s">
        <v>475</v>
      </c>
      <c r="D171" s="108" t="s">
        <v>474</v>
      </c>
      <c r="E171" s="109" t="s">
        <v>476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8">
        <v>0</v>
      </c>
    </row>
    <row r="172" spans="1:15" s="2" customFormat="1" x14ac:dyDescent="0.25">
      <c r="A172" s="11"/>
      <c r="B172" s="27" t="s">
        <v>477</v>
      </c>
      <c r="C172" s="23" t="s">
        <v>478</v>
      </c>
      <c r="D172" s="108" t="s">
        <v>477</v>
      </c>
      <c r="E172" s="109" t="s">
        <v>479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8">
        <v>0</v>
      </c>
    </row>
    <row r="173" spans="1:15" s="2" customFormat="1" x14ac:dyDescent="0.25">
      <c r="A173" s="11"/>
      <c r="B173" s="27" t="s">
        <v>480</v>
      </c>
      <c r="C173" s="23" t="s">
        <v>481</v>
      </c>
      <c r="D173" s="108" t="s">
        <v>480</v>
      </c>
      <c r="E173" s="109" t="s">
        <v>482</v>
      </c>
      <c r="F173" s="16">
        <v>82.886496327067405</v>
      </c>
      <c r="G173" s="16">
        <v>26.714275224233599</v>
      </c>
      <c r="H173" s="16">
        <v>56.172221102833902</v>
      </c>
      <c r="I173" s="16">
        <v>50.118203634058602</v>
      </c>
      <c r="J173" s="16">
        <v>6.0540174687752897</v>
      </c>
      <c r="K173" s="16">
        <v>85.653936560754403</v>
      </c>
      <c r="L173" s="16">
        <v>29.481715457920501</v>
      </c>
      <c r="M173" s="16">
        <v>0</v>
      </c>
      <c r="N173" s="16">
        <v>0</v>
      </c>
      <c r="O173" s="28">
        <v>0</v>
      </c>
    </row>
    <row r="174" spans="1:15" s="2" customFormat="1" x14ac:dyDescent="0.25">
      <c r="A174" s="11"/>
      <c r="B174" s="27" t="s">
        <v>483</v>
      </c>
      <c r="C174" s="23" t="s">
        <v>484</v>
      </c>
      <c r="D174" s="108" t="s">
        <v>483</v>
      </c>
      <c r="E174" s="109" t="s">
        <v>485</v>
      </c>
      <c r="F174" s="16">
        <v>2.7018585272206099</v>
      </c>
      <c r="G174" s="16">
        <v>0</v>
      </c>
      <c r="H174" s="16">
        <v>2.7018585272206099</v>
      </c>
      <c r="I174" s="16">
        <v>0</v>
      </c>
      <c r="J174" s="16">
        <v>2.7018585272206099</v>
      </c>
      <c r="K174" s="16">
        <v>3.9451271802313199</v>
      </c>
      <c r="L174" s="16">
        <v>1.24326865301071</v>
      </c>
      <c r="M174" s="16">
        <v>0</v>
      </c>
      <c r="N174" s="16">
        <v>0</v>
      </c>
      <c r="O174" s="28">
        <v>0</v>
      </c>
    </row>
    <row r="175" spans="1:15" s="2" customFormat="1" x14ac:dyDescent="0.25">
      <c r="A175" s="11"/>
      <c r="B175" s="27" t="s">
        <v>486</v>
      </c>
      <c r="C175" s="23" t="s">
        <v>487</v>
      </c>
      <c r="D175" s="108" t="s">
        <v>486</v>
      </c>
      <c r="E175" s="109" t="s">
        <v>488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8">
        <v>0</v>
      </c>
    </row>
    <row r="176" spans="1:15" s="2" customFormat="1" x14ac:dyDescent="0.25">
      <c r="A176" s="11"/>
      <c r="B176" s="27" t="s">
        <v>489</v>
      </c>
      <c r="C176" s="23" t="s">
        <v>490</v>
      </c>
      <c r="D176" s="108" t="s">
        <v>489</v>
      </c>
      <c r="E176" s="109" t="s">
        <v>491</v>
      </c>
      <c r="F176" s="16">
        <v>-11.3245483498214</v>
      </c>
      <c r="G176" s="16">
        <v>0.103794242342393</v>
      </c>
      <c r="H176" s="16">
        <v>-11.4283425921638</v>
      </c>
      <c r="I176" s="16">
        <v>0</v>
      </c>
      <c r="J176" s="16">
        <v>-11.4283425921638</v>
      </c>
      <c r="K176" s="16">
        <v>0.21594546304541301</v>
      </c>
      <c r="L176" s="16">
        <v>11.6442880552092</v>
      </c>
      <c r="M176" s="16">
        <v>0</v>
      </c>
      <c r="N176" s="16">
        <v>0</v>
      </c>
      <c r="O176" s="28">
        <v>0</v>
      </c>
    </row>
    <row r="177" spans="1:56" s="2" customFormat="1" x14ac:dyDescent="0.25">
      <c r="A177" s="11"/>
      <c r="B177" s="27" t="s">
        <v>492</v>
      </c>
      <c r="C177" s="23" t="s">
        <v>493</v>
      </c>
      <c r="D177" s="108" t="s">
        <v>492</v>
      </c>
      <c r="E177" s="109" t="s">
        <v>494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8">
        <v>0</v>
      </c>
    </row>
    <row r="178" spans="1:56" s="2" customFormat="1" x14ac:dyDescent="0.25">
      <c r="A178" s="11"/>
      <c r="B178" s="27" t="s">
        <v>495</v>
      </c>
      <c r="C178" s="23" t="s">
        <v>496</v>
      </c>
      <c r="D178" s="108" t="s">
        <v>495</v>
      </c>
      <c r="E178" s="109" t="s">
        <v>497</v>
      </c>
      <c r="F178" s="16">
        <v>-1.57838292314911</v>
      </c>
      <c r="G178" s="16">
        <v>0</v>
      </c>
      <c r="H178" s="16">
        <v>-1.57838292314911</v>
      </c>
      <c r="I178" s="16">
        <v>0</v>
      </c>
      <c r="J178" s="16">
        <v>-1.57838292314911</v>
      </c>
      <c r="K178" s="16">
        <v>0</v>
      </c>
      <c r="L178" s="16">
        <v>1.57838292314911</v>
      </c>
      <c r="M178" s="16">
        <v>0</v>
      </c>
      <c r="N178" s="16">
        <v>0</v>
      </c>
      <c r="O178" s="28">
        <v>0</v>
      </c>
    </row>
    <row r="179" spans="1:56" s="2" customFormat="1" x14ac:dyDescent="0.25">
      <c r="A179" s="11"/>
      <c r="B179" s="27" t="s">
        <v>498</v>
      </c>
      <c r="C179" s="23" t="s">
        <v>499</v>
      </c>
      <c r="D179" s="108" t="s">
        <v>498</v>
      </c>
      <c r="E179" s="109" t="s">
        <v>500</v>
      </c>
      <c r="F179" s="16">
        <v>33803.555178139897</v>
      </c>
      <c r="G179" s="16">
        <v>32614.140445749599</v>
      </c>
      <c r="H179" s="16">
        <v>1189.4147323903501</v>
      </c>
      <c r="I179" s="16">
        <v>94.209561176433994</v>
      </c>
      <c r="J179" s="16">
        <v>1095.20517121391</v>
      </c>
      <c r="K179" s="16">
        <v>4539.6799744062128</v>
      </c>
      <c r="L179" s="16">
        <v>3350.2652420158702</v>
      </c>
      <c r="M179" s="16">
        <v>542.78415503425299</v>
      </c>
      <c r="N179" s="16">
        <v>542.78415903425298</v>
      </c>
      <c r="O179" s="28">
        <v>3.9999999999999998E-6</v>
      </c>
    </row>
    <row r="180" spans="1:56" s="2" customFormat="1" ht="12" thickBot="1" x14ac:dyDescent="0.3">
      <c r="A180" s="11"/>
      <c r="B180" s="27" t="s">
        <v>501</v>
      </c>
      <c r="C180" s="23" t="s">
        <v>502</v>
      </c>
      <c r="D180" s="108" t="s">
        <v>501</v>
      </c>
      <c r="E180" s="109" t="s">
        <v>503</v>
      </c>
      <c r="F180" s="16">
        <v>-0.89973094999999903</v>
      </c>
      <c r="G180" s="16">
        <v>0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8">
        <v>0</v>
      </c>
    </row>
    <row r="181" spans="1:56" s="24" customFormat="1" ht="21" x14ac:dyDescent="0.25">
      <c r="A181" s="21"/>
      <c r="B181" s="29" t="s">
        <v>504</v>
      </c>
      <c r="C181" s="23" t="s">
        <v>505</v>
      </c>
      <c r="D181" s="108" t="s">
        <v>504</v>
      </c>
      <c r="E181" s="111" t="s">
        <v>193</v>
      </c>
      <c r="F181" s="16" t="s">
        <v>19</v>
      </c>
      <c r="G181" s="16" t="s">
        <v>19</v>
      </c>
      <c r="H181" s="16" t="s">
        <v>19</v>
      </c>
      <c r="I181" s="16" t="s">
        <v>19</v>
      </c>
      <c r="J181" s="16" t="s">
        <v>19</v>
      </c>
      <c r="K181" s="16" t="s">
        <v>19</v>
      </c>
      <c r="L181" s="16" t="s">
        <v>19</v>
      </c>
      <c r="M181" s="16" t="s">
        <v>19</v>
      </c>
      <c r="N181" s="16" t="s">
        <v>19</v>
      </c>
      <c r="O181" s="28" t="s">
        <v>19</v>
      </c>
    </row>
    <row r="182" spans="1:56" s="24" customFormat="1" ht="31.5" x14ac:dyDescent="0.25">
      <c r="A182" s="21"/>
      <c r="B182" s="67" t="s">
        <v>194</v>
      </c>
      <c r="C182" s="75"/>
      <c r="D182" s="67" t="s">
        <v>194</v>
      </c>
      <c r="E182" s="112" t="s">
        <v>195</v>
      </c>
      <c r="F182" s="61">
        <f>SUM(F152:F180)</f>
        <v>41626.760296673652</v>
      </c>
      <c r="G182" s="61">
        <f t="shared" ref="G182:O182" si="12">SUM(G152:G180)</f>
        <v>39103.179759894119</v>
      </c>
      <c r="H182" s="61">
        <f t="shared" si="12"/>
        <v>2523.5805367795792</v>
      </c>
      <c r="I182" s="61">
        <f t="shared" si="12"/>
        <v>1011.7035892752195</v>
      </c>
      <c r="J182" s="61">
        <f t="shared" si="12"/>
        <v>1511.8769475043521</v>
      </c>
      <c r="K182" s="61">
        <f t="shared" si="12"/>
        <v>6050.0475187041047</v>
      </c>
      <c r="L182" s="61">
        <f t="shared" si="12"/>
        <v>3526.4669819245332</v>
      </c>
      <c r="M182" s="61">
        <f t="shared" si="12"/>
        <v>1041.262689035163</v>
      </c>
      <c r="N182" s="61">
        <f t="shared" si="12"/>
        <v>1041.262693035163</v>
      </c>
      <c r="O182" s="113">
        <f t="shared" si="12"/>
        <v>3.9999999999999998E-6</v>
      </c>
    </row>
    <row r="183" spans="1:56" s="24" customFormat="1" ht="32.25" thickBot="1" x14ac:dyDescent="0.3">
      <c r="A183" s="21"/>
      <c r="B183" s="66"/>
      <c r="C183" s="76"/>
      <c r="D183" s="114"/>
      <c r="E183" s="115" t="s">
        <v>506</v>
      </c>
      <c r="F183" s="61" t="str">
        <f>IF(COUNTA(F152:F181)&gt;0,IF(F181="c","c",SUM(F181:F182)),"")</f>
        <v>c</v>
      </c>
      <c r="G183" s="61" t="str">
        <f t="shared" ref="G183:O183" si="13">IF(COUNTA(G152:G181)&gt;0,IF(G181="c","c",SUM(G181:G182)),"")</f>
        <v>c</v>
      </c>
      <c r="H183" s="61" t="str">
        <f t="shared" si="13"/>
        <v>c</v>
      </c>
      <c r="I183" s="61" t="str">
        <f t="shared" si="13"/>
        <v>c</v>
      </c>
      <c r="J183" s="61" t="str">
        <f t="shared" si="13"/>
        <v>c</v>
      </c>
      <c r="K183" s="61" t="str">
        <f t="shared" si="13"/>
        <v>c</v>
      </c>
      <c r="L183" s="61" t="str">
        <f t="shared" si="13"/>
        <v>c</v>
      </c>
      <c r="M183" s="61" t="str">
        <f t="shared" si="13"/>
        <v>c</v>
      </c>
      <c r="N183" s="61" t="str">
        <f t="shared" si="13"/>
        <v>c</v>
      </c>
      <c r="O183" s="113" t="str">
        <f t="shared" si="13"/>
        <v>c</v>
      </c>
    </row>
    <row r="184" spans="1:56" s="2" customFormat="1" ht="12" thickBot="1" x14ac:dyDescent="0.3">
      <c r="A184" s="23"/>
      <c r="B184" s="25"/>
      <c r="C184" s="23"/>
      <c r="D184" s="116"/>
      <c r="E184" s="117" t="s">
        <v>197</v>
      </c>
      <c r="F184" s="118" t="str">
        <f t="shared" ref="F184:O184" si="14">IF(F181="c","",IF(AND(IF((COUNTIF(F152:F180,"c"))&gt;0,1,0)=1,F181=""),"Please provide Not Specified (Including Confidential)",""))</f>
        <v/>
      </c>
      <c r="G184" s="118" t="str">
        <f t="shared" si="14"/>
        <v/>
      </c>
      <c r="H184" s="118" t="str">
        <f t="shared" si="14"/>
        <v/>
      </c>
      <c r="I184" s="118" t="str">
        <f t="shared" si="14"/>
        <v/>
      </c>
      <c r="J184" s="118" t="str">
        <f t="shared" si="14"/>
        <v/>
      </c>
      <c r="K184" s="118" t="str">
        <f t="shared" si="14"/>
        <v/>
      </c>
      <c r="L184" s="118" t="str">
        <f t="shared" si="14"/>
        <v/>
      </c>
      <c r="M184" s="118" t="str">
        <f t="shared" si="14"/>
        <v/>
      </c>
      <c r="N184" s="118" t="str">
        <f t="shared" si="14"/>
        <v/>
      </c>
      <c r="O184" s="119" t="str">
        <f t="shared" si="14"/>
        <v/>
      </c>
    </row>
    <row r="185" spans="1:56" s="13" customFormat="1" ht="12" thickBot="1" x14ac:dyDescent="0.3">
      <c r="A185" s="11"/>
      <c r="B185" s="26"/>
      <c r="C185" s="23"/>
      <c r="D185" s="104"/>
      <c r="E185" s="105" t="s">
        <v>507</v>
      </c>
      <c r="F185" s="106"/>
      <c r="G185" s="106"/>
      <c r="H185" s="106"/>
      <c r="I185" s="106"/>
      <c r="J185" s="106"/>
      <c r="K185" s="106"/>
      <c r="L185" s="106"/>
      <c r="M185" s="106"/>
      <c r="N185" s="106"/>
      <c r="O185" s="10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25">
      <c r="A186" s="11"/>
      <c r="B186" s="27" t="s">
        <v>508</v>
      </c>
      <c r="C186" s="23" t="s">
        <v>509</v>
      </c>
      <c r="D186" s="108" t="s">
        <v>508</v>
      </c>
      <c r="E186" s="109" t="s">
        <v>510</v>
      </c>
      <c r="F186" s="16">
        <v>9.9978122737978801</v>
      </c>
      <c r="G186" s="16">
        <v>1.98329441187467</v>
      </c>
      <c r="H186" s="16">
        <v>8.0145178619232098</v>
      </c>
      <c r="I186" s="16">
        <v>0</v>
      </c>
      <c r="J186" s="16">
        <v>8.0145178619232098</v>
      </c>
      <c r="K186" s="16">
        <v>9.5296774678885807</v>
      </c>
      <c r="L186" s="16">
        <v>1.51515960596537</v>
      </c>
      <c r="M186" s="16">
        <v>0</v>
      </c>
      <c r="N186" s="16">
        <v>0</v>
      </c>
      <c r="O186" s="28">
        <v>0</v>
      </c>
    </row>
    <row r="187" spans="1:56" s="2" customFormat="1" x14ac:dyDescent="0.25">
      <c r="A187" s="11"/>
      <c r="B187" s="27" t="s">
        <v>511</v>
      </c>
      <c r="C187" s="23" t="s">
        <v>512</v>
      </c>
      <c r="D187" s="108" t="s">
        <v>511</v>
      </c>
      <c r="E187" s="109" t="s">
        <v>513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28">
        <v>0</v>
      </c>
    </row>
    <row r="188" spans="1:56" s="2" customFormat="1" x14ac:dyDescent="0.25">
      <c r="A188" s="11"/>
      <c r="B188" s="27" t="s">
        <v>514</v>
      </c>
      <c r="C188" s="23" t="s">
        <v>515</v>
      </c>
      <c r="D188" s="108" t="s">
        <v>514</v>
      </c>
      <c r="E188" s="109" t="s">
        <v>516</v>
      </c>
      <c r="F188" s="16">
        <v>45.288927130097903</v>
      </c>
      <c r="G188" s="16" t="s">
        <v>19</v>
      </c>
      <c r="H188" s="16" t="s">
        <v>19</v>
      </c>
      <c r="I188" s="16" t="s">
        <v>19</v>
      </c>
      <c r="J188" s="16" t="s">
        <v>19</v>
      </c>
      <c r="K188" s="16" t="s">
        <v>19</v>
      </c>
      <c r="L188" s="16" t="s">
        <v>19</v>
      </c>
      <c r="M188" s="16">
        <v>0</v>
      </c>
      <c r="N188" s="16">
        <v>0</v>
      </c>
      <c r="O188" s="28">
        <v>0</v>
      </c>
    </row>
    <row r="189" spans="1:56" s="2" customFormat="1" x14ac:dyDescent="0.25">
      <c r="A189" s="11"/>
      <c r="B189" s="27" t="s">
        <v>517</v>
      </c>
      <c r="C189" s="23" t="s">
        <v>518</v>
      </c>
      <c r="D189" s="108" t="s">
        <v>517</v>
      </c>
      <c r="E189" s="109" t="s">
        <v>519</v>
      </c>
      <c r="F189" s="16">
        <v>1.6585000000000001</v>
      </c>
      <c r="G189" s="16">
        <v>0</v>
      </c>
      <c r="H189" s="16">
        <v>1.6585000000000001</v>
      </c>
      <c r="I189" s="16">
        <v>0</v>
      </c>
      <c r="J189" s="16">
        <v>1.6585000000000001</v>
      </c>
      <c r="K189" s="16">
        <v>1.7350000000000001</v>
      </c>
      <c r="L189" s="16">
        <v>7.6499999999999999E-2</v>
      </c>
      <c r="M189" s="16">
        <v>0</v>
      </c>
      <c r="N189" s="16">
        <v>0</v>
      </c>
      <c r="O189" s="28">
        <v>0</v>
      </c>
    </row>
    <row r="190" spans="1:56" s="2" customFormat="1" x14ac:dyDescent="0.25">
      <c r="A190" s="11"/>
      <c r="B190" s="27" t="s">
        <v>520</v>
      </c>
      <c r="C190" s="23" t="s">
        <v>521</v>
      </c>
      <c r="D190" s="108" t="s">
        <v>520</v>
      </c>
      <c r="E190" s="109" t="s">
        <v>522</v>
      </c>
      <c r="F190" s="16">
        <v>3.1682720964988902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6" t="s">
        <v>19</v>
      </c>
      <c r="L190" s="16" t="s">
        <v>19</v>
      </c>
      <c r="M190" s="16">
        <v>0</v>
      </c>
      <c r="N190" s="16">
        <v>0</v>
      </c>
      <c r="O190" s="28">
        <v>0</v>
      </c>
    </row>
    <row r="191" spans="1:56" s="2" customFormat="1" x14ac:dyDescent="0.25">
      <c r="A191" s="11"/>
      <c r="B191" s="27" t="s">
        <v>523</v>
      </c>
      <c r="C191" s="23" t="s">
        <v>524</v>
      </c>
      <c r="D191" s="108" t="s">
        <v>523</v>
      </c>
      <c r="E191" s="109" t="s">
        <v>525</v>
      </c>
      <c r="F191" s="16">
        <v>0.92924917380188798</v>
      </c>
      <c r="G191" s="16">
        <v>0.86924917380188804</v>
      </c>
      <c r="H191" s="16">
        <v>0.06</v>
      </c>
      <c r="I191" s="16">
        <v>0</v>
      </c>
      <c r="J191" s="16">
        <v>0.06</v>
      </c>
      <c r="K191" s="16">
        <v>0.06</v>
      </c>
      <c r="L191" s="16">
        <v>0</v>
      </c>
      <c r="M191" s="16">
        <v>0</v>
      </c>
      <c r="N191" s="16">
        <v>0</v>
      </c>
      <c r="O191" s="28">
        <v>0</v>
      </c>
    </row>
    <row r="192" spans="1:56" s="2" customFormat="1" x14ac:dyDescent="0.25">
      <c r="A192" s="11"/>
      <c r="B192" s="27" t="s">
        <v>526</v>
      </c>
      <c r="C192" s="23" t="s">
        <v>527</v>
      </c>
      <c r="D192" s="108" t="s">
        <v>526</v>
      </c>
      <c r="E192" s="109" t="s">
        <v>528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8">
        <v>0</v>
      </c>
    </row>
    <row r="193" spans="1:56" s="2" customFormat="1" x14ac:dyDescent="0.25">
      <c r="A193" s="11"/>
      <c r="B193" s="27" t="s">
        <v>529</v>
      </c>
      <c r="C193" s="23" t="s">
        <v>530</v>
      </c>
      <c r="D193" s="108" t="s">
        <v>529</v>
      </c>
      <c r="E193" s="109" t="s">
        <v>531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8">
        <v>0</v>
      </c>
    </row>
    <row r="194" spans="1:56" s="2" customFormat="1" x14ac:dyDescent="0.25">
      <c r="A194" s="11"/>
      <c r="B194" s="27" t="s">
        <v>532</v>
      </c>
      <c r="C194" s="23" t="s">
        <v>533</v>
      </c>
      <c r="D194" s="108" t="s">
        <v>532</v>
      </c>
      <c r="E194" s="109" t="s">
        <v>534</v>
      </c>
      <c r="F194" s="16">
        <v>0.59262518100209305</v>
      </c>
      <c r="G194" s="16">
        <v>0</v>
      </c>
      <c r="H194" s="16">
        <v>0.59262518100209305</v>
      </c>
      <c r="I194" s="16">
        <v>0</v>
      </c>
      <c r="J194" s="16">
        <v>0.59262518100209305</v>
      </c>
      <c r="K194" s="16">
        <v>0.59262518100209305</v>
      </c>
      <c r="L194" s="16">
        <v>0</v>
      </c>
      <c r="M194" s="16">
        <v>0</v>
      </c>
      <c r="N194" s="16">
        <v>0</v>
      </c>
      <c r="O194" s="28">
        <v>0</v>
      </c>
    </row>
    <row r="195" spans="1:56" s="2" customFormat="1" x14ac:dyDescent="0.25">
      <c r="A195" s="11"/>
      <c r="B195" s="27" t="s">
        <v>535</v>
      </c>
      <c r="C195" s="23" t="s">
        <v>536</v>
      </c>
      <c r="D195" s="108" t="s">
        <v>535</v>
      </c>
      <c r="E195" s="109" t="s">
        <v>537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8">
        <v>0</v>
      </c>
    </row>
    <row r="196" spans="1:56" s="2" customFormat="1" x14ac:dyDescent="0.25">
      <c r="A196" s="11"/>
      <c r="B196" s="27" t="s">
        <v>538</v>
      </c>
      <c r="C196" s="23" t="s">
        <v>539</v>
      </c>
      <c r="D196" s="108" t="s">
        <v>538</v>
      </c>
      <c r="E196" s="109" t="s">
        <v>540</v>
      </c>
      <c r="F196" s="16">
        <v>7.4925592529726996</v>
      </c>
      <c r="G196" s="16">
        <v>1.2576422529727</v>
      </c>
      <c r="H196" s="16">
        <v>6.2349170000000003</v>
      </c>
      <c r="I196" s="16">
        <v>0</v>
      </c>
      <c r="J196" s="16">
        <v>6.2349170000000003</v>
      </c>
      <c r="K196" s="16">
        <v>6.2575000000000003</v>
      </c>
      <c r="L196" s="16">
        <v>2.2582999999999999E-2</v>
      </c>
      <c r="M196" s="16">
        <v>0</v>
      </c>
      <c r="N196" s="16">
        <v>0</v>
      </c>
      <c r="O196" s="28">
        <v>0</v>
      </c>
    </row>
    <row r="197" spans="1:56" s="2" customFormat="1" x14ac:dyDescent="0.25">
      <c r="A197" s="11"/>
      <c r="B197" s="27" t="s">
        <v>541</v>
      </c>
      <c r="C197" s="23" t="s">
        <v>542</v>
      </c>
      <c r="D197" s="108" t="s">
        <v>541</v>
      </c>
      <c r="E197" s="109" t="s">
        <v>543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8">
        <v>0</v>
      </c>
    </row>
    <row r="198" spans="1:56" s="2" customFormat="1" x14ac:dyDescent="0.25">
      <c r="A198" s="11"/>
      <c r="B198" s="27" t="s">
        <v>544</v>
      </c>
      <c r="C198" s="23" t="s">
        <v>545</v>
      </c>
      <c r="D198" s="108" t="s">
        <v>544</v>
      </c>
      <c r="E198" s="109" t="s">
        <v>546</v>
      </c>
      <c r="F198" s="16">
        <v>-3.7769276259284599</v>
      </c>
      <c r="G198" s="16">
        <v>0.67177217462070404</v>
      </c>
      <c r="H198" s="16">
        <v>-4.4486998005491598</v>
      </c>
      <c r="I198" s="16">
        <v>0</v>
      </c>
      <c r="J198" s="16">
        <v>-4.4486998005491598</v>
      </c>
      <c r="K198" s="16">
        <v>0.84163900000000003</v>
      </c>
      <c r="L198" s="16">
        <v>5.2903388005491596</v>
      </c>
      <c r="M198" s="16">
        <v>0</v>
      </c>
      <c r="N198" s="16">
        <v>0</v>
      </c>
      <c r="O198" s="28">
        <v>0</v>
      </c>
    </row>
    <row r="199" spans="1:56" s="2" customFormat="1" ht="12" thickBot="1" x14ac:dyDescent="0.3">
      <c r="A199" s="11"/>
      <c r="B199" s="27" t="s">
        <v>547</v>
      </c>
      <c r="C199" s="23" t="s">
        <v>548</v>
      </c>
      <c r="D199" s="108" t="s">
        <v>547</v>
      </c>
      <c r="E199" s="109" t="s">
        <v>549</v>
      </c>
      <c r="F199" s="16" t="s">
        <v>19</v>
      </c>
      <c r="G199" s="16" t="s">
        <v>19</v>
      </c>
      <c r="H199" s="16" t="s">
        <v>19</v>
      </c>
      <c r="I199" s="16" t="s">
        <v>19</v>
      </c>
      <c r="J199" s="16" t="s">
        <v>19</v>
      </c>
      <c r="K199" s="16" t="s">
        <v>19</v>
      </c>
      <c r="L199" s="16" t="s">
        <v>19</v>
      </c>
      <c r="M199" s="16" t="s">
        <v>19</v>
      </c>
      <c r="N199" s="16" t="s">
        <v>19</v>
      </c>
      <c r="O199" s="28" t="s">
        <v>19</v>
      </c>
    </row>
    <row r="200" spans="1:56" s="24" customFormat="1" ht="21" x14ac:dyDescent="0.25">
      <c r="A200" s="21"/>
      <c r="B200" s="29" t="s">
        <v>550</v>
      </c>
      <c r="C200" s="23" t="s">
        <v>551</v>
      </c>
      <c r="D200" s="108" t="s">
        <v>552</v>
      </c>
      <c r="E200" s="111" t="s">
        <v>193</v>
      </c>
      <c r="F200" s="16" t="s">
        <v>19</v>
      </c>
      <c r="G200" s="16" t="s">
        <v>19</v>
      </c>
      <c r="H200" s="16" t="s">
        <v>19</v>
      </c>
      <c r="I200" s="16" t="s">
        <v>19</v>
      </c>
      <c r="J200" s="16" t="s">
        <v>19</v>
      </c>
      <c r="K200" s="16" t="s">
        <v>19</v>
      </c>
      <c r="L200" s="16" t="s">
        <v>19</v>
      </c>
      <c r="M200" s="16" t="s">
        <v>19</v>
      </c>
      <c r="N200" s="16" t="s">
        <v>19</v>
      </c>
      <c r="O200" s="28" t="s">
        <v>19</v>
      </c>
    </row>
    <row r="201" spans="1:56" s="24" customFormat="1" ht="31.5" x14ac:dyDescent="0.25">
      <c r="A201" s="21"/>
      <c r="B201" s="67" t="s">
        <v>194</v>
      </c>
      <c r="C201" s="75"/>
      <c r="D201" s="67" t="s">
        <v>194</v>
      </c>
      <c r="E201" s="112" t="s">
        <v>195</v>
      </c>
      <c r="F201" s="61">
        <f>SUM(F186:F199)</f>
        <v>65.351017482242881</v>
      </c>
      <c r="G201" s="61">
        <f t="shared" ref="G201:O201" si="15">SUM(G186:G199)</f>
        <v>4.7819580132699624</v>
      </c>
      <c r="H201" s="61">
        <f t="shared" si="15"/>
        <v>12.111860242376142</v>
      </c>
      <c r="I201" s="61">
        <f t="shared" si="15"/>
        <v>0</v>
      </c>
      <c r="J201" s="61">
        <f t="shared" si="15"/>
        <v>12.111860242376142</v>
      </c>
      <c r="K201" s="61">
        <f t="shared" si="15"/>
        <v>19.016441648890677</v>
      </c>
      <c r="L201" s="61">
        <f t="shared" si="15"/>
        <v>6.9045814065145299</v>
      </c>
      <c r="M201" s="61">
        <f t="shared" si="15"/>
        <v>0</v>
      </c>
      <c r="N201" s="61">
        <f t="shared" si="15"/>
        <v>0</v>
      </c>
      <c r="O201" s="113">
        <f t="shared" si="15"/>
        <v>0</v>
      </c>
    </row>
    <row r="202" spans="1:56" s="24" customFormat="1" ht="32.25" thickBot="1" x14ac:dyDescent="0.3">
      <c r="A202" s="21"/>
      <c r="B202" s="66"/>
      <c r="C202" s="76"/>
      <c r="D202" s="114"/>
      <c r="E202" s="115" t="s">
        <v>553</v>
      </c>
      <c r="F202" s="61" t="str">
        <f>IF(COUNTA(F186:F200)&gt;0,IF(F200="c","c",SUM(F200:F201)),"")</f>
        <v>c</v>
      </c>
      <c r="G202" s="61" t="str">
        <f t="shared" ref="G202:O202" si="16">IF(COUNTA(G186:G200)&gt;0,IF(G200="c","c",SUM(G200:G201)),"")</f>
        <v>c</v>
      </c>
      <c r="H202" s="61" t="str">
        <f t="shared" si="16"/>
        <v>c</v>
      </c>
      <c r="I202" s="61" t="str">
        <f t="shared" si="16"/>
        <v>c</v>
      </c>
      <c r="J202" s="61" t="str">
        <f t="shared" si="16"/>
        <v>c</v>
      </c>
      <c r="K202" s="61" t="str">
        <f t="shared" si="16"/>
        <v>c</v>
      </c>
      <c r="L202" s="61" t="str">
        <f t="shared" si="16"/>
        <v>c</v>
      </c>
      <c r="M202" s="61" t="str">
        <f t="shared" si="16"/>
        <v>c</v>
      </c>
      <c r="N202" s="61" t="str">
        <f t="shared" si="16"/>
        <v>c</v>
      </c>
      <c r="O202" s="113" t="str">
        <f t="shared" si="16"/>
        <v>c</v>
      </c>
    </row>
    <row r="203" spans="1:56" s="2" customFormat="1" ht="12" thickBot="1" x14ac:dyDescent="0.3">
      <c r="A203" s="23"/>
      <c r="B203" s="25"/>
      <c r="C203" s="23"/>
      <c r="D203" s="116"/>
      <c r="E203" s="117" t="s">
        <v>197</v>
      </c>
      <c r="F203" s="118" t="str">
        <f t="shared" ref="F203:O203" si="17">IF(F200="c","",IF(AND(IF((COUNTIF(F186:F199,"c"))&gt;0,1,0)=1,F200=""),"Please provide Not Specified (Including Confidential)",""))</f>
        <v/>
      </c>
      <c r="G203" s="118" t="str">
        <f t="shared" si="17"/>
        <v/>
      </c>
      <c r="H203" s="118" t="str">
        <f t="shared" si="17"/>
        <v/>
      </c>
      <c r="I203" s="118" t="str">
        <f t="shared" si="17"/>
        <v/>
      </c>
      <c r="J203" s="118" t="str">
        <f t="shared" si="17"/>
        <v/>
      </c>
      <c r="K203" s="118" t="str">
        <f t="shared" si="17"/>
        <v/>
      </c>
      <c r="L203" s="118" t="str">
        <f t="shared" si="17"/>
        <v/>
      </c>
      <c r="M203" s="118" t="str">
        <f t="shared" si="17"/>
        <v/>
      </c>
      <c r="N203" s="118" t="str">
        <f t="shared" si="17"/>
        <v/>
      </c>
      <c r="O203" s="119" t="str">
        <f t="shared" si="17"/>
        <v/>
      </c>
    </row>
    <row r="204" spans="1:56" s="13" customFormat="1" ht="12" thickBot="1" x14ac:dyDescent="0.3">
      <c r="A204" s="11"/>
      <c r="B204" s="26"/>
      <c r="C204" s="23"/>
      <c r="D204" s="104"/>
      <c r="E204" s="105" t="s">
        <v>554</v>
      </c>
      <c r="F204" s="106"/>
      <c r="G204" s="106"/>
      <c r="H204" s="106"/>
      <c r="I204" s="106"/>
      <c r="J204" s="106"/>
      <c r="K204" s="106"/>
      <c r="L204" s="106"/>
      <c r="M204" s="106"/>
      <c r="N204" s="106"/>
      <c r="O204" s="10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25">
      <c r="A205" s="11"/>
      <c r="B205" s="27" t="s">
        <v>555</v>
      </c>
      <c r="C205" s="23" t="s">
        <v>556</v>
      </c>
      <c r="D205" s="108" t="s">
        <v>555</v>
      </c>
      <c r="E205" s="109" t="s">
        <v>557</v>
      </c>
      <c r="F205" s="16">
        <v>-0.56336999999999005</v>
      </c>
      <c r="G205" s="16">
        <v>0</v>
      </c>
      <c r="H205" s="16">
        <v>-0.56336999999999005</v>
      </c>
      <c r="I205" s="16">
        <v>0</v>
      </c>
      <c r="J205" s="16">
        <v>-0.56336999999999005</v>
      </c>
      <c r="K205" s="16">
        <v>0.53959999999999997</v>
      </c>
      <c r="L205" s="16">
        <v>1.10296999999999</v>
      </c>
      <c r="M205" s="16">
        <v>0</v>
      </c>
      <c r="N205" s="16">
        <v>0</v>
      </c>
      <c r="O205" s="28">
        <v>0</v>
      </c>
    </row>
    <row r="206" spans="1:56" s="2" customFormat="1" x14ac:dyDescent="0.25">
      <c r="A206" s="11"/>
      <c r="B206" s="27" t="s">
        <v>558</v>
      </c>
      <c r="C206" s="23" t="s">
        <v>559</v>
      </c>
      <c r="D206" s="108" t="s">
        <v>558</v>
      </c>
      <c r="E206" s="109" t="s">
        <v>560</v>
      </c>
      <c r="F206" s="16" t="s">
        <v>19</v>
      </c>
      <c r="G206" s="16">
        <v>0</v>
      </c>
      <c r="H206" s="16" t="s">
        <v>19</v>
      </c>
      <c r="I206" s="16" t="s">
        <v>19</v>
      </c>
      <c r="J206" s="16" t="s">
        <v>19</v>
      </c>
      <c r="K206" s="16" t="s">
        <v>19</v>
      </c>
      <c r="L206" s="16" t="s">
        <v>19</v>
      </c>
      <c r="M206" s="16" t="s">
        <v>19</v>
      </c>
      <c r="N206" s="16" t="s">
        <v>19</v>
      </c>
      <c r="O206" s="28" t="s">
        <v>19</v>
      </c>
    </row>
    <row r="207" spans="1:56" s="2" customFormat="1" x14ac:dyDescent="0.25">
      <c r="A207" s="11"/>
      <c r="B207" s="27" t="s">
        <v>561</v>
      </c>
      <c r="C207" s="23" t="s">
        <v>562</v>
      </c>
      <c r="D207" s="108" t="s">
        <v>561</v>
      </c>
      <c r="E207" s="109" t="s">
        <v>563</v>
      </c>
      <c r="F207" s="16" t="s">
        <v>19</v>
      </c>
      <c r="G207" s="16" t="s">
        <v>19</v>
      </c>
      <c r="H207" s="16" t="s">
        <v>19</v>
      </c>
      <c r="I207" s="16" t="s">
        <v>19</v>
      </c>
      <c r="J207" s="16" t="s">
        <v>19</v>
      </c>
      <c r="K207" s="16" t="s">
        <v>19</v>
      </c>
      <c r="L207" s="16" t="s">
        <v>19</v>
      </c>
      <c r="M207" s="16" t="s">
        <v>19</v>
      </c>
      <c r="N207" s="16" t="s">
        <v>19</v>
      </c>
      <c r="O207" s="28" t="s">
        <v>19</v>
      </c>
    </row>
    <row r="208" spans="1:56" s="2" customFormat="1" x14ac:dyDescent="0.25">
      <c r="A208" s="11"/>
      <c r="B208" s="27" t="s">
        <v>564</v>
      </c>
      <c r="C208" s="23" t="s">
        <v>565</v>
      </c>
      <c r="D208" s="108" t="s">
        <v>564</v>
      </c>
      <c r="E208" s="109" t="s">
        <v>566</v>
      </c>
      <c r="F208" s="16">
        <v>2.4931787561188998E-2</v>
      </c>
      <c r="G208" s="16">
        <v>0</v>
      </c>
      <c r="H208" s="16">
        <v>2.4931787561188998E-2</v>
      </c>
      <c r="I208" s="16">
        <v>0</v>
      </c>
      <c r="J208" s="16">
        <v>2.4931787561188998E-2</v>
      </c>
      <c r="K208" s="16">
        <v>2.4931787561188998E-2</v>
      </c>
      <c r="L208" s="16">
        <v>0</v>
      </c>
      <c r="M208" s="16">
        <v>0</v>
      </c>
      <c r="N208" s="16">
        <v>0</v>
      </c>
      <c r="O208" s="28">
        <v>0</v>
      </c>
    </row>
    <row r="209" spans="1:56" s="2" customFormat="1" x14ac:dyDescent="0.25">
      <c r="A209" s="11"/>
      <c r="B209" s="27" t="s">
        <v>567</v>
      </c>
      <c r="C209" s="23" t="s">
        <v>568</v>
      </c>
      <c r="D209" s="108" t="s">
        <v>567</v>
      </c>
      <c r="E209" s="109" t="s">
        <v>569</v>
      </c>
      <c r="F209" s="16">
        <v>6.6714999999999997E-2</v>
      </c>
      <c r="G209" s="16">
        <v>0</v>
      </c>
      <c r="H209" s="16">
        <v>6.6714999999999997E-2</v>
      </c>
      <c r="I209" s="16">
        <v>0</v>
      </c>
      <c r="J209" s="16">
        <v>6.6714999999999997E-2</v>
      </c>
      <c r="K209" s="16">
        <v>6.7500000000000004E-2</v>
      </c>
      <c r="L209" s="16">
        <v>7.85E-4</v>
      </c>
      <c r="M209" s="16">
        <v>0</v>
      </c>
      <c r="N209" s="16">
        <v>0</v>
      </c>
      <c r="O209" s="28">
        <v>0</v>
      </c>
    </row>
    <row r="210" spans="1:56" s="2" customFormat="1" x14ac:dyDescent="0.25">
      <c r="A210" s="11"/>
      <c r="B210" s="27" t="s">
        <v>570</v>
      </c>
      <c r="C210" s="23" t="s">
        <v>571</v>
      </c>
      <c r="D210" s="108" t="s">
        <v>570</v>
      </c>
      <c r="E210" s="109" t="s">
        <v>572</v>
      </c>
      <c r="F210" s="16">
        <v>-3.9895E-2</v>
      </c>
      <c r="G210" s="16">
        <v>0</v>
      </c>
      <c r="H210" s="16">
        <v>-3.9895E-2</v>
      </c>
      <c r="I210" s="16">
        <v>0</v>
      </c>
      <c r="J210" s="16">
        <v>-3.9895E-2</v>
      </c>
      <c r="K210" s="16">
        <v>0</v>
      </c>
      <c r="L210" s="16">
        <v>3.9895E-2</v>
      </c>
      <c r="M210" s="16">
        <v>0</v>
      </c>
      <c r="N210" s="16">
        <v>0</v>
      </c>
      <c r="O210" s="28">
        <v>0</v>
      </c>
    </row>
    <row r="211" spans="1:56" s="2" customFormat="1" x14ac:dyDescent="0.25">
      <c r="A211" s="11"/>
      <c r="B211" s="27" t="s">
        <v>573</v>
      </c>
      <c r="C211" s="23" t="s">
        <v>574</v>
      </c>
      <c r="D211" s="108" t="s">
        <v>573</v>
      </c>
      <c r="E211" s="109" t="s">
        <v>575</v>
      </c>
      <c r="F211" s="16">
        <v>0.16340512940688101</v>
      </c>
      <c r="G211" s="16">
        <v>0.244261882371032</v>
      </c>
      <c r="H211" s="16">
        <v>-8.0856752964150999E-2</v>
      </c>
      <c r="I211" s="16">
        <v>0</v>
      </c>
      <c r="J211" s="16">
        <v>-8.0856752964150999E-2</v>
      </c>
      <c r="K211" s="16">
        <v>1.9480000000000001E-2</v>
      </c>
      <c r="L211" s="16">
        <v>0.100336752964151</v>
      </c>
      <c r="M211" s="16">
        <v>0</v>
      </c>
      <c r="N211" s="16">
        <v>0</v>
      </c>
      <c r="O211" s="28">
        <v>0</v>
      </c>
    </row>
    <row r="212" spans="1:56" s="2" customFormat="1" ht="12" thickBot="1" x14ac:dyDescent="0.3">
      <c r="A212" s="11"/>
      <c r="B212" s="27" t="s">
        <v>576</v>
      </c>
      <c r="C212" s="23" t="s">
        <v>577</v>
      </c>
      <c r="D212" s="108" t="s">
        <v>576</v>
      </c>
      <c r="E212" s="109" t="s">
        <v>578</v>
      </c>
      <c r="F212" s="16">
        <v>769.14080524972701</v>
      </c>
      <c r="G212" s="16">
        <v>730.86138141295203</v>
      </c>
      <c r="H212" s="16">
        <v>38.279423836774498</v>
      </c>
      <c r="I212" s="16">
        <v>0</v>
      </c>
      <c r="J212" s="16">
        <v>38.279423836774498</v>
      </c>
      <c r="K212" s="16">
        <v>100.259216674838</v>
      </c>
      <c r="L212" s="16">
        <v>61.979792838063297</v>
      </c>
      <c r="M212" s="16">
        <v>0</v>
      </c>
      <c r="N212" s="16">
        <v>0</v>
      </c>
      <c r="O212" s="28">
        <v>0</v>
      </c>
    </row>
    <row r="213" spans="1:56" s="24" customFormat="1" ht="21" x14ac:dyDescent="0.25">
      <c r="A213" s="21"/>
      <c r="B213" s="29" t="s">
        <v>579</v>
      </c>
      <c r="C213" s="23" t="s">
        <v>580</v>
      </c>
      <c r="D213" s="108" t="s">
        <v>581</v>
      </c>
      <c r="E213" s="111" t="s">
        <v>193</v>
      </c>
      <c r="F213" s="16" t="s">
        <v>19</v>
      </c>
      <c r="G213" s="16" t="s">
        <v>19</v>
      </c>
      <c r="H213" s="16" t="s">
        <v>19</v>
      </c>
      <c r="I213" s="16" t="s">
        <v>19</v>
      </c>
      <c r="J213" s="16" t="s">
        <v>19</v>
      </c>
      <c r="K213" s="16" t="s">
        <v>19</v>
      </c>
      <c r="L213" s="16" t="s">
        <v>19</v>
      </c>
      <c r="M213" s="16" t="s">
        <v>19</v>
      </c>
      <c r="N213" s="16" t="s">
        <v>19</v>
      </c>
      <c r="O213" s="28" t="s">
        <v>19</v>
      </c>
    </row>
    <row r="214" spans="1:56" s="24" customFormat="1" ht="31.5" x14ac:dyDescent="0.25">
      <c r="A214" s="21"/>
      <c r="B214" s="67" t="s">
        <v>194</v>
      </c>
      <c r="C214" s="75"/>
      <c r="D214" s="67" t="s">
        <v>194</v>
      </c>
      <c r="E214" s="112" t="s">
        <v>195</v>
      </c>
      <c r="F214" s="61">
        <f>SUM(F205:F212)</f>
        <v>768.79259216669504</v>
      </c>
      <c r="G214" s="61">
        <f t="shared" ref="G214:O214" si="18">SUM(G205:G212)</f>
        <v>731.10564329532303</v>
      </c>
      <c r="H214" s="61">
        <f t="shared" si="18"/>
        <v>37.686948871371548</v>
      </c>
      <c r="I214" s="61">
        <f t="shared" si="18"/>
        <v>0</v>
      </c>
      <c r="J214" s="61">
        <f t="shared" si="18"/>
        <v>37.686948871371548</v>
      </c>
      <c r="K214" s="61">
        <f t="shared" si="18"/>
        <v>100.91072846239919</v>
      </c>
      <c r="L214" s="61">
        <f t="shared" si="18"/>
        <v>63.223779591027437</v>
      </c>
      <c r="M214" s="61">
        <f t="shared" si="18"/>
        <v>0</v>
      </c>
      <c r="N214" s="61">
        <f t="shared" si="18"/>
        <v>0</v>
      </c>
      <c r="O214" s="113">
        <f t="shared" si="18"/>
        <v>0</v>
      </c>
    </row>
    <row r="215" spans="1:56" s="24" customFormat="1" ht="32.25" thickBot="1" x14ac:dyDescent="0.3">
      <c r="A215" s="21"/>
      <c r="B215" s="66"/>
      <c r="C215" s="76"/>
      <c r="D215" s="114"/>
      <c r="E215" s="115" t="s">
        <v>582</v>
      </c>
      <c r="F215" s="61" t="str">
        <f>IF(COUNTA(F205:F213)&gt;0,IF(F213="c","c",SUM(F213:F214)),"")</f>
        <v>c</v>
      </c>
      <c r="G215" s="61" t="str">
        <f t="shared" ref="G215:O215" si="19">IF(COUNTA(G205:G213)&gt;0,IF(G213="c","c",SUM(G213:G214)),"")</f>
        <v>c</v>
      </c>
      <c r="H215" s="61" t="str">
        <f t="shared" si="19"/>
        <v>c</v>
      </c>
      <c r="I215" s="61" t="str">
        <f t="shared" si="19"/>
        <v>c</v>
      </c>
      <c r="J215" s="61" t="str">
        <f t="shared" si="19"/>
        <v>c</v>
      </c>
      <c r="K215" s="61" t="str">
        <f t="shared" si="19"/>
        <v>c</v>
      </c>
      <c r="L215" s="61" t="str">
        <f t="shared" si="19"/>
        <v>c</v>
      </c>
      <c r="M215" s="61" t="str">
        <f t="shared" si="19"/>
        <v>c</v>
      </c>
      <c r="N215" s="61" t="str">
        <f t="shared" si="19"/>
        <v>c</v>
      </c>
      <c r="O215" s="113" t="str">
        <f t="shared" si="19"/>
        <v>c</v>
      </c>
    </row>
    <row r="216" spans="1:56" s="2" customFormat="1" ht="12" thickBot="1" x14ac:dyDescent="0.3">
      <c r="A216" s="23"/>
      <c r="B216" s="25"/>
      <c r="C216" s="23"/>
      <c r="D216" s="116"/>
      <c r="E216" s="117" t="s">
        <v>197</v>
      </c>
      <c r="F216" s="118" t="str">
        <f t="shared" ref="F216:O216" si="20">IF(F213="c","",IF(AND(IF((COUNTIF(F205:F212,"c"))&gt;0,1,0)=1,F213=""),"Please provide Not Specified (Including Confidential)",""))</f>
        <v/>
      </c>
      <c r="G216" s="118" t="str">
        <f t="shared" si="20"/>
        <v/>
      </c>
      <c r="H216" s="118" t="str">
        <f t="shared" si="20"/>
        <v/>
      </c>
      <c r="I216" s="118" t="str">
        <f t="shared" si="20"/>
        <v/>
      </c>
      <c r="J216" s="118" t="str">
        <f t="shared" si="20"/>
        <v/>
      </c>
      <c r="K216" s="118" t="str">
        <f t="shared" si="20"/>
        <v/>
      </c>
      <c r="L216" s="118" t="str">
        <f t="shared" si="20"/>
        <v/>
      </c>
      <c r="M216" s="118" t="str">
        <f t="shared" si="20"/>
        <v/>
      </c>
      <c r="N216" s="118" t="str">
        <f t="shared" si="20"/>
        <v/>
      </c>
      <c r="O216" s="119" t="str">
        <f t="shared" si="20"/>
        <v/>
      </c>
    </row>
    <row r="217" spans="1:56" s="13" customFormat="1" ht="12" thickBot="1" x14ac:dyDescent="0.3">
      <c r="A217" s="11"/>
      <c r="B217" s="26"/>
      <c r="C217" s="23"/>
      <c r="D217" s="104"/>
      <c r="E217" s="105" t="s">
        <v>583</v>
      </c>
      <c r="F217" s="106"/>
      <c r="G217" s="106"/>
      <c r="H217" s="106"/>
      <c r="I217" s="106"/>
      <c r="J217" s="106"/>
      <c r="K217" s="106"/>
      <c r="L217" s="106"/>
      <c r="M217" s="106"/>
      <c r="N217" s="106"/>
      <c r="O217" s="107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25">
      <c r="A218" s="11"/>
      <c r="B218" s="27" t="s">
        <v>584</v>
      </c>
      <c r="C218" s="23" t="s">
        <v>585</v>
      </c>
      <c r="D218" s="108" t="s">
        <v>584</v>
      </c>
      <c r="E218" s="109" t="s">
        <v>586</v>
      </c>
      <c r="F218" s="16">
        <v>1229.0809524000599</v>
      </c>
      <c r="G218" s="16">
        <v>1226.2877071307</v>
      </c>
      <c r="H218" s="16">
        <v>2.7932452693659</v>
      </c>
      <c r="I218" s="16">
        <v>83.200057000000001</v>
      </c>
      <c r="J218" s="16">
        <v>-80.406811730634104</v>
      </c>
      <c r="K218" s="16">
        <v>183.15582951915502</v>
      </c>
      <c r="L218" s="16">
        <v>180.36258424978899</v>
      </c>
      <c r="M218" s="16">
        <v>70.000057000000012</v>
      </c>
      <c r="N218" s="16">
        <v>70.000099000000006</v>
      </c>
      <c r="O218" s="28">
        <v>4.1999999999999998E-5</v>
      </c>
    </row>
    <row r="219" spans="1:56" s="2" customFormat="1" x14ac:dyDescent="0.25">
      <c r="A219" s="11"/>
      <c r="B219" s="27" t="s">
        <v>587</v>
      </c>
      <c r="C219" s="23" t="s">
        <v>588</v>
      </c>
      <c r="D219" s="108" t="s">
        <v>587</v>
      </c>
      <c r="E219" s="109" t="s">
        <v>589</v>
      </c>
      <c r="F219" s="16">
        <v>27.166096660016699</v>
      </c>
      <c r="G219" s="16">
        <v>12.7643997320589</v>
      </c>
      <c r="H219" s="16">
        <v>14.401696927957801</v>
      </c>
      <c r="I219" s="16">
        <v>0</v>
      </c>
      <c r="J219" s="16">
        <v>14.401696927957801</v>
      </c>
      <c r="K219" s="16">
        <v>18.4680138754455</v>
      </c>
      <c r="L219" s="16">
        <v>4.0663169474876799</v>
      </c>
      <c r="M219" s="16">
        <v>0</v>
      </c>
      <c r="N219" s="16">
        <v>0</v>
      </c>
      <c r="O219" s="28">
        <v>0</v>
      </c>
    </row>
    <row r="220" spans="1:56" s="2" customFormat="1" x14ac:dyDescent="0.25">
      <c r="A220" s="11"/>
      <c r="B220" s="27" t="s">
        <v>590</v>
      </c>
      <c r="C220" s="23" t="s">
        <v>591</v>
      </c>
      <c r="D220" s="108" t="s">
        <v>590</v>
      </c>
      <c r="E220" s="109" t="s">
        <v>592</v>
      </c>
      <c r="F220" s="16">
        <v>293.94774481411599</v>
      </c>
      <c r="G220" s="16">
        <v>282.94612765679898</v>
      </c>
      <c r="H220" s="16">
        <v>11.001617157317501</v>
      </c>
      <c r="I220" s="16">
        <v>0</v>
      </c>
      <c r="J220" s="16">
        <v>11.001617157317501</v>
      </c>
      <c r="K220" s="16">
        <v>19.4283623735964</v>
      </c>
      <c r="L220" s="16">
        <v>8.4267452162789205</v>
      </c>
      <c r="M220" s="16">
        <v>0</v>
      </c>
      <c r="N220" s="16">
        <v>0</v>
      </c>
      <c r="O220" s="28">
        <v>0</v>
      </c>
    </row>
    <row r="221" spans="1:56" s="2" customFormat="1" x14ac:dyDescent="0.25">
      <c r="A221" s="11"/>
      <c r="B221" s="27" t="s">
        <v>593</v>
      </c>
      <c r="C221" s="23" t="s">
        <v>594</v>
      </c>
      <c r="D221" s="108" t="s">
        <v>593</v>
      </c>
      <c r="E221" s="109" t="s">
        <v>595</v>
      </c>
      <c r="F221" s="16">
        <v>568.09493470109999</v>
      </c>
      <c r="G221" s="16">
        <v>540.65468949508602</v>
      </c>
      <c r="H221" s="16">
        <v>27.4402452060149</v>
      </c>
      <c r="I221" s="16">
        <v>0.27441354395487499</v>
      </c>
      <c r="J221" s="16">
        <v>27.16583166206</v>
      </c>
      <c r="K221" s="16">
        <v>49.824429584130598</v>
      </c>
      <c r="L221" s="16">
        <v>22.384184378115702</v>
      </c>
      <c r="M221" s="16">
        <v>0</v>
      </c>
      <c r="N221" s="16">
        <v>0</v>
      </c>
      <c r="O221" s="28">
        <v>0</v>
      </c>
    </row>
    <row r="222" spans="1:56" s="2" customFormat="1" x14ac:dyDescent="0.25">
      <c r="A222" s="11"/>
      <c r="B222" s="27" t="s">
        <v>596</v>
      </c>
      <c r="C222" s="23" t="s">
        <v>597</v>
      </c>
      <c r="D222" s="108" t="s">
        <v>596</v>
      </c>
      <c r="E222" s="109" t="s">
        <v>598</v>
      </c>
      <c r="F222" s="16">
        <v>6.8646287440708598</v>
      </c>
      <c r="G222" s="16">
        <v>7.0031255652649103</v>
      </c>
      <c r="H222" s="16">
        <v>-0.13849682119405601</v>
      </c>
      <c r="I222" s="16">
        <v>0</v>
      </c>
      <c r="J222" s="16">
        <v>-0.13849682119405601</v>
      </c>
      <c r="K222" s="16">
        <v>7.4409378805944004E-2</v>
      </c>
      <c r="L222" s="16">
        <v>0.21290619999999999</v>
      </c>
      <c r="M222" s="16">
        <v>0</v>
      </c>
      <c r="N222" s="16">
        <v>0</v>
      </c>
      <c r="O222" s="28">
        <v>0</v>
      </c>
    </row>
    <row r="223" spans="1:56" s="2" customFormat="1" x14ac:dyDescent="0.25">
      <c r="A223" s="11"/>
      <c r="B223" s="27" t="s">
        <v>599</v>
      </c>
      <c r="C223" s="23" t="s">
        <v>600</v>
      </c>
      <c r="D223" s="108" t="s">
        <v>599</v>
      </c>
      <c r="E223" s="109" t="s">
        <v>601</v>
      </c>
      <c r="F223" s="16">
        <v>0.96526802320204996</v>
      </c>
      <c r="G223" s="16">
        <v>2.3101074652997702</v>
      </c>
      <c r="H223" s="16">
        <v>-1.3448394420977201</v>
      </c>
      <c r="I223" s="16">
        <v>0</v>
      </c>
      <c r="J223" s="16">
        <v>-1.3448394420977201</v>
      </c>
      <c r="K223" s="16">
        <v>0.101277193290174</v>
      </c>
      <c r="L223" s="16">
        <v>1.4461166353879</v>
      </c>
      <c r="M223" s="16">
        <v>0</v>
      </c>
      <c r="N223" s="16">
        <v>0</v>
      </c>
      <c r="O223" s="28">
        <v>0</v>
      </c>
    </row>
    <row r="224" spans="1:56" s="2" customFormat="1" x14ac:dyDescent="0.25">
      <c r="A224" s="11"/>
      <c r="B224" s="27" t="s">
        <v>602</v>
      </c>
      <c r="C224" s="23" t="s">
        <v>603</v>
      </c>
      <c r="D224" s="108" t="s">
        <v>602</v>
      </c>
      <c r="E224" s="109" t="s">
        <v>604</v>
      </c>
      <c r="F224" s="16" t="s">
        <v>19</v>
      </c>
      <c r="G224" s="16">
        <v>0</v>
      </c>
      <c r="H224" s="16" t="s">
        <v>19</v>
      </c>
      <c r="I224" s="16" t="s">
        <v>19</v>
      </c>
      <c r="J224" s="16" t="s">
        <v>19</v>
      </c>
      <c r="K224" s="16" t="s">
        <v>19</v>
      </c>
      <c r="L224" s="16" t="s">
        <v>19</v>
      </c>
      <c r="M224" s="16" t="s">
        <v>19</v>
      </c>
      <c r="N224" s="16" t="s">
        <v>19</v>
      </c>
      <c r="O224" s="28" t="s">
        <v>19</v>
      </c>
    </row>
    <row r="225" spans="1:56" s="2" customFormat="1" x14ac:dyDescent="0.25">
      <c r="A225" s="11"/>
      <c r="B225" s="27" t="s">
        <v>605</v>
      </c>
      <c r="C225" s="23" t="s">
        <v>606</v>
      </c>
      <c r="D225" s="108" t="s">
        <v>605</v>
      </c>
      <c r="E225" s="109" t="s">
        <v>607</v>
      </c>
      <c r="F225" s="16" t="s">
        <v>19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6" t="s">
        <v>19</v>
      </c>
      <c r="L225" s="16" t="s">
        <v>19</v>
      </c>
      <c r="M225" s="16" t="s">
        <v>19</v>
      </c>
      <c r="N225" s="16" t="s">
        <v>19</v>
      </c>
      <c r="O225" s="28" t="s">
        <v>19</v>
      </c>
    </row>
    <row r="226" spans="1:56" s="2" customFormat="1" ht="12" thickBot="1" x14ac:dyDescent="0.3">
      <c r="A226" s="11"/>
      <c r="B226" s="27" t="s">
        <v>608</v>
      </c>
      <c r="C226" s="23" t="s">
        <v>609</v>
      </c>
      <c r="D226" s="108" t="s">
        <v>608</v>
      </c>
      <c r="E226" s="109" t="s">
        <v>610</v>
      </c>
      <c r="F226" s="16">
        <v>-0.37285800000000002</v>
      </c>
      <c r="G226" s="16">
        <v>0</v>
      </c>
      <c r="H226" s="16">
        <v>-0.37285800000000002</v>
      </c>
      <c r="I226" s="16">
        <v>0</v>
      </c>
      <c r="J226" s="16">
        <v>-0.37285800000000002</v>
      </c>
      <c r="K226" s="16">
        <v>5.3004000000000003E-2</v>
      </c>
      <c r="L226" s="16">
        <v>0.42586200000000002</v>
      </c>
      <c r="M226" s="16">
        <v>0</v>
      </c>
      <c r="N226" s="16">
        <v>0</v>
      </c>
      <c r="O226" s="28">
        <v>0</v>
      </c>
    </row>
    <row r="227" spans="1:56" s="24" customFormat="1" ht="21" x14ac:dyDescent="0.25">
      <c r="A227" s="21"/>
      <c r="B227" s="31" t="s">
        <v>611</v>
      </c>
      <c r="C227" s="23" t="s">
        <v>612</v>
      </c>
      <c r="D227" s="108" t="s">
        <v>613</v>
      </c>
      <c r="E227" s="111" t="s">
        <v>193</v>
      </c>
      <c r="F227" s="16" t="s">
        <v>19</v>
      </c>
      <c r="G227" s="16" t="s">
        <v>19</v>
      </c>
      <c r="H227" s="16" t="s">
        <v>19</v>
      </c>
      <c r="I227" s="16" t="s">
        <v>19</v>
      </c>
      <c r="J227" s="16" t="s">
        <v>19</v>
      </c>
      <c r="K227" s="16" t="s">
        <v>19</v>
      </c>
      <c r="L227" s="16" t="s">
        <v>19</v>
      </c>
      <c r="M227" s="16" t="s">
        <v>19</v>
      </c>
      <c r="N227" s="16" t="s">
        <v>19</v>
      </c>
      <c r="O227" s="28" t="s">
        <v>19</v>
      </c>
    </row>
    <row r="228" spans="1:56" s="24" customFormat="1" ht="31.5" x14ac:dyDescent="0.25">
      <c r="A228" s="21"/>
      <c r="B228" s="67" t="s">
        <v>194</v>
      </c>
      <c r="C228" s="75"/>
      <c r="D228" s="67" t="s">
        <v>194</v>
      </c>
      <c r="E228" s="112" t="s">
        <v>195</v>
      </c>
      <c r="F228" s="61">
        <f>SUM(F218:F226)</f>
        <v>2125.7467673425654</v>
      </c>
      <c r="G228" s="61">
        <f t="shared" ref="G228:O228" si="21">SUM(G218:G226)</f>
        <v>2071.9661570452081</v>
      </c>
      <c r="H228" s="61">
        <f t="shared" si="21"/>
        <v>53.780610297364326</v>
      </c>
      <c r="I228" s="61">
        <f t="shared" si="21"/>
        <v>83.47447054395488</v>
      </c>
      <c r="J228" s="61">
        <f t="shared" si="21"/>
        <v>-29.693860246590582</v>
      </c>
      <c r="K228" s="61">
        <f t="shared" si="21"/>
        <v>271.10532592442365</v>
      </c>
      <c r="L228" s="61">
        <f t="shared" si="21"/>
        <v>217.32471562705919</v>
      </c>
      <c r="M228" s="61">
        <f t="shared" si="21"/>
        <v>70.000057000000012</v>
      </c>
      <c r="N228" s="61">
        <f t="shared" si="21"/>
        <v>70.000099000000006</v>
      </c>
      <c r="O228" s="113">
        <f t="shared" si="21"/>
        <v>4.1999999999999998E-5</v>
      </c>
    </row>
    <row r="229" spans="1:56" s="24" customFormat="1" ht="32.25" thickBot="1" x14ac:dyDescent="0.3">
      <c r="A229" s="21"/>
      <c r="B229" s="66"/>
      <c r="C229" s="76"/>
      <c r="D229" s="114"/>
      <c r="E229" s="115" t="s">
        <v>614</v>
      </c>
      <c r="F229" s="61" t="str">
        <f>IF(COUNTA(F218:F227)&gt;0,IF(F227="c","c",SUM(F227:F228)),"")</f>
        <v>c</v>
      </c>
      <c r="G229" s="61" t="str">
        <f t="shared" ref="G229:O229" si="22">IF(COUNTA(G218:G227)&gt;0,IF(G227="c","c",SUM(G227:G228)),"")</f>
        <v>c</v>
      </c>
      <c r="H229" s="61" t="str">
        <f t="shared" si="22"/>
        <v>c</v>
      </c>
      <c r="I229" s="61" t="str">
        <f t="shared" si="22"/>
        <v>c</v>
      </c>
      <c r="J229" s="61" t="str">
        <f t="shared" si="22"/>
        <v>c</v>
      </c>
      <c r="K229" s="61" t="str">
        <f t="shared" si="22"/>
        <v>c</v>
      </c>
      <c r="L229" s="61" t="str">
        <f t="shared" si="22"/>
        <v>c</v>
      </c>
      <c r="M229" s="61" t="str">
        <f t="shared" si="22"/>
        <v>c</v>
      </c>
      <c r="N229" s="61" t="str">
        <f t="shared" si="22"/>
        <v>c</v>
      </c>
      <c r="O229" s="113" t="str">
        <f t="shared" si="22"/>
        <v>c</v>
      </c>
    </row>
    <row r="230" spans="1:56" s="2" customFormat="1" ht="12" thickBot="1" x14ac:dyDescent="0.3">
      <c r="A230" s="23"/>
      <c r="B230" s="25"/>
      <c r="C230" s="23"/>
      <c r="D230" s="116"/>
      <c r="E230" s="117" t="s">
        <v>197</v>
      </c>
      <c r="F230" s="118" t="str">
        <f t="shared" ref="F230:O230" si="23">IF(F227="c","",IF(AND(IF((COUNTIF(F218:F226,"c"))&gt;0,1,0)=1,F227=""),"Please provide Not Specified (Including Confidential)",""))</f>
        <v/>
      </c>
      <c r="G230" s="118" t="str">
        <f t="shared" si="23"/>
        <v/>
      </c>
      <c r="H230" s="118" t="str">
        <f t="shared" si="23"/>
        <v/>
      </c>
      <c r="I230" s="118" t="str">
        <f t="shared" si="23"/>
        <v/>
      </c>
      <c r="J230" s="118" t="str">
        <f t="shared" si="23"/>
        <v/>
      </c>
      <c r="K230" s="118" t="str">
        <f t="shared" si="23"/>
        <v/>
      </c>
      <c r="L230" s="118" t="str">
        <f t="shared" si="23"/>
        <v/>
      </c>
      <c r="M230" s="118" t="str">
        <f t="shared" si="23"/>
        <v/>
      </c>
      <c r="N230" s="118" t="str">
        <f t="shared" si="23"/>
        <v/>
      </c>
      <c r="O230" s="119" t="str">
        <f t="shared" si="23"/>
        <v/>
      </c>
    </row>
    <row r="231" spans="1:56" s="13" customFormat="1" ht="12" thickBot="1" x14ac:dyDescent="0.3">
      <c r="A231" s="11"/>
      <c r="B231" s="26"/>
      <c r="C231" s="23"/>
      <c r="D231" s="104"/>
      <c r="E231" s="105" t="s">
        <v>615</v>
      </c>
      <c r="F231" s="106"/>
      <c r="G231" s="106"/>
      <c r="H231" s="106"/>
      <c r="I231" s="106"/>
      <c r="J231" s="106"/>
      <c r="K231" s="106"/>
      <c r="L231" s="106"/>
      <c r="M231" s="106"/>
      <c r="N231" s="106"/>
      <c r="O231" s="107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25">
      <c r="A232" s="11"/>
      <c r="B232" s="27" t="s">
        <v>616</v>
      </c>
      <c r="C232" s="23" t="s">
        <v>617</v>
      </c>
      <c r="D232" s="108" t="s">
        <v>616</v>
      </c>
      <c r="E232" s="109" t="s">
        <v>618</v>
      </c>
      <c r="F232" s="16">
        <v>-0.10885</v>
      </c>
      <c r="G232" s="16">
        <v>0</v>
      </c>
      <c r="H232" s="16">
        <v>-0.10885</v>
      </c>
      <c r="I232" s="16">
        <v>0</v>
      </c>
      <c r="J232" s="16">
        <v>-0.10885</v>
      </c>
      <c r="K232" s="16">
        <v>0</v>
      </c>
      <c r="L232" s="16">
        <v>0.10885</v>
      </c>
      <c r="M232" s="16">
        <v>0</v>
      </c>
      <c r="N232" s="16">
        <v>0</v>
      </c>
      <c r="O232" s="28">
        <v>0</v>
      </c>
    </row>
    <row r="233" spans="1:56" s="2" customFormat="1" x14ac:dyDescent="0.25">
      <c r="A233" s="11"/>
      <c r="B233" s="27" t="s">
        <v>619</v>
      </c>
      <c r="C233" s="23" t="s">
        <v>620</v>
      </c>
      <c r="D233" s="108" t="s">
        <v>619</v>
      </c>
      <c r="E233" s="109" t="s">
        <v>621</v>
      </c>
      <c r="F233" s="16">
        <v>1.03709467745927</v>
      </c>
      <c r="G233" s="16">
        <v>0</v>
      </c>
      <c r="H233" s="16">
        <v>1.03709467745927</v>
      </c>
      <c r="I233" s="16">
        <v>0</v>
      </c>
      <c r="J233" s="16">
        <v>1.03709467745927</v>
      </c>
      <c r="K233" s="16">
        <v>1.03709467745927</v>
      </c>
      <c r="L233" s="16">
        <v>0</v>
      </c>
      <c r="M233" s="16">
        <v>0</v>
      </c>
      <c r="N233" s="16">
        <v>0</v>
      </c>
      <c r="O233" s="28">
        <v>0</v>
      </c>
    </row>
    <row r="234" spans="1:56" s="2" customFormat="1" x14ac:dyDescent="0.25">
      <c r="A234" s="11"/>
      <c r="B234" s="27" t="s">
        <v>622</v>
      </c>
      <c r="C234" s="23" t="s">
        <v>623</v>
      </c>
      <c r="D234" s="108" t="s">
        <v>622</v>
      </c>
      <c r="E234" s="109" t="s">
        <v>624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8">
        <v>0</v>
      </c>
    </row>
    <row r="235" spans="1:56" s="2" customFormat="1" x14ac:dyDescent="0.25">
      <c r="A235" s="11"/>
      <c r="B235" s="27" t="s">
        <v>625</v>
      </c>
      <c r="C235" s="23" t="s">
        <v>626</v>
      </c>
      <c r="D235" s="108" t="s">
        <v>625</v>
      </c>
      <c r="E235" s="109" t="s">
        <v>627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8">
        <v>0</v>
      </c>
    </row>
    <row r="236" spans="1:56" s="2" customFormat="1" x14ac:dyDescent="0.25">
      <c r="A236" s="11"/>
      <c r="B236" s="27" t="s">
        <v>628</v>
      </c>
      <c r="C236" s="23" t="s">
        <v>629</v>
      </c>
      <c r="D236" s="108" t="s">
        <v>628</v>
      </c>
      <c r="E236" s="109" t="s">
        <v>630</v>
      </c>
      <c r="F236" s="16">
        <v>-6.2248826020592E-2</v>
      </c>
      <c r="G236" s="16">
        <v>5.7145173979408E-2</v>
      </c>
      <c r="H236" s="16">
        <v>-0.119394</v>
      </c>
      <c r="I236" s="16">
        <v>0</v>
      </c>
      <c r="J236" s="16">
        <v>-0.119394</v>
      </c>
      <c r="K236" s="16">
        <v>3.2724999999999997E-2</v>
      </c>
      <c r="L236" s="16">
        <v>0.152119</v>
      </c>
      <c r="M236" s="16">
        <v>0</v>
      </c>
      <c r="N236" s="16">
        <v>0</v>
      </c>
      <c r="O236" s="28">
        <v>0</v>
      </c>
    </row>
    <row r="237" spans="1:56" s="2" customFormat="1" x14ac:dyDescent="0.25">
      <c r="A237" s="11"/>
      <c r="B237" s="27" t="s">
        <v>631</v>
      </c>
      <c r="C237" s="23" t="s">
        <v>632</v>
      </c>
      <c r="D237" s="108" t="s">
        <v>631</v>
      </c>
      <c r="E237" s="109" t="s">
        <v>633</v>
      </c>
      <c r="F237" s="16">
        <v>36.561772226096799</v>
      </c>
      <c r="G237" s="16">
        <v>22.8513453194523</v>
      </c>
      <c r="H237" s="16">
        <v>13.7104269066445</v>
      </c>
      <c r="I237" s="16">
        <v>0</v>
      </c>
      <c r="J237" s="16">
        <v>13.7104269066445</v>
      </c>
      <c r="K237" s="16">
        <v>15.499507589504599</v>
      </c>
      <c r="L237" s="16">
        <v>1.78908068286017</v>
      </c>
      <c r="M237" s="16">
        <v>0</v>
      </c>
      <c r="N237" s="16">
        <v>0</v>
      </c>
      <c r="O237" s="28">
        <v>0</v>
      </c>
    </row>
    <row r="238" spans="1:56" s="2" customFormat="1" x14ac:dyDescent="0.25">
      <c r="A238" s="11"/>
      <c r="B238" s="27" t="s">
        <v>634</v>
      </c>
      <c r="C238" s="23" t="s">
        <v>635</v>
      </c>
      <c r="D238" s="108" t="s">
        <v>634</v>
      </c>
      <c r="E238" s="109" t="s">
        <v>636</v>
      </c>
      <c r="F238" s="16">
        <v>4.1778893667497199</v>
      </c>
      <c r="G238" s="16">
        <v>5.1553356170427502</v>
      </c>
      <c r="H238" s="16">
        <v>-0.977446250293032</v>
      </c>
      <c r="I238" s="16">
        <v>0</v>
      </c>
      <c r="J238" s="16">
        <v>-0.977446250293032</v>
      </c>
      <c r="K238" s="16">
        <v>0.38578538000000001</v>
      </c>
      <c r="L238" s="16">
        <v>1.3632316302930301</v>
      </c>
      <c r="M238" s="16">
        <v>0</v>
      </c>
      <c r="N238" s="16">
        <v>0</v>
      </c>
      <c r="O238" s="28">
        <v>0</v>
      </c>
    </row>
    <row r="239" spans="1:56" s="2" customFormat="1" x14ac:dyDescent="0.25">
      <c r="A239" s="11"/>
      <c r="B239" s="27" t="s">
        <v>637</v>
      </c>
      <c r="C239" s="23" t="s">
        <v>638</v>
      </c>
      <c r="D239" s="108" t="s">
        <v>637</v>
      </c>
      <c r="E239" s="109" t="s">
        <v>639</v>
      </c>
      <c r="F239" s="16">
        <v>2590.4933362264301</v>
      </c>
      <c r="G239" s="16">
        <v>1097.65706548457</v>
      </c>
      <c r="H239" s="16">
        <v>1492.8362707418601</v>
      </c>
      <c r="I239" s="16">
        <v>-52.266409425074997</v>
      </c>
      <c r="J239" s="16">
        <v>1545.10268016693</v>
      </c>
      <c r="K239" s="16">
        <v>1611.953806709409</v>
      </c>
      <c r="L239" s="16">
        <v>119.1175359675521</v>
      </c>
      <c r="M239" s="16">
        <v>914.12280385456006</v>
      </c>
      <c r="N239" s="16">
        <v>1014.37417085456</v>
      </c>
      <c r="O239" s="28">
        <v>100.251367</v>
      </c>
    </row>
    <row r="240" spans="1:56" s="2" customFormat="1" x14ac:dyDescent="0.25">
      <c r="A240" s="11"/>
      <c r="B240" s="27" t="s">
        <v>640</v>
      </c>
      <c r="C240" s="23" t="s">
        <v>641</v>
      </c>
      <c r="D240" s="108" t="s">
        <v>640</v>
      </c>
      <c r="E240" s="109" t="s">
        <v>642</v>
      </c>
      <c r="F240" s="16">
        <v>167.13558664917801</v>
      </c>
      <c r="G240" s="16">
        <v>135.10568986788201</v>
      </c>
      <c r="H240" s="16">
        <v>32.029896781296401</v>
      </c>
      <c r="I240" s="16">
        <v>6.8900000000000003E-3</v>
      </c>
      <c r="J240" s="16">
        <v>32.023006781296402</v>
      </c>
      <c r="K240" s="16">
        <v>38.686872297373903</v>
      </c>
      <c r="L240" s="16">
        <v>6.6569755160774404</v>
      </c>
      <c r="M240" s="16">
        <v>0</v>
      </c>
      <c r="N240" s="16">
        <v>0</v>
      </c>
      <c r="O240" s="28">
        <v>0</v>
      </c>
    </row>
    <row r="241" spans="1:15" s="2" customFormat="1" x14ac:dyDescent="0.25">
      <c r="A241" s="11"/>
      <c r="B241" s="27" t="s">
        <v>643</v>
      </c>
      <c r="C241" s="23" t="s">
        <v>644</v>
      </c>
      <c r="D241" s="108" t="s">
        <v>643</v>
      </c>
      <c r="E241" s="109" t="s">
        <v>645</v>
      </c>
      <c r="F241" s="16">
        <v>0.23015174347043299</v>
      </c>
      <c r="G241" s="16">
        <v>4.6651743470433001E-2</v>
      </c>
      <c r="H241" s="16">
        <v>0.1835</v>
      </c>
      <c r="I241" s="16">
        <v>0</v>
      </c>
      <c r="J241" s="16">
        <v>0.1835</v>
      </c>
      <c r="K241" s="16">
        <v>0.1835</v>
      </c>
      <c r="L241" s="16">
        <v>0</v>
      </c>
      <c r="M241" s="16">
        <v>0</v>
      </c>
      <c r="N241" s="16">
        <v>0</v>
      </c>
      <c r="O241" s="28">
        <v>0</v>
      </c>
    </row>
    <row r="242" spans="1:15" s="2" customFormat="1" x14ac:dyDescent="0.25">
      <c r="A242" s="11"/>
      <c r="B242" s="27" t="s">
        <v>646</v>
      </c>
      <c r="C242" s="23" t="s">
        <v>647</v>
      </c>
      <c r="D242" s="108" t="s">
        <v>646</v>
      </c>
      <c r="E242" s="109" t="s">
        <v>648</v>
      </c>
      <c r="F242" s="16">
        <v>-1.5547453147558901</v>
      </c>
      <c r="G242" s="16">
        <v>1.1571971974152999</v>
      </c>
      <c r="H242" s="16">
        <v>-2.71194251217119</v>
      </c>
      <c r="I242" s="16">
        <v>0</v>
      </c>
      <c r="J242" s="16">
        <v>-2.71194251217119</v>
      </c>
      <c r="K242" s="16">
        <v>0.58908408782879695</v>
      </c>
      <c r="L242" s="16">
        <v>3.3010265999999899</v>
      </c>
      <c r="M242" s="16">
        <v>0</v>
      </c>
      <c r="N242" s="16">
        <v>0</v>
      </c>
      <c r="O242" s="28">
        <v>0</v>
      </c>
    </row>
    <row r="243" spans="1:15" s="2" customFormat="1" x14ac:dyDescent="0.25">
      <c r="A243" s="11"/>
      <c r="B243" s="27" t="s">
        <v>649</v>
      </c>
      <c r="C243" s="23" t="s">
        <v>650</v>
      </c>
      <c r="D243" s="108" t="s">
        <v>649</v>
      </c>
      <c r="E243" s="109" t="s">
        <v>651</v>
      </c>
      <c r="F243" s="16">
        <v>4.7265744713171999E-2</v>
      </c>
      <c r="G243" s="16">
        <v>7.1437447131720002E-3</v>
      </c>
      <c r="H243" s="16">
        <v>4.0121999999999998E-2</v>
      </c>
      <c r="I243" s="16">
        <v>0</v>
      </c>
      <c r="J243" s="16">
        <v>4.0121999999999998E-2</v>
      </c>
      <c r="K243" s="16">
        <v>4.0121999999999998E-2</v>
      </c>
      <c r="L243" s="16">
        <v>0</v>
      </c>
      <c r="M243" s="16">
        <v>0</v>
      </c>
      <c r="N243" s="16">
        <v>0</v>
      </c>
      <c r="O243" s="28">
        <v>0</v>
      </c>
    </row>
    <row r="244" spans="1:15" s="2" customFormat="1" x14ac:dyDescent="0.25">
      <c r="A244" s="11"/>
      <c r="B244" s="27" t="s">
        <v>652</v>
      </c>
      <c r="C244" s="23" t="s">
        <v>653</v>
      </c>
      <c r="D244" s="108" t="s">
        <v>652</v>
      </c>
      <c r="E244" s="109" t="s">
        <v>654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8">
        <v>0</v>
      </c>
    </row>
    <row r="245" spans="1:15" s="2" customFormat="1" x14ac:dyDescent="0.25">
      <c r="A245" s="11"/>
      <c r="B245" s="27" t="s">
        <v>655</v>
      </c>
      <c r="C245" s="23" t="s">
        <v>656</v>
      </c>
      <c r="D245" s="108" t="s">
        <v>655</v>
      </c>
      <c r="E245" s="109" t="s">
        <v>657</v>
      </c>
      <c r="F245" s="16">
        <v>-8.6430650439844801</v>
      </c>
      <c r="G245" s="16">
        <v>0</v>
      </c>
      <c r="H245" s="16">
        <v>-8.6430650439844801</v>
      </c>
      <c r="I245" s="16">
        <v>0</v>
      </c>
      <c r="J245" s="16">
        <v>-8.6430650439844801</v>
      </c>
      <c r="K245" s="16">
        <v>2.9499999999999998E-2</v>
      </c>
      <c r="L245" s="16">
        <v>8.6725650439844806</v>
      </c>
      <c r="M245" s="16">
        <v>0</v>
      </c>
      <c r="N245" s="16">
        <v>0</v>
      </c>
      <c r="O245" s="28">
        <v>0</v>
      </c>
    </row>
    <row r="246" spans="1:15" s="2" customFormat="1" x14ac:dyDescent="0.25">
      <c r="A246" s="11"/>
      <c r="B246" s="27" t="s">
        <v>658</v>
      </c>
      <c r="C246" s="23" t="s">
        <v>659</v>
      </c>
      <c r="D246" s="108" t="s">
        <v>658</v>
      </c>
      <c r="E246" s="109" t="s">
        <v>660</v>
      </c>
      <c r="F246" s="16">
        <v>6.9223000000000007E-2</v>
      </c>
      <c r="G246" s="16">
        <v>0</v>
      </c>
      <c r="H246" s="16">
        <v>6.9223000000000007E-2</v>
      </c>
      <c r="I246" s="16">
        <v>0</v>
      </c>
      <c r="J246" s="16">
        <v>6.9223000000000007E-2</v>
      </c>
      <c r="K246" s="16">
        <v>6.9223000000000007E-2</v>
      </c>
      <c r="L246" s="16">
        <v>0</v>
      </c>
      <c r="M246" s="16">
        <v>0</v>
      </c>
      <c r="N246" s="16">
        <v>0</v>
      </c>
      <c r="O246" s="28">
        <v>0</v>
      </c>
    </row>
    <row r="247" spans="1:15" s="2" customFormat="1" x14ac:dyDescent="0.25">
      <c r="A247" s="11"/>
      <c r="B247" s="27" t="s">
        <v>661</v>
      </c>
      <c r="C247" s="23" t="s">
        <v>662</v>
      </c>
      <c r="D247" s="108" t="s">
        <v>661</v>
      </c>
      <c r="E247" s="109" t="s">
        <v>663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8">
        <v>0</v>
      </c>
    </row>
    <row r="248" spans="1:15" s="2" customFormat="1" x14ac:dyDescent="0.25">
      <c r="A248" s="11"/>
      <c r="B248" s="27" t="s">
        <v>664</v>
      </c>
      <c r="C248" s="23" t="s">
        <v>665</v>
      </c>
      <c r="D248" s="108" t="s">
        <v>664</v>
      </c>
      <c r="E248" s="109" t="s">
        <v>666</v>
      </c>
      <c r="F248" s="16">
        <v>405.57325546571599</v>
      </c>
      <c r="G248" s="16">
        <v>338.64752948565899</v>
      </c>
      <c r="H248" s="16">
        <v>66.925725980056697</v>
      </c>
      <c r="I248" s="16">
        <v>0</v>
      </c>
      <c r="J248" s="16">
        <v>66.925725980056697</v>
      </c>
      <c r="K248" s="16">
        <v>104.19679479412601</v>
      </c>
      <c r="L248" s="16">
        <v>37.271068814069302</v>
      </c>
      <c r="M248" s="16">
        <v>0</v>
      </c>
      <c r="N248" s="16">
        <v>0</v>
      </c>
      <c r="O248" s="28">
        <v>0</v>
      </c>
    </row>
    <row r="249" spans="1:15" s="2" customFormat="1" x14ac:dyDescent="0.25">
      <c r="A249" s="11"/>
      <c r="B249" s="27" t="s">
        <v>667</v>
      </c>
      <c r="C249" s="23" t="s">
        <v>668</v>
      </c>
      <c r="D249" s="108" t="s">
        <v>667</v>
      </c>
      <c r="E249" s="109" t="s">
        <v>669</v>
      </c>
      <c r="F249" s="16">
        <v>3.3107928864204701</v>
      </c>
      <c r="G249" s="16">
        <v>2.1170190969523</v>
      </c>
      <c r="H249" s="16">
        <v>1.1937737894681699</v>
      </c>
      <c r="I249" s="16">
        <v>0</v>
      </c>
      <c r="J249" s="16">
        <v>1.1937737894681699</v>
      </c>
      <c r="K249" s="16">
        <v>1.1937737894681719</v>
      </c>
      <c r="L249" s="16">
        <v>0</v>
      </c>
      <c r="M249" s="16">
        <v>0.66742135999999996</v>
      </c>
      <c r="N249" s="16">
        <v>0.66742135999999996</v>
      </c>
      <c r="O249" s="28">
        <v>0</v>
      </c>
    </row>
    <row r="250" spans="1:15" s="2" customFormat="1" x14ac:dyDescent="0.25">
      <c r="A250" s="11"/>
      <c r="B250" s="27" t="s">
        <v>670</v>
      </c>
      <c r="C250" s="23" t="s">
        <v>671</v>
      </c>
      <c r="D250" s="108" t="s">
        <v>670</v>
      </c>
      <c r="E250" s="109" t="s">
        <v>672</v>
      </c>
      <c r="F250" s="16">
        <v>525.46708149064204</v>
      </c>
      <c r="G250" s="16">
        <v>367.56348142832002</v>
      </c>
      <c r="H250" s="16">
        <v>157.90360006232299</v>
      </c>
      <c r="I250" s="16">
        <v>0</v>
      </c>
      <c r="J250" s="16">
        <v>157.90360006232299</v>
      </c>
      <c r="K250" s="16">
        <v>158.488571792866</v>
      </c>
      <c r="L250" s="16">
        <v>0.58497173054372598</v>
      </c>
      <c r="M250" s="16">
        <v>0</v>
      </c>
      <c r="N250" s="16">
        <v>0</v>
      </c>
      <c r="O250" s="28">
        <v>0</v>
      </c>
    </row>
    <row r="251" spans="1:15" s="2" customFormat="1" x14ac:dyDescent="0.25">
      <c r="A251" s="11"/>
      <c r="B251" s="27" t="s">
        <v>673</v>
      </c>
      <c r="C251" s="23" t="s">
        <v>674</v>
      </c>
      <c r="D251" s="108" t="s">
        <v>673</v>
      </c>
      <c r="E251" s="109" t="s">
        <v>675</v>
      </c>
      <c r="F251" s="16">
        <v>476.49686693329699</v>
      </c>
      <c r="G251" s="16">
        <v>468.69340682744399</v>
      </c>
      <c r="H251" s="16">
        <v>7.8034601058523103</v>
      </c>
      <c r="I251" s="16">
        <v>0</v>
      </c>
      <c r="J251" s="16">
        <v>7.8034601058523103</v>
      </c>
      <c r="K251" s="16">
        <v>11.0168179611608</v>
      </c>
      <c r="L251" s="16">
        <v>3.2133578553084901</v>
      </c>
      <c r="M251" s="16">
        <v>0</v>
      </c>
      <c r="N251" s="16">
        <v>0</v>
      </c>
      <c r="O251" s="28">
        <v>0</v>
      </c>
    </row>
    <row r="252" spans="1:15" s="2" customFormat="1" x14ac:dyDescent="0.25">
      <c r="A252" s="11"/>
      <c r="B252" s="27" t="s">
        <v>676</v>
      </c>
      <c r="C252" s="23" t="s">
        <v>677</v>
      </c>
      <c r="D252" s="108" t="s">
        <v>676</v>
      </c>
      <c r="E252" s="109" t="s">
        <v>678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8">
        <v>0</v>
      </c>
    </row>
    <row r="253" spans="1:15" s="2" customFormat="1" x14ac:dyDescent="0.25">
      <c r="A253" s="11"/>
      <c r="B253" s="27" t="s">
        <v>679</v>
      </c>
      <c r="C253" s="23" t="s">
        <v>680</v>
      </c>
      <c r="D253" s="108" t="s">
        <v>679</v>
      </c>
      <c r="E253" s="109" t="s">
        <v>681</v>
      </c>
      <c r="F253" s="16" t="s">
        <v>19</v>
      </c>
      <c r="G253" s="16" t="s">
        <v>19</v>
      </c>
      <c r="H253" s="16">
        <v>-1.1891721456821E-2</v>
      </c>
      <c r="I253" s="16">
        <v>0</v>
      </c>
      <c r="J253" s="16">
        <v>-1.1891721456821E-2</v>
      </c>
      <c r="K253" s="16">
        <v>0.112895</v>
      </c>
      <c r="L253" s="16">
        <v>0.124786721456821</v>
      </c>
      <c r="M253" s="16" t="s">
        <v>19</v>
      </c>
      <c r="N253" s="16" t="s">
        <v>19</v>
      </c>
      <c r="O253" s="28" t="s">
        <v>19</v>
      </c>
    </row>
    <row r="254" spans="1:15" s="2" customFormat="1" x14ac:dyDescent="0.25">
      <c r="A254" s="11"/>
      <c r="B254" s="27" t="s">
        <v>682</v>
      </c>
      <c r="C254" s="23" t="s">
        <v>683</v>
      </c>
      <c r="D254" s="108" t="s">
        <v>682</v>
      </c>
      <c r="E254" s="109" t="s">
        <v>684</v>
      </c>
      <c r="F254" s="16">
        <v>379.84282501499001</v>
      </c>
      <c r="G254" s="16" t="s">
        <v>19</v>
      </c>
      <c r="H254" s="16" t="s">
        <v>19</v>
      </c>
      <c r="I254" s="16" t="s">
        <v>19</v>
      </c>
      <c r="J254" s="16" t="s">
        <v>19</v>
      </c>
      <c r="K254" s="16" t="s">
        <v>19</v>
      </c>
      <c r="L254" s="16" t="s">
        <v>19</v>
      </c>
      <c r="M254" s="16">
        <v>0</v>
      </c>
      <c r="N254" s="16">
        <v>0</v>
      </c>
      <c r="O254" s="28">
        <v>0</v>
      </c>
    </row>
    <row r="255" spans="1:15" s="32" customFormat="1" ht="12" thickBot="1" x14ac:dyDescent="0.3">
      <c r="A255" s="11"/>
      <c r="B255" s="27" t="s">
        <v>685</v>
      </c>
      <c r="C255" s="23" t="s">
        <v>686</v>
      </c>
      <c r="D255" s="108" t="s">
        <v>685</v>
      </c>
      <c r="E255" s="109" t="s">
        <v>687</v>
      </c>
      <c r="F255" s="16">
        <v>1940.4826437361401</v>
      </c>
      <c r="G255" s="16" t="s">
        <v>19</v>
      </c>
      <c r="H255" s="16" t="s">
        <v>19</v>
      </c>
      <c r="I255" s="16" t="s">
        <v>19</v>
      </c>
      <c r="J255" s="16" t="s">
        <v>19</v>
      </c>
      <c r="K255" s="16" t="s">
        <v>19</v>
      </c>
      <c r="L255" s="16" t="s">
        <v>19</v>
      </c>
      <c r="M255" s="16">
        <v>0</v>
      </c>
      <c r="N255" s="16">
        <v>0</v>
      </c>
      <c r="O255" s="28">
        <v>0</v>
      </c>
    </row>
    <row r="256" spans="1:15" s="33" customFormat="1" ht="21" x14ac:dyDescent="0.25">
      <c r="A256" s="21"/>
      <c r="B256" s="29" t="s">
        <v>688</v>
      </c>
      <c r="C256" s="23" t="s">
        <v>689</v>
      </c>
      <c r="D256" s="108" t="s">
        <v>688</v>
      </c>
      <c r="E256" s="111" t="s">
        <v>193</v>
      </c>
      <c r="F256" s="16" t="s">
        <v>19</v>
      </c>
      <c r="G256" s="16" t="s">
        <v>19</v>
      </c>
      <c r="H256" s="16" t="s">
        <v>19</v>
      </c>
      <c r="I256" s="16" t="s">
        <v>19</v>
      </c>
      <c r="J256" s="16" t="s">
        <v>19</v>
      </c>
      <c r="K256" s="16" t="s">
        <v>19</v>
      </c>
      <c r="L256" s="16" t="s">
        <v>19</v>
      </c>
      <c r="M256" s="16" t="s">
        <v>19</v>
      </c>
      <c r="N256" s="16" t="s">
        <v>19</v>
      </c>
      <c r="O256" s="28" t="s">
        <v>19</v>
      </c>
    </row>
    <row r="257" spans="1:56" s="24" customFormat="1" ht="31.5" x14ac:dyDescent="0.25">
      <c r="A257" s="21"/>
      <c r="B257" s="67" t="s">
        <v>194</v>
      </c>
      <c r="C257" s="75"/>
      <c r="D257" s="67" t="s">
        <v>194</v>
      </c>
      <c r="E257" s="112" t="s">
        <v>195</v>
      </c>
      <c r="F257" s="61">
        <f>SUM(F232:F255)</f>
        <v>6520.556875976542</v>
      </c>
      <c r="G257" s="61">
        <f t="shared" ref="G257:O257" si="24">SUM(G232:G255)</f>
        <v>2439.0590109869008</v>
      </c>
      <c r="H257" s="61">
        <f t="shared" si="24"/>
        <v>1761.1605045170552</v>
      </c>
      <c r="I257" s="61">
        <f t="shared" si="24"/>
        <v>-52.259519425074998</v>
      </c>
      <c r="J257" s="61">
        <f t="shared" si="24"/>
        <v>1813.420023942125</v>
      </c>
      <c r="K257" s="61">
        <f t="shared" si="24"/>
        <v>1943.5160740791966</v>
      </c>
      <c r="L257" s="61">
        <f t="shared" si="24"/>
        <v>182.35556956214558</v>
      </c>
      <c r="M257" s="61">
        <f t="shared" si="24"/>
        <v>914.79022521456011</v>
      </c>
      <c r="N257" s="61">
        <f t="shared" si="24"/>
        <v>1015.0415922145601</v>
      </c>
      <c r="O257" s="113">
        <f t="shared" si="24"/>
        <v>100.251367</v>
      </c>
    </row>
    <row r="258" spans="1:56" s="24" customFormat="1" ht="32.25" thickBot="1" x14ac:dyDescent="0.3">
      <c r="A258" s="21"/>
      <c r="B258" s="66"/>
      <c r="C258" s="76"/>
      <c r="D258" s="114"/>
      <c r="E258" s="115" t="s">
        <v>690</v>
      </c>
      <c r="F258" s="61" t="str">
        <f>IF(COUNTA(F232:F256)&gt;0,IF(F256="c","c",SUM(F256:F257)),"")</f>
        <v>c</v>
      </c>
      <c r="G258" s="61" t="str">
        <f t="shared" ref="G258:O258" si="25">IF(COUNTA(G232:G256)&gt;0,IF(G256="c","c",SUM(G256:G257)),"")</f>
        <v>c</v>
      </c>
      <c r="H258" s="61" t="str">
        <f t="shared" si="25"/>
        <v>c</v>
      </c>
      <c r="I258" s="61" t="str">
        <f t="shared" si="25"/>
        <v>c</v>
      </c>
      <c r="J258" s="61" t="str">
        <f t="shared" si="25"/>
        <v>c</v>
      </c>
      <c r="K258" s="61" t="str">
        <f t="shared" si="25"/>
        <v>c</v>
      </c>
      <c r="L258" s="61" t="str">
        <f t="shared" si="25"/>
        <v>c</v>
      </c>
      <c r="M258" s="61" t="str">
        <f t="shared" si="25"/>
        <v>c</v>
      </c>
      <c r="N258" s="61" t="str">
        <f t="shared" si="25"/>
        <v>c</v>
      </c>
      <c r="O258" s="113" t="str">
        <f t="shared" si="25"/>
        <v>c</v>
      </c>
    </row>
    <row r="259" spans="1:56" s="2" customFormat="1" ht="12" thickBot="1" x14ac:dyDescent="0.3">
      <c r="A259" s="23"/>
      <c r="B259" s="25"/>
      <c r="C259" s="23"/>
      <c r="D259" s="116"/>
      <c r="E259" s="117" t="s">
        <v>197</v>
      </c>
      <c r="F259" s="118" t="str">
        <f t="shared" ref="F259:O259" si="26">IF(F256="c","",IF(AND(IF((COUNTIF(F232:F255,"c"))&gt;0,1,0)=1,F256=""),"Please provide Not Specified (Including Confidential)",""))</f>
        <v/>
      </c>
      <c r="G259" s="118" t="str">
        <f t="shared" si="26"/>
        <v/>
      </c>
      <c r="H259" s="118" t="str">
        <f t="shared" si="26"/>
        <v/>
      </c>
      <c r="I259" s="118" t="str">
        <f t="shared" si="26"/>
        <v/>
      </c>
      <c r="J259" s="118" t="str">
        <f t="shared" si="26"/>
        <v/>
      </c>
      <c r="K259" s="118" t="str">
        <f t="shared" si="26"/>
        <v/>
      </c>
      <c r="L259" s="118" t="str">
        <f t="shared" si="26"/>
        <v/>
      </c>
      <c r="M259" s="118" t="str">
        <f t="shared" si="26"/>
        <v/>
      </c>
      <c r="N259" s="118" t="str">
        <f t="shared" si="26"/>
        <v/>
      </c>
      <c r="O259" s="119" t="str">
        <f t="shared" si="26"/>
        <v/>
      </c>
    </row>
    <row r="260" spans="1:56" s="13" customFormat="1" ht="12" thickBot="1" x14ac:dyDescent="0.3">
      <c r="A260" s="11"/>
      <c r="B260" s="26"/>
      <c r="C260" s="23"/>
      <c r="D260" s="104"/>
      <c r="E260" s="105" t="s">
        <v>691</v>
      </c>
      <c r="F260" s="106"/>
      <c r="G260" s="106"/>
      <c r="H260" s="106"/>
      <c r="I260" s="106"/>
      <c r="J260" s="106"/>
      <c r="K260" s="106"/>
      <c r="L260" s="106"/>
      <c r="M260" s="106"/>
      <c r="N260" s="106"/>
      <c r="O260" s="107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25">
      <c r="A261" s="11"/>
      <c r="B261" s="27" t="s">
        <v>692</v>
      </c>
      <c r="C261" s="23" t="s">
        <v>693</v>
      </c>
      <c r="D261" s="108" t="s">
        <v>692</v>
      </c>
      <c r="E261" s="109" t="s">
        <v>694</v>
      </c>
      <c r="F261" s="16">
        <v>149.218099916059</v>
      </c>
      <c r="G261" s="16">
        <v>147.535441607358</v>
      </c>
      <c r="H261" s="16">
        <v>1.6826583087009099</v>
      </c>
      <c r="I261" s="16">
        <v>0</v>
      </c>
      <c r="J261" s="16">
        <v>1.6826583087009099</v>
      </c>
      <c r="K261" s="16">
        <v>11.556795236897701</v>
      </c>
      <c r="L261" s="16">
        <v>9.8741369281968101</v>
      </c>
      <c r="M261" s="16">
        <v>0</v>
      </c>
      <c r="N261" s="16">
        <v>0</v>
      </c>
      <c r="O261" s="28">
        <v>0</v>
      </c>
    </row>
    <row r="262" spans="1:56" s="2" customFormat="1" x14ac:dyDescent="0.25">
      <c r="A262" s="11"/>
      <c r="B262" s="27" t="s">
        <v>695</v>
      </c>
      <c r="C262" s="23" t="s">
        <v>696</v>
      </c>
      <c r="D262" s="108" t="s">
        <v>695</v>
      </c>
      <c r="E262" s="109" t="s">
        <v>697</v>
      </c>
      <c r="F262" s="16" t="s">
        <v>19</v>
      </c>
      <c r="G262" s="16">
        <v>137.03642061159999</v>
      </c>
      <c r="H262" s="16" t="s">
        <v>19</v>
      </c>
      <c r="I262" s="16" t="s">
        <v>19</v>
      </c>
      <c r="J262" s="16" t="s">
        <v>19</v>
      </c>
      <c r="K262" s="16" t="s">
        <v>19</v>
      </c>
      <c r="L262" s="16" t="s">
        <v>19</v>
      </c>
      <c r="M262" s="16" t="s">
        <v>19</v>
      </c>
      <c r="N262" s="16" t="s">
        <v>19</v>
      </c>
      <c r="O262" s="28" t="s">
        <v>19</v>
      </c>
    </row>
    <row r="263" spans="1:56" s="2" customFormat="1" x14ac:dyDescent="0.25">
      <c r="A263" s="11"/>
      <c r="B263" s="27" t="s">
        <v>698</v>
      </c>
      <c r="C263" s="23" t="s">
        <v>699</v>
      </c>
      <c r="D263" s="108" t="s">
        <v>698</v>
      </c>
      <c r="E263" s="109" t="s">
        <v>700</v>
      </c>
      <c r="F263" s="16">
        <v>4.08E-4</v>
      </c>
      <c r="G263" s="16">
        <v>0</v>
      </c>
      <c r="H263" s="16">
        <v>4.08E-4</v>
      </c>
      <c r="I263" s="16">
        <v>0</v>
      </c>
      <c r="J263" s="16">
        <v>4.08E-4</v>
      </c>
      <c r="K263" s="16">
        <v>4.08E-4</v>
      </c>
      <c r="L263" s="16">
        <v>0</v>
      </c>
      <c r="M263" s="16">
        <v>0</v>
      </c>
      <c r="N263" s="16">
        <v>0</v>
      </c>
      <c r="O263" s="28">
        <v>0</v>
      </c>
    </row>
    <row r="264" spans="1:56" s="2" customFormat="1" x14ac:dyDescent="0.25">
      <c r="A264" s="11"/>
      <c r="B264" s="27" t="s">
        <v>701</v>
      </c>
      <c r="C264" s="23" t="s">
        <v>702</v>
      </c>
      <c r="D264" s="108" t="s">
        <v>701</v>
      </c>
      <c r="E264" s="109" t="s">
        <v>703</v>
      </c>
      <c r="F264" s="16">
        <v>35.708779283816199</v>
      </c>
      <c r="G264" s="16">
        <v>24.4181812281197</v>
      </c>
      <c r="H264" s="16">
        <v>11.2905980556964</v>
      </c>
      <c r="I264" s="16">
        <v>0</v>
      </c>
      <c r="J264" s="16">
        <v>11.2905980556964</v>
      </c>
      <c r="K264" s="16">
        <v>12.048092969106699</v>
      </c>
      <c r="L264" s="16">
        <v>0.75749491341025998</v>
      </c>
      <c r="M264" s="16">
        <v>0</v>
      </c>
      <c r="N264" s="16">
        <v>0</v>
      </c>
      <c r="O264" s="28">
        <v>0</v>
      </c>
    </row>
    <row r="265" spans="1:56" s="2" customFormat="1" x14ac:dyDescent="0.25">
      <c r="A265" s="11"/>
      <c r="B265" s="27" t="s">
        <v>704</v>
      </c>
      <c r="C265" s="23" t="s">
        <v>705</v>
      </c>
      <c r="D265" s="108" t="s">
        <v>704</v>
      </c>
      <c r="E265" s="109" t="s">
        <v>706</v>
      </c>
      <c r="F265" s="59" t="s">
        <v>19</v>
      </c>
      <c r="G265" s="59" t="s">
        <v>19</v>
      </c>
      <c r="H265" s="59" t="s">
        <v>19</v>
      </c>
      <c r="I265" s="59" t="s">
        <v>19</v>
      </c>
      <c r="J265" s="59" t="s">
        <v>19</v>
      </c>
      <c r="K265" s="59" t="s">
        <v>19</v>
      </c>
      <c r="L265" s="59" t="s">
        <v>19</v>
      </c>
      <c r="M265" s="59" t="s">
        <v>19</v>
      </c>
      <c r="N265" s="59" t="s">
        <v>19</v>
      </c>
      <c r="O265" s="60" t="s">
        <v>19</v>
      </c>
    </row>
    <row r="266" spans="1:56" s="2" customFormat="1" x14ac:dyDescent="0.25">
      <c r="A266" s="11"/>
      <c r="B266" s="27" t="s">
        <v>707</v>
      </c>
      <c r="C266" s="23" t="s">
        <v>708</v>
      </c>
      <c r="D266" s="108" t="s">
        <v>707</v>
      </c>
      <c r="E266" s="109" t="s">
        <v>709</v>
      </c>
      <c r="F266" s="16">
        <v>37.085841943669898</v>
      </c>
      <c r="G266" s="16">
        <v>61.031539952645197</v>
      </c>
      <c r="H266" s="16">
        <v>-23.945698008975199</v>
      </c>
      <c r="I266" s="16">
        <v>0</v>
      </c>
      <c r="J266" s="16">
        <v>-23.945698008975199</v>
      </c>
      <c r="K266" s="16">
        <v>9.8282540115130193</v>
      </c>
      <c r="L266" s="16">
        <v>33.773952020488302</v>
      </c>
      <c r="M266" s="16">
        <v>0</v>
      </c>
      <c r="N266" s="16">
        <v>0</v>
      </c>
      <c r="O266" s="28">
        <v>0</v>
      </c>
    </row>
    <row r="267" spans="1:56" s="2" customFormat="1" x14ac:dyDescent="0.25">
      <c r="A267" s="11"/>
      <c r="B267" s="27" t="s">
        <v>710</v>
      </c>
      <c r="C267" s="23" t="s">
        <v>711</v>
      </c>
      <c r="D267" s="108" t="s">
        <v>710</v>
      </c>
      <c r="E267" s="109" t="s">
        <v>712</v>
      </c>
      <c r="F267" s="16">
        <v>193.942937902685</v>
      </c>
      <c r="G267" s="16">
        <v>187.70133289961601</v>
      </c>
      <c r="H267" s="16">
        <v>6.2416050030686501</v>
      </c>
      <c r="I267" s="16">
        <v>0</v>
      </c>
      <c r="J267" s="16">
        <v>6.2416050030686501</v>
      </c>
      <c r="K267" s="16">
        <v>10.069126828816801</v>
      </c>
      <c r="L267" s="16">
        <v>3.8275218257481698</v>
      </c>
      <c r="M267" s="16">
        <v>0</v>
      </c>
      <c r="N267" s="16">
        <v>0</v>
      </c>
      <c r="O267" s="28">
        <v>0</v>
      </c>
    </row>
    <row r="268" spans="1:56" s="2" customFormat="1" ht="12" thickBot="1" x14ac:dyDescent="0.3">
      <c r="A268" s="11"/>
      <c r="B268" s="27" t="s">
        <v>713</v>
      </c>
      <c r="C268" s="23" t="s">
        <v>714</v>
      </c>
      <c r="D268" s="108" t="s">
        <v>713</v>
      </c>
      <c r="E268" s="109" t="s">
        <v>715</v>
      </c>
      <c r="F268" s="16">
        <v>1.4522596276322199</v>
      </c>
      <c r="G268" s="16">
        <v>1.4064196276322201</v>
      </c>
      <c r="H268" s="16">
        <v>4.5839999999999999E-2</v>
      </c>
      <c r="I268" s="16">
        <v>0</v>
      </c>
      <c r="J268" s="16">
        <v>4.5839999999999999E-2</v>
      </c>
      <c r="K268" s="16">
        <v>6.4862000000000003E-2</v>
      </c>
      <c r="L268" s="16">
        <v>1.9022000000000001E-2</v>
      </c>
      <c r="M268" s="16">
        <v>0</v>
      </c>
      <c r="N268" s="16">
        <v>0</v>
      </c>
      <c r="O268" s="28">
        <v>0</v>
      </c>
    </row>
    <row r="269" spans="1:56" s="24" customFormat="1" ht="21" x14ac:dyDescent="0.25">
      <c r="A269" s="21"/>
      <c r="B269" s="29" t="s">
        <v>716</v>
      </c>
      <c r="C269" s="23" t="s">
        <v>717</v>
      </c>
      <c r="D269" s="108" t="s">
        <v>716</v>
      </c>
      <c r="E269" s="111" t="s">
        <v>193</v>
      </c>
      <c r="F269" s="16" t="s">
        <v>19</v>
      </c>
      <c r="G269" s="16" t="s">
        <v>19</v>
      </c>
      <c r="H269" s="16" t="s">
        <v>19</v>
      </c>
      <c r="I269" s="16" t="s">
        <v>19</v>
      </c>
      <c r="J269" s="16" t="s">
        <v>19</v>
      </c>
      <c r="K269" s="16" t="s">
        <v>19</v>
      </c>
      <c r="L269" s="16" t="s">
        <v>19</v>
      </c>
      <c r="M269" s="16" t="s">
        <v>19</v>
      </c>
      <c r="N269" s="16" t="s">
        <v>19</v>
      </c>
      <c r="O269" s="28" t="s">
        <v>19</v>
      </c>
    </row>
    <row r="270" spans="1:56" s="24" customFormat="1" ht="31.5" x14ac:dyDescent="0.25">
      <c r="A270" s="21"/>
      <c r="B270" s="67" t="s">
        <v>194</v>
      </c>
      <c r="C270" s="75"/>
      <c r="D270" s="67" t="s">
        <v>194</v>
      </c>
      <c r="E270" s="112" t="s">
        <v>195</v>
      </c>
      <c r="F270" s="61">
        <f>SUM(F261:F268)</f>
        <v>417.40832667386229</v>
      </c>
      <c r="G270" s="61">
        <f t="shared" ref="G270:O270" si="27">SUM(G261:G268)</f>
        <v>559.12933592697107</v>
      </c>
      <c r="H270" s="61">
        <f t="shared" si="27"/>
        <v>-4.6845886415092393</v>
      </c>
      <c r="I270" s="61">
        <f t="shared" si="27"/>
        <v>0</v>
      </c>
      <c r="J270" s="61">
        <f t="shared" si="27"/>
        <v>-4.6845886415092393</v>
      </c>
      <c r="K270" s="61">
        <f t="shared" si="27"/>
        <v>43.567539046334218</v>
      </c>
      <c r="L270" s="61">
        <f t="shared" si="27"/>
        <v>48.25212768784354</v>
      </c>
      <c r="M270" s="61">
        <f t="shared" si="27"/>
        <v>0</v>
      </c>
      <c r="N270" s="61">
        <f t="shared" si="27"/>
        <v>0</v>
      </c>
      <c r="O270" s="113">
        <f t="shared" si="27"/>
        <v>0</v>
      </c>
    </row>
    <row r="271" spans="1:56" s="24" customFormat="1" ht="21.75" thickBot="1" x14ac:dyDescent="0.3">
      <c r="A271" s="21"/>
      <c r="B271" s="66"/>
      <c r="C271" s="76"/>
      <c r="D271" s="114"/>
      <c r="E271" s="115" t="s">
        <v>718</v>
      </c>
      <c r="F271" s="61" t="str">
        <f>IF(COUNTA(F261:F269)&gt;0,IF(F269="c","c",SUM(F269:F270)),"")</f>
        <v>c</v>
      </c>
      <c r="G271" s="61" t="str">
        <f t="shared" ref="G271:O271" si="28">IF(COUNTA(G261:G269)&gt;0,IF(G269="c","c",SUM(G269:G270)),"")</f>
        <v>c</v>
      </c>
      <c r="H271" s="61" t="str">
        <f t="shared" si="28"/>
        <v>c</v>
      </c>
      <c r="I271" s="61" t="str">
        <f t="shared" si="28"/>
        <v>c</v>
      </c>
      <c r="J271" s="61" t="str">
        <f t="shared" si="28"/>
        <v>c</v>
      </c>
      <c r="K271" s="61" t="str">
        <f t="shared" si="28"/>
        <v>c</v>
      </c>
      <c r="L271" s="61" t="str">
        <f t="shared" si="28"/>
        <v>c</v>
      </c>
      <c r="M271" s="61" t="str">
        <f t="shared" si="28"/>
        <v>c</v>
      </c>
      <c r="N271" s="61" t="str">
        <f t="shared" si="28"/>
        <v>c</v>
      </c>
      <c r="O271" s="113" t="str">
        <f t="shared" si="28"/>
        <v>c</v>
      </c>
    </row>
    <row r="272" spans="1:56" s="2" customFormat="1" ht="12" thickBot="1" x14ac:dyDescent="0.3">
      <c r="A272" s="23"/>
      <c r="B272" s="25"/>
      <c r="C272" s="23"/>
      <c r="D272" s="116"/>
      <c r="E272" s="117" t="s">
        <v>197</v>
      </c>
      <c r="F272" s="118" t="str">
        <f t="shared" ref="F272:O272" si="29">IF(F269="c","",IF(AND(IF((COUNTIF(F261:F268,"c"))&gt;0,1,0)=1,F269=""),"Please provide Not Specified (Including Confidential)",""))</f>
        <v/>
      </c>
      <c r="G272" s="118" t="str">
        <f t="shared" si="29"/>
        <v/>
      </c>
      <c r="H272" s="118" t="str">
        <f t="shared" si="29"/>
        <v/>
      </c>
      <c r="I272" s="118" t="str">
        <f t="shared" si="29"/>
        <v/>
      </c>
      <c r="J272" s="118" t="str">
        <f t="shared" si="29"/>
        <v/>
      </c>
      <c r="K272" s="118" t="str">
        <f t="shared" si="29"/>
        <v/>
      </c>
      <c r="L272" s="118" t="str">
        <f t="shared" si="29"/>
        <v/>
      </c>
      <c r="M272" s="118" t="str">
        <f t="shared" si="29"/>
        <v/>
      </c>
      <c r="N272" s="118" t="str">
        <f t="shared" si="29"/>
        <v/>
      </c>
      <c r="O272" s="119" t="str">
        <f t="shared" si="29"/>
        <v/>
      </c>
    </row>
    <row r="273" spans="1:56" s="13" customFormat="1" ht="12" thickBot="1" x14ac:dyDescent="0.3">
      <c r="A273" s="11"/>
      <c r="B273" s="26"/>
      <c r="C273" s="23"/>
      <c r="D273" s="104"/>
      <c r="E273" s="105" t="s">
        <v>719</v>
      </c>
      <c r="F273" s="106"/>
      <c r="G273" s="106"/>
      <c r="H273" s="106"/>
      <c r="I273" s="106"/>
      <c r="J273" s="106"/>
      <c r="K273" s="106"/>
      <c r="L273" s="106"/>
      <c r="M273" s="106"/>
      <c r="N273" s="106"/>
      <c r="O273" s="107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25">
      <c r="A274" s="19"/>
      <c r="B274" s="27" t="s">
        <v>720</v>
      </c>
      <c r="C274" s="23" t="s">
        <v>721</v>
      </c>
      <c r="D274" s="108" t="s">
        <v>720</v>
      </c>
      <c r="E274" s="109" t="s">
        <v>722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8">
        <v>0</v>
      </c>
    </row>
    <row r="275" spans="1:56" s="2" customFormat="1" x14ac:dyDescent="0.25">
      <c r="A275" s="11"/>
      <c r="B275" s="27" t="s">
        <v>723</v>
      </c>
      <c r="C275" s="23" t="s">
        <v>724</v>
      </c>
      <c r="D275" s="108" t="s">
        <v>723</v>
      </c>
      <c r="E275" s="109" t="s">
        <v>725</v>
      </c>
      <c r="F275" s="16">
        <v>510.32662216694001</v>
      </c>
      <c r="G275" s="16">
        <v>507.83571705394002</v>
      </c>
      <c r="H275" s="16">
        <v>2.4909051129999802</v>
      </c>
      <c r="I275" s="16">
        <v>1.0035848306514E-2</v>
      </c>
      <c r="J275" s="16">
        <v>2.4808692646934598</v>
      </c>
      <c r="K275" s="16">
        <v>6.3960967206969697</v>
      </c>
      <c r="L275" s="16">
        <v>3.9051916076969899</v>
      </c>
      <c r="M275" s="16">
        <v>0</v>
      </c>
      <c r="N275" s="16">
        <v>0</v>
      </c>
      <c r="O275" s="28">
        <v>0</v>
      </c>
    </row>
    <row r="276" spans="1:56" s="2" customFormat="1" x14ac:dyDescent="0.25">
      <c r="A276" s="11"/>
      <c r="B276" s="27" t="s">
        <v>726</v>
      </c>
      <c r="C276" s="23" t="s">
        <v>727</v>
      </c>
      <c r="D276" s="108" t="s">
        <v>726</v>
      </c>
      <c r="E276" s="109" t="s">
        <v>728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8">
        <v>0</v>
      </c>
    </row>
    <row r="277" spans="1:56" s="2" customFormat="1" x14ac:dyDescent="0.25">
      <c r="A277" s="11"/>
      <c r="B277" s="27" t="s">
        <v>729</v>
      </c>
      <c r="C277" s="23" t="s">
        <v>730</v>
      </c>
      <c r="D277" s="108" t="s">
        <v>729</v>
      </c>
      <c r="E277" s="109" t="s">
        <v>731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8">
        <v>0</v>
      </c>
      <c r="Q277" s="34"/>
    </row>
    <row r="278" spans="1:56" s="2" customFormat="1" x14ac:dyDescent="0.25">
      <c r="A278" s="11"/>
      <c r="B278" s="27" t="s">
        <v>732</v>
      </c>
      <c r="C278" s="23" t="s">
        <v>733</v>
      </c>
      <c r="D278" s="108" t="s">
        <v>732</v>
      </c>
      <c r="E278" s="109" t="s">
        <v>734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8">
        <v>0</v>
      </c>
    </row>
    <row r="279" spans="1:56" s="2" customFormat="1" x14ac:dyDescent="0.25">
      <c r="A279" s="11"/>
      <c r="B279" s="27" t="s">
        <v>735</v>
      </c>
      <c r="C279" s="23" t="s">
        <v>736</v>
      </c>
      <c r="D279" s="108" t="s">
        <v>735</v>
      </c>
      <c r="E279" s="109" t="s">
        <v>737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8">
        <v>0</v>
      </c>
    </row>
    <row r="280" spans="1:56" s="2" customFormat="1" x14ac:dyDescent="0.25">
      <c r="A280" s="11"/>
      <c r="B280" s="27" t="s">
        <v>738</v>
      </c>
      <c r="C280" s="23" t="s">
        <v>739</v>
      </c>
      <c r="D280" s="108" t="s">
        <v>738</v>
      </c>
      <c r="E280" s="109" t="s">
        <v>740</v>
      </c>
      <c r="F280" s="16">
        <v>6.8999999999999999E-3</v>
      </c>
      <c r="G280" s="16">
        <v>0</v>
      </c>
      <c r="H280" s="16">
        <v>6.8999999999999999E-3</v>
      </c>
      <c r="I280" s="16">
        <v>0</v>
      </c>
      <c r="J280" s="16">
        <v>6.8999999999999999E-3</v>
      </c>
      <c r="K280" s="16">
        <v>6.8999999999999999E-3</v>
      </c>
      <c r="L280" s="16">
        <v>0</v>
      </c>
      <c r="M280" s="16">
        <v>0</v>
      </c>
      <c r="N280" s="16">
        <v>0</v>
      </c>
      <c r="O280" s="28">
        <v>0</v>
      </c>
    </row>
    <row r="281" spans="1:56" s="2" customFormat="1" x14ac:dyDescent="0.25">
      <c r="A281" s="11"/>
      <c r="B281" s="27" t="s">
        <v>741</v>
      </c>
      <c r="C281" s="23" t="s">
        <v>742</v>
      </c>
      <c r="D281" s="108" t="s">
        <v>741</v>
      </c>
      <c r="E281" s="109" t="s">
        <v>743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8">
        <v>0</v>
      </c>
    </row>
    <row r="282" spans="1:56" s="2" customFormat="1" x14ac:dyDescent="0.25">
      <c r="A282" s="11"/>
      <c r="B282" s="27" t="s">
        <v>744</v>
      </c>
      <c r="C282" s="23" t="s">
        <v>745</v>
      </c>
      <c r="D282" s="108" t="s">
        <v>744</v>
      </c>
      <c r="E282" s="109" t="s">
        <v>746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8">
        <v>0</v>
      </c>
    </row>
    <row r="283" spans="1:56" s="2" customFormat="1" x14ac:dyDescent="0.25">
      <c r="A283" s="11"/>
      <c r="B283" s="27" t="s">
        <v>747</v>
      </c>
      <c r="C283" s="23" t="s">
        <v>748</v>
      </c>
      <c r="D283" s="108" t="s">
        <v>747</v>
      </c>
      <c r="E283" s="109" t="s">
        <v>749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8">
        <v>0</v>
      </c>
      <c r="Q283" s="34"/>
    </row>
    <row r="284" spans="1:56" s="2" customFormat="1" x14ac:dyDescent="0.25">
      <c r="A284" s="11"/>
      <c r="B284" s="27" t="s">
        <v>750</v>
      </c>
      <c r="C284" s="23" t="s">
        <v>751</v>
      </c>
      <c r="D284" s="108" t="s">
        <v>750</v>
      </c>
      <c r="E284" s="109" t="s">
        <v>752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8">
        <v>0</v>
      </c>
    </row>
    <row r="285" spans="1:56" s="2" customFormat="1" x14ac:dyDescent="0.25">
      <c r="A285" s="11"/>
      <c r="B285" s="27" t="s">
        <v>753</v>
      </c>
      <c r="C285" s="23" t="s">
        <v>754</v>
      </c>
      <c r="D285" s="108" t="s">
        <v>753</v>
      </c>
      <c r="E285" s="109" t="s">
        <v>755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8">
        <v>0</v>
      </c>
    </row>
    <row r="286" spans="1:56" s="2" customFormat="1" x14ac:dyDescent="0.25">
      <c r="A286" s="11"/>
      <c r="B286" s="27" t="s">
        <v>756</v>
      </c>
      <c r="C286" s="23" t="s">
        <v>757</v>
      </c>
      <c r="D286" s="108" t="s">
        <v>756</v>
      </c>
      <c r="E286" s="109" t="s">
        <v>758</v>
      </c>
      <c r="F286" s="16">
        <v>-63.5763078922215</v>
      </c>
      <c r="G286" s="16">
        <v>3.5982008938760499</v>
      </c>
      <c r="H286" s="16">
        <v>-67.174508786097505</v>
      </c>
      <c r="I286" s="16">
        <v>0</v>
      </c>
      <c r="J286" s="16">
        <v>-67.174508786097505</v>
      </c>
      <c r="K286" s="16">
        <v>0.59083706771977296</v>
      </c>
      <c r="L286" s="16">
        <v>67.765345853817294</v>
      </c>
      <c r="M286" s="16">
        <v>0</v>
      </c>
      <c r="N286" s="16">
        <v>0</v>
      </c>
      <c r="O286" s="28">
        <v>0</v>
      </c>
    </row>
    <row r="287" spans="1:56" s="2" customFormat="1" x14ac:dyDescent="0.25">
      <c r="A287" s="11"/>
      <c r="B287" s="27" t="s">
        <v>759</v>
      </c>
      <c r="C287" s="23" t="s">
        <v>760</v>
      </c>
      <c r="D287" s="108" t="s">
        <v>759</v>
      </c>
      <c r="E287" s="109" t="s">
        <v>761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8">
        <v>0</v>
      </c>
    </row>
    <row r="288" spans="1:56" s="2" customFormat="1" x14ac:dyDescent="0.25">
      <c r="A288" s="11"/>
      <c r="B288" s="27" t="s">
        <v>762</v>
      </c>
      <c r="C288" s="23" t="s">
        <v>763</v>
      </c>
      <c r="D288" s="108" t="s">
        <v>762</v>
      </c>
      <c r="E288" s="109" t="s">
        <v>764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8">
        <v>0</v>
      </c>
    </row>
    <row r="289" spans="1:15" s="2" customFormat="1" x14ac:dyDescent="0.25">
      <c r="A289" s="11"/>
      <c r="B289" s="27" t="s">
        <v>765</v>
      </c>
      <c r="C289" s="23" t="s">
        <v>766</v>
      </c>
      <c r="D289" s="108" t="s">
        <v>765</v>
      </c>
      <c r="E289" s="109" t="s">
        <v>767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8">
        <v>0</v>
      </c>
    </row>
    <row r="290" spans="1:15" s="2" customFormat="1" x14ac:dyDescent="0.25">
      <c r="A290" s="11"/>
      <c r="B290" s="27" t="s">
        <v>768</v>
      </c>
      <c r="C290" s="23" t="s">
        <v>769</v>
      </c>
      <c r="D290" s="108" t="s">
        <v>768</v>
      </c>
      <c r="E290" s="109" t="s">
        <v>770</v>
      </c>
      <c r="F290" s="16">
        <v>111.561133475754</v>
      </c>
      <c r="G290" s="16">
        <v>112.425903966487</v>
      </c>
      <c r="H290" s="16">
        <v>-0.86477049073294099</v>
      </c>
      <c r="I290" s="16">
        <v>0</v>
      </c>
      <c r="J290" s="16">
        <v>-0.86477049073294099</v>
      </c>
      <c r="K290" s="16">
        <v>2.82821797438756</v>
      </c>
      <c r="L290" s="16">
        <v>3.6929884651205001</v>
      </c>
      <c r="M290" s="16">
        <v>0</v>
      </c>
      <c r="N290" s="16">
        <v>0</v>
      </c>
      <c r="O290" s="28">
        <v>0</v>
      </c>
    </row>
    <row r="291" spans="1:15" s="2" customFormat="1" x14ac:dyDescent="0.25">
      <c r="A291" s="11"/>
      <c r="B291" s="27" t="s">
        <v>771</v>
      </c>
      <c r="C291" s="23" t="s">
        <v>772</v>
      </c>
      <c r="D291" s="108" t="s">
        <v>771</v>
      </c>
      <c r="E291" s="109" t="s">
        <v>773</v>
      </c>
      <c r="F291" s="16" t="s">
        <v>19</v>
      </c>
      <c r="G291" s="16">
        <v>0</v>
      </c>
      <c r="H291" s="16" t="s">
        <v>19</v>
      </c>
      <c r="I291" s="16" t="s">
        <v>19</v>
      </c>
      <c r="J291" s="16" t="s">
        <v>19</v>
      </c>
      <c r="K291" s="16" t="s">
        <v>19</v>
      </c>
      <c r="L291" s="16" t="s">
        <v>19</v>
      </c>
      <c r="M291" s="16" t="s">
        <v>19</v>
      </c>
      <c r="N291" s="16" t="s">
        <v>19</v>
      </c>
      <c r="O291" s="28" t="s">
        <v>19</v>
      </c>
    </row>
    <row r="292" spans="1:15" s="2" customFormat="1" x14ac:dyDescent="0.25">
      <c r="A292" s="11"/>
      <c r="B292" s="27" t="s">
        <v>774</v>
      </c>
      <c r="C292" s="23" t="s">
        <v>775</v>
      </c>
      <c r="D292" s="108" t="s">
        <v>774</v>
      </c>
      <c r="E292" s="109" t="s">
        <v>776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8">
        <v>0</v>
      </c>
    </row>
    <row r="293" spans="1:15" s="2" customFormat="1" x14ac:dyDescent="0.25">
      <c r="A293" s="11"/>
      <c r="B293" s="27" t="s">
        <v>777</v>
      </c>
      <c r="C293" s="23" t="s">
        <v>778</v>
      </c>
      <c r="D293" s="108" t="s">
        <v>777</v>
      </c>
      <c r="E293" s="109" t="s">
        <v>779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8">
        <v>0</v>
      </c>
    </row>
    <row r="294" spans="1:15" s="2" customFormat="1" x14ac:dyDescent="0.25">
      <c r="A294" s="11"/>
      <c r="B294" s="27" t="s">
        <v>780</v>
      </c>
      <c r="C294" s="23" t="s">
        <v>781</v>
      </c>
      <c r="D294" s="108" t="s">
        <v>780</v>
      </c>
      <c r="E294" s="109" t="s">
        <v>782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8">
        <v>0</v>
      </c>
    </row>
    <row r="295" spans="1:15" s="2" customFormat="1" x14ac:dyDescent="0.25">
      <c r="A295" s="11"/>
      <c r="B295" s="27" t="s">
        <v>783</v>
      </c>
      <c r="C295" s="23" t="s">
        <v>784</v>
      </c>
      <c r="D295" s="108" t="s">
        <v>783</v>
      </c>
      <c r="E295" s="109" t="s">
        <v>785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8">
        <v>0</v>
      </c>
    </row>
    <row r="296" spans="1:15" s="2" customFormat="1" x14ac:dyDescent="0.25">
      <c r="A296" s="11"/>
      <c r="B296" s="27" t="s">
        <v>786</v>
      </c>
      <c r="C296" s="23" t="s">
        <v>787</v>
      </c>
      <c r="D296" s="108" t="s">
        <v>786</v>
      </c>
      <c r="E296" s="109" t="s">
        <v>788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8">
        <v>0</v>
      </c>
    </row>
    <row r="297" spans="1:15" s="2" customFormat="1" x14ac:dyDescent="0.25">
      <c r="A297" s="11"/>
      <c r="B297" s="27" t="s">
        <v>789</v>
      </c>
      <c r="C297" s="23" t="s">
        <v>790</v>
      </c>
      <c r="D297" s="108" t="s">
        <v>789</v>
      </c>
      <c r="E297" s="109" t="s">
        <v>791</v>
      </c>
      <c r="F297" s="16">
        <v>-0.166367833238731</v>
      </c>
      <c r="G297" s="16">
        <v>0</v>
      </c>
      <c r="H297" s="16">
        <v>-0.166367833238731</v>
      </c>
      <c r="I297" s="16">
        <v>0</v>
      </c>
      <c r="J297" s="16">
        <v>-0.166367833238731</v>
      </c>
      <c r="K297" s="16">
        <v>0</v>
      </c>
      <c r="L297" s="16">
        <v>0.166367833238731</v>
      </c>
      <c r="M297" s="16">
        <v>0</v>
      </c>
      <c r="N297" s="16">
        <v>0</v>
      </c>
      <c r="O297" s="28">
        <v>0</v>
      </c>
    </row>
    <row r="298" spans="1:15" s="2" customFormat="1" x14ac:dyDescent="0.25">
      <c r="A298" s="11"/>
      <c r="B298" s="27" t="s">
        <v>792</v>
      </c>
      <c r="C298" s="23" t="s">
        <v>793</v>
      </c>
      <c r="D298" s="108" t="s">
        <v>792</v>
      </c>
      <c r="E298" s="109" t="s">
        <v>794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8">
        <v>0</v>
      </c>
    </row>
    <row r="299" spans="1:15" s="2" customFormat="1" x14ac:dyDescent="0.25">
      <c r="A299" s="11"/>
      <c r="B299" s="27" t="s">
        <v>795</v>
      </c>
      <c r="C299" s="23" t="s">
        <v>796</v>
      </c>
      <c r="D299" s="108" t="s">
        <v>795</v>
      </c>
      <c r="E299" s="109" t="s">
        <v>797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8">
        <v>0</v>
      </c>
    </row>
    <row r="300" spans="1:15" s="2" customFormat="1" x14ac:dyDescent="0.25">
      <c r="A300" s="11"/>
      <c r="B300" s="27" t="s">
        <v>798</v>
      </c>
      <c r="C300" s="23" t="s">
        <v>799</v>
      </c>
      <c r="D300" s="108" t="s">
        <v>798</v>
      </c>
      <c r="E300" s="109" t="s">
        <v>800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8">
        <v>0</v>
      </c>
    </row>
    <row r="301" spans="1:15" s="2" customFormat="1" x14ac:dyDescent="0.25">
      <c r="A301" s="11"/>
      <c r="B301" s="27" t="s">
        <v>801</v>
      </c>
      <c r="C301" s="23" t="s">
        <v>802</v>
      </c>
      <c r="D301" s="108" t="s">
        <v>801</v>
      </c>
      <c r="E301" s="109" t="s">
        <v>803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8">
        <v>0</v>
      </c>
    </row>
    <row r="302" spans="1:15" s="2" customFormat="1" x14ac:dyDescent="0.25">
      <c r="A302" s="11"/>
      <c r="B302" s="27" t="s">
        <v>804</v>
      </c>
      <c r="C302" s="23" t="s">
        <v>805</v>
      </c>
      <c r="D302" s="108" t="s">
        <v>804</v>
      </c>
      <c r="E302" s="109" t="s">
        <v>806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8">
        <v>0</v>
      </c>
    </row>
    <row r="303" spans="1:15" s="2" customFormat="1" x14ac:dyDescent="0.25">
      <c r="A303" s="11"/>
      <c r="B303" s="27" t="s">
        <v>807</v>
      </c>
      <c r="C303" s="23" t="s">
        <v>808</v>
      </c>
      <c r="D303" s="108" t="s">
        <v>807</v>
      </c>
      <c r="E303" s="109" t="s">
        <v>809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8">
        <v>0</v>
      </c>
    </row>
    <row r="304" spans="1:15" s="2" customFormat="1" x14ac:dyDescent="0.25">
      <c r="A304" s="11"/>
      <c r="B304" s="27" t="s">
        <v>810</v>
      </c>
      <c r="C304" s="23" t="s">
        <v>811</v>
      </c>
      <c r="D304" s="108" t="s">
        <v>810</v>
      </c>
      <c r="E304" s="109" t="s">
        <v>812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8">
        <v>0</v>
      </c>
    </row>
    <row r="305" spans="1:247" s="2" customFormat="1" ht="12" thickBot="1" x14ac:dyDescent="0.3">
      <c r="A305" s="11"/>
      <c r="B305" s="27" t="s">
        <v>813</v>
      </c>
      <c r="C305" s="23" t="s">
        <v>814</v>
      </c>
      <c r="D305" s="108" t="s">
        <v>813</v>
      </c>
      <c r="E305" s="109" t="s">
        <v>815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8">
        <v>0</v>
      </c>
    </row>
    <row r="306" spans="1:247" s="24" customFormat="1" ht="21" x14ac:dyDescent="0.25">
      <c r="A306" s="21"/>
      <c r="B306" s="29" t="s">
        <v>816</v>
      </c>
      <c r="C306" s="23" t="s">
        <v>817</v>
      </c>
      <c r="D306" s="108" t="s">
        <v>816</v>
      </c>
      <c r="E306" s="111" t="s">
        <v>193</v>
      </c>
      <c r="F306" s="16" t="s">
        <v>19</v>
      </c>
      <c r="G306" s="16">
        <v>0</v>
      </c>
      <c r="H306" s="16" t="s">
        <v>19</v>
      </c>
      <c r="I306" s="16" t="s">
        <v>19</v>
      </c>
      <c r="J306" s="16" t="s">
        <v>19</v>
      </c>
      <c r="K306" s="16" t="s">
        <v>19</v>
      </c>
      <c r="L306" s="16" t="s">
        <v>19</v>
      </c>
      <c r="M306" s="16" t="s">
        <v>19</v>
      </c>
      <c r="N306" s="16" t="s">
        <v>19</v>
      </c>
      <c r="O306" s="28" t="s">
        <v>19</v>
      </c>
    </row>
    <row r="307" spans="1:247" s="24" customFormat="1" ht="31.7" customHeight="1" x14ac:dyDescent="0.25">
      <c r="A307" s="21"/>
      <c r="B307" s="67" t="s">
        <v>194</v>
      </c>
      <c r="C307" s="75"/>
      <c r="D307" s="67" t="s">
        <v>194</v>
      </c>
      <c r="E307" s="112" t="s">
        <v>195</v>
      </c>
      <c r="F307" s="61">
        <f t="shared" ref="F307:O307" si="30">SUM(F274:F305)</f>
        <v>558.1519799172338</v>
      </c>
      <c r="G307" s="61">
        <f t="shared" si="30"/>
        <v>623.85982191430298</v>
      </c>
      <c r="H307" s="61">
        <f t="shared" si="30"/>
        <v>-65.707841997069195</v>
      </c>
      <c r="I307" s="61">
        <f t="shared" si="30"/>
        <v>1.0035848306514E-2</v>
      </c>
      <c r="J307" s="61">
        <f t="shared" si="30"/>
        <v>-65.717877845375725</v>
      </c>
      <c r="K307" s="61">
        <f t="shared" si="30"/>
        <v>9.8220517628043016</v>
      </c>
      <c r="L307" s="61">
        <f t="shared" si="30"/>
        <v>75.529893759873531</v>
      </c>
      <c r="M307" s="61">
        <f t="shared" si="30"/>
        <v>0</v>
      </c>
      <c r="N307" s="61">
        <f t="shared" si="30"/>
        <v>0</v>
      </c>
      <c r="O307" s="113">
        <f t="shared" si="30"/>
        <v>0</v>
      </c>
    </row>
    <row r="308" spans="1:247" s="24" customFormat="1" ht="32.25" thickBot="1" x14ac:dyDescent="0.3">
      <c r="A308" s="21"/>
      <c r="B308" s="66"/>
      <c r="C308" s="76"/>
      <c r="D308" s="114"/>
      <c r="E308" s="115" t="s">
        <v>818</v>
      </c>
      <c r="F308" s="61" t="str">
        <f>IF(COUNTA(F274:F306)&gt;0,IF(F306="c","c",SUM(F306:F307)),"")</f>
        <v>c</v>
      </c>
      <c r="G308" s="61">
        <f t="shared" ref="G308:O308" si="31">IF(COUNTA(G274:G306)&gt;0,IF(G306="c","c",SUM(G306:G307)),"")</f>
        <v>623.85982191430298</v>
      </c>
      <c r="H308" s="61" t="str">
        <f t="shared" si="31"/>
        <v>c</v>
      </c>
      <c r="I308" s="61" t="str">
        <f t="shared" si="31"/>
        <v>c</v>
      </c>
      <c r="J308" s="61" t="str">
        <f t="shared" si="31"/>
        <v>c</v>
      </c>
      <c r="K308" s="61" t="str">
        <f t="shared" si="31"/>
        <v>c</v>
      </c>
      <c r="L308" s="61" t="str">
        <f t="shared" si="31"/>
        <v>c</v>
      </c>
      <c r="M308" s="61" t="str">
        <f t="shared" si="31"/>
        <v>c</v>
      </c>
      <c r="N308" s="61" t="str">
        <f t="shared" si="31"/>
        <v>c</v>
      </c>
      <c r="O308" s="113" t="str">
        <f t="shared" si="31"/>
        <v>c</v>
      </c>
    </row>
    <row r="309" spans="1:247" s="2" customFormat="1" ht="55.5" customHeight="1" thickBot="1" x14ac:dyDescent="0.3">
      <c r="A309" s="23"/>
      <c r="B309" s="25"/>
      <c r="C309" s="23"/>
      <c r="D309" s="116"/>
      <c r="E309" s="117" t="s">
        <v>197</v>
      </c>
      <c r="F309" s="118" t="str">
        <f>IF(F306="c","",IF(AND(IF((COUNTIF(F274:F305,"c"))&gt;0,1,0)=1,F306=""),"Please provide Not Specified (Including Confidential)",""))</f>
        <v/>
      </c>
      <c r="G309" s="118" t="str">
        <f t="shared" ref="G309:O309" si="32">IF(G306="c","",IF(AND(IF((COUNTIF(G274:G305,"c"))&gt;0,1,0)=1,G306=""),"Please provide Not Specified (Including Confidential)",""))</f>
        <v/>
      </c>
      <c r="H309" s="118" t="str">
        <f t="shared" si="32"/>
        <v/>
      </c>
      <c r="I309" s="118" t="str">
        <f t="shared" si="32"/>
        <v/>
      </c>
      <c r="J309" s="118" t="str">
        <f t="shared" si="32"/>
        <v/>
      </c>
      <c r="K309" s="118" t="str">
        <f t="shared" si="32"/>
        <v/>
      </c>
      <c r="L309" s="118" t="str">
        <f t="shared" si="32"/>
        <v/>
      </c>
      <c r="M309" s="118" t="str">
        <f t="shared" si="32"/>
        <v/>
      </c>
      <c r="N309" s="118" t="str">
        <f t="shared" si="32"/>
        <v/>
      </c>
      <c r="O309" s="119" t="str">
        <f t="shared" si="32"/>
        <v/>
      </c>
    </row>
    <row r="310" spans="1:247" s="13" customFormat="1" ht="12" thickBot="1" x14ac:dyDescent="0.3">
      <c r="A310" s="11"/>
      <c r="B310" s="26"/>
      <c r="C310" s="23"/>
      <c r="D310" s="104"/>
      <c r="E310" s="105" t="s">
        <v>819</v>
      </c>
      <c r="F310" s="106"/>
      <c r="G310" s="106"/>
      <c r="H310" s="106"/>
      <c r="I310" s="106"/>
      <c r="J310" s="106"/>
      <c r="K310" s="106"/>
      <c r="L310" s="106"/>
      <c r="M310" s="106"/>
      <c r="N310" s="106"/>
      <c r="O310" s="107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6" customFormat="1" ht="22.5" thickBot="1" x14ac:dyDescent="0.3">
      <c r="A311" s="35"/>
      <c r="B311" s="29" t="s">
        <v>820</v>
      </c>
      <c r="C311" s="23" t="s">
        <v>821</v>
      </c>
      <c r="D311" s="108" t="s">
        <v>822</v>
      </c>
      <c r="E311" s="111" t="s">
        <v>823</v>
      </c>
      <c r="F311" s="16">
        <v>12999.725137062178</v>
      </c>
      <c r="G311" s="16">
        <v>15113.620386140023</v>
      </c>
      <c r="H311" s="16">
        <v>2098.687384979844</v>
      </c>
      <c r="I311" s="16">
        <v>4.8689895187805314</v>
      </c>
      <c r="J311" s="16">
        <v>2093.8183954608726</v>
      </c>
      <c r="K311" s="16">
        <v>2338.5970022980191</v>
      </c>
      <c r="L311" s="16">
        <v>239.90961731835816</v>
      </c>
      <c r="M311" s="16">
        <v>101.53170212707678</v>
      </c>
      <c r="N311" s="16">
        <v>101.55280312707342</v>
      </c>
      <c r="O311" s="28">
        <v>2.1101000000044223E-2</v>
      </c>
    </row>
    <row r="312" spans="1:247" s="24" customFormat="1" ht="92.25" customHeight="1" thickBot="1" x14ac:dyDescent="0.3">
      <c r="A312" s="37"/>
      <c r="B312" s="38"/>
      <c r="C312" s="39"/>
      <c r="D312" s="120"/>
      <c r="E312" s="117" t="s">
        <v>197</v>
      </c>
      <c r="F312" s="121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21" t="str">
        <f t="shared" si="33"/>
        <v/>
      </c>
      <c r="H312" s="121" t="str">
        <f t="shared" si="33"/>
        <v/>
      </c>
      <c r="I312" s="121" t="str">
        <f t="shared" si="33"/>
        <v/>
      </c>
      <c r="J312" s="121" t="str">
        <f t="shared" si="33"/>
        <v/>
      </c>
      <c r="K312" s="121" t="str">
        <f t="shared" si="33"/>
        <v/>
      </c>
      <c r="L312" s="121" t="str">
        <f t="shared" si="33"/>
        <v/>
      </c>
      <c r="M312" s="121" t="str">
        <f t="shared" si="33"/>
        <v/>
      </c>
      <c r="N312" s="121" t="str">
        <f t="shared" si="33"/>
        <v/>
      </c>
      <c r="O312" s="122" t="str">
        <f t="shared" si="33"/>
        <v/>
      </c>
    </row>
    <row r="313" spans="1:247" s="43" customFormat="1" ht="18.75" thickBot="1" x14ac:dyDescent="0.3">
      <c r="A313" s="40"/>
      <c r="B313" s="41"/>
      <c r="C313" s="39"/>
      <c r="D313" s="123"/>
      <c r="E313" s="105" t="s">
        <v>824</v>
      </c>
      <c r="F313" s="124"/>
      <c r="G313" s="124"/>
      <c r="H313" s="124"/>
      <c r="I313" s="124"/>
      <c r="J313" s="124"/>
      <c r="K313" s="124"/>
      <c r="L313" s="124"/>
      <c r="M313" s="124"/>
      <c r="N313" s="124"/>
      <c r="O313" s="125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</row>
    <row r="314" spans="1:247" s="43" customFormat="1" ht="18" customHeight="1" x14ac:dyDescent="0.25">
      <c r="A314" s="40"/>
      <c r="B314" s="68" t="s">
        <v>194</v>
      </c>
      <c r="C314" s="77"/>
      <c r="D314" s="67" t="s">
        <v>194</v>
      </c>
      <c r="E314" s="126" t="s">
        <v>819</v>
      </c>
      <c r="F314" s="61">
        <f>F311</f>
        <v>12999.725137062178</v>
      </c>
      <c r="G314" s="61">
        <f t="shared" ref="G314:O314" si="34">G311</f>
        <v>15113.620386140023</v>
      </c>
      <c r="H314" s="61">
        <f t="shared" si="34"/>
        <v>2098.687384979844</v>
      </c>
      <c r="I314" s="61">
        <f t="shared" si="34"/>
        <v>4.8689895187805314</v>
      </c>
      <c r="J314" s="61">
        <f t="shared" si="34"/>
        <v>2093.8183954608726</v>
      </c>
      <c r="K314" s="61">
        <f t="shared" si="34"/>
        <v>2338.5970022980191</v>
      </c>
      <c r="L314" s="61">
        <f t="shared" si="34"/>
        <v>239.90961731835816</v>
      </c>
      <c r="M314" s="61">
        <f t="shared" si="34"/>
        <v>101.53170212707678</v>
      </c>
      <c r="N314" s="61">
        <f t="shared" si="34"/>
        <v>101.55280312707342</v>
      </c>
      <c r="O314" s="113">
        <f t="shared" si="34"/>
        <v>2.1101000000044223E-2</v>
      </c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</row>
    <row r="315" spans="1:247" s="24" customFormat="1" ht="31.5" x14ac:dyDescent="0.25">
      <c r="A315" s="21"/>
      <c r="B315" s="69"/>
      <c r="C315" s="78"/>
      <c r="D315" s="67"/>
      <c r="E315" s="112" t="s">
        <v>825</v>
      </c>
      <c r="F315" s="61">
        <f t="shared" ref="F315:O315" si="35">SUM(F10:F37,F38:F62,F68:F72,F78:F131,F137:F146,F152:F180,F186:F199,F205:F212,F218:F226,F232:F255,F261:F268,F274:F305)</f>
        <v>277092.66925593372</v>
      </c>
      <c r="G315" s="61">
        <f t="shared" si="35"/>
        <v>270386.59078423807</v>
      </c>
      <c r="H315" s="61">
        <f t="shared" si="35"/>
        <v>2493.4958376387276</v>
      </c>
      <c r="I315" s="61">
        <f t="shared" si="35"/>
        <v>6777.5308746523888</v>
      </c>
      <c r="J315" s="61">
        <f t="shared" si="35"/>
        <v>-4284.0350370134629</v>
      </c>
      <c r="K315" s="61">
        <f t="shared" si="35"/>
        <v>77086.396478558498</v>
      </c>
      <c r="L315" s="61">
        <f t="shared" si="35"/>
        <v>74592.900640919528</v>
      </c>
      <c r="M315" s="61">
        <f t="shared" si="35"/>
        <v>12329.798021714421</v>
      </c>
      <c r="N315" s="61">
        <f t="shared" si="35"/>
        <v>13148.049329714424</v>
      </c>
      <c r="O315" s="113">
        <f t="shared" si="35"/>
        <v>818.25130799999999</v>
      </c>
    </row>
    <row r="316" spans="1:247" s="24" customFormat="1" ht="32.25" thickBot="1" x14ac:dyDescent="0.3">
      <c r="A316" s="21"/>
      <c r="B316" s="70"/>
      <c r="C316" s="78"/>
      <c r="D316" s="127"/>
      <c r="E316" s="128" t="s">
        <v>826</v>
      </c>
      <c r="F316" s="129">
        <f t="shared" ref="F316:O316" si="36">IF(COUNTA(F10:F37,F38:F63,F68:F73,F78:F132,F137:F147,F152:F181,F186:F200,F205:F213,F218:F227,F232:F256,F261:F269,F274:F306,F311)&gt;0,SUM(F314:F315),"")</f>
        <v>290092.39439299592</v>
      </c>
      <c r="G316" s="129">
        <f t="shared" si="36"/>
        <v>285500.21117037808</v>
      </c>
      <c r="H316" s="129">
        <f t="shared" si="36"/>
        <v>4592.1832226185716</v>
      </c>
      <c r="I316" s="129">
        <f t="shared" si="36"/>
        <v>6782.3998641711696</v>
      </c>
      <c r="J316" s="129">
        <f t="shared" si="36"/>
        <v>-2190.2166415525903</v>
      </c>
      <c r="K316" s="129">
        <f t="shared" si="36"/>
        <v>79424.993480856516</v>
      </c>
      <c r="L316" s="129">
        <f t="shared" si="36"/>
        <v>74832.810258237892</v>
      </c>
      <c r="M316" s="129">
        <f t="shared" si="36"/>
        <v>12431.329723841498</v>
      </c>
      <c r="N316" s="129">
        <f t="shared" si="36"/>
        <v>13249.602132841497</v>
      </c>
      <c r="O316" s="130">
        <f t="shared" si="36"/>
        <v>818.27240900000004</v>
      </c>
    </row>
    <row r="317" spans="1:247" x14ac:dyDescent="0.15">
      <c r="A317" s="1"/>
      <c r="B317" s="44"/>
      <c r="C317" s="45"/>
      <c r="D317" s="44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</row>
    <row r="318" spans="1:247" s="2" customFormat="1" x14ac:dyDescent="0.25">
      <c r="A318" s="48"/>
      <c r="B318" s="49"/>
      <c r="D318" s="49" t="s">
        <v>827</v>
      </c>
      <c r="E318" s="49"/>
      <c r="F318" s="46"/>
      <c r="G318" s="47"/>
      <c r="H318" s="47"/>
      <c r="I318" s="50"/>
      <c r="J318" s="47"/>
      <c r="K318" s="47"/>
      <c r="L318" s="47"/>
      <c r="M318" s="47"/>
      <c r="N318" s="47"/>
      <c r="O318" s="47"/>
    </row>
    <row r="319" spans="1:247" s="2" customFormat="1" ht="15" x14ac:dyDescent="0.25">
      <c r="A319" s="23"/>
      <c r="B319"/>
      <c r="D319" s="51" t="s">
        <v>828</v>
      </c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247" s="2" customFormat="1" ht="15" x14ac:dyDescent="0.25">
      <c r="A320" s="23"/>
      <c r="B320"/>
      <c r="D320" s="51" t="s">
        <v>829</v>
      </c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s="2" customFormat="1" x14ac:dyDescent="0.25">
      <c r="A321" s="23"/>
      <c r="B321" s="52"/>
      <c r="D321" s="52" t="s">
        <v>830</v>
      </c>
      <c r="E321" s="52"/>
      <c r="F321" s="53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s="2" customFormat="1" x14ac:dyDescent="0.25">
      <c r="A322" s="23"/>
      <c r="B322" s="55"/>
      <c r="D322" s="55" t="s">
        <v>831</v>
      </c>
      <c r="E322" s="55"/>
      <c r="F322" s="53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s="2" customFormat="1" x14ac:dyDescent="0.25">
      <c r="A323" s="23"/>
      <c r="B323" s="44"/>
      <c r="C323" s="56"/>
      <c r="D323" s="44"/>
      <c r="E323" s="53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</sheetData>
  <mergeCells count="50"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  <mergeCell ref="D257:D258"/>
    <mergeCell ref="B201:B202"/>
    <mergeCell ref="C201:C202"/>
    <mergeCell ref="D201:D202"/>
    <mergeCell ref="B214:B215"/>
    <mergeCell ref="C214:C215"/>
    <mergeCell ref="D214:D215"/>
    <mergeCell ref="B148:B149"/>
    <mergeCell ref="C148:C149"/>
    <mergeCell ref="D148:D149"/>
    <mergeCell ref="B182:B183"/>
    <mergeCell ref="C182:C183"/>
    <mergeCell ref="D182:D183"/>
    <mergeCell ref="B74:B75"/>
    <mergeCell ref="C74:C75"/>
    <mergeCell ref="D74:D75"/>
    <mergeCell ref="B133:B134"/>
    <mergeCell ref="C133:C134"/>
    <mergeCell ref="D133:D134"/>
    <mergeCell ref="B64:B65"/>
    <mergeCell ref="C64:C65"/>
    <mergeCell ref="D64:D65"/>
    <mergeCell ref="H6:H7"/>
    <mergeCell ref="I6:J6"/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</mergeCells>
  <conditionalFormatting sqref="F314:O314">
    <cfRule type="expression" dxfId="4" priority="6" stopIfTrue="1">
      <formula>AND(F311&lt;&gt;F314,F314&lt;&gt;0)</formula>
    </cfRule>
  </conditionalFormatting>
  <conditionalFormatting sqref="F314:O314">
    <cfRule type="expression" dxfId="3" priority="5" stopIfTrue="1">
      <formula>AND(F311&lt;&gt;F314,F314&lt;&gt;0)</formula>
    </cfRule>
  </conditionalFormatting>
  <conditionalFormatting sqref="F168:O168">
    <cfRule type="expression" dxfId="2" priority="2">
      <formula>AND(#REF!&lt;&gt;"",#REF!&gt;2010)</formula>
    </cfRule>
  </conditionalFormatting>
  <conditionalFormatting sqref="E265">
    <cfRule type="expression" dxfId="1" priority="1">
      <formula>COUNTIF($F$265:$O$265,"&gt;0")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4C5018D-BF88-4DB0-B5E6-3EFCEF6F0F23}">
            <xm:f>AND($E10='G:\UFS\1_ОПИ\Свод остатков по прямым инвестициям\!Сводные данные\3 Отчеты\CDIS\20160101\[Template_CDIS.xlsx]Index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F10:O62 F78:O131 F261:O264 F266:O268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2020-09-07T12:07:59Z</dcterms:created>
  <dcterms:modified xsi:type="dcterms:W3CDTF">2020-09-15T09:42:57Z</dcterms:modified>
</cp:coreProperties>
</file>