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oltonosovif\AppData\Local\Temp\DesktopServiceTemp\"/>
    </mc:Choice>
  </mc:AlternateContent>
  <bookViews>
    <workbookView xWindow="0" yWindow="0" windowWidth="28800" windowHeight="12432"/>
  </bookViews>
  <sheets>
    <sheet name="Примечания" sheetId="18" r:id="rId1"/>
    <sheet name="1 раздел" sheetId="3" r:id="rId2"/>
    <sheet name="2 раздел" sheetId="13" r:id="rId3"/>
    <sheet name="3 раздел" sheetId="10" r:id="rId4"/>
    <sheet name="Справочно" sheetId="7" r:id="rId5"/>
  </sheets>
  <definedNames>
    <definedName name="_TBL1" localSheetId="0">#REF!</definedName>
    <definedName name="_TBL1">#REF!</definedName>
    <definedName name="_TBL2" localSheetId="0">#REF!</definedName>
    <definedName name="_TBL2">#REF!</definedName>
    <definedName name="_xlnm._FilterDatabase" localSheetId="1" hidden="1">'1 раздел'!$A$3:$W$141</definedName>
    <definedName name="_xlnm._FilterDatabase" localSheetId="2" hidden="1">'2 раздел'!$A$3:$W$293</definedName>
    <definedName name="_xlnm._FilterDatabase" localSheetId="3" hidden="1">'3 раздел'!$A$3:$W$22</definedName>
    <definedName name="TBL" localSheetId="0">#REF!</definedName>
    <definedName name="TBL">#REF!</definedName>
  </definedNames>
  <calcPr calcId="162913"/>
</workbook>
</file>

<file path=xl/calcChain.xml><?xml version="1.0" encoding="utf-8"?>
<calcChain xmlns="http://schemas.openxmlformats.org/spreadsheetml/2006/main">
  <c r="W130" i="3" l="1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G165" i="13" l="1"/>
  <c r="H165" i="13"/>
  <c r="I165" i="13"/>
  <c r="J165" i="13"/>
  <c r="K165" i="13"/>
  <c r="L165" i="13"/>
  <c r="M165" i="13"/>
  <c r="N165" i="13"/>
  <c r="F165" i="13"/>
  <c r="G57" i="13" l="1"/>
  <c r="H57" i="13"/>
  <c r="I57" i="13"/>
  <c r="J57" i="13"/>
  <c r="K57" i="13"/>
  <c r="L57" i="13"/>
  <c r="M57" i="13"/>
  <c r="N57" i="13"/>
  <c r="F57" i="13"/>
  <c r="H247" i="13" l="1"/>
  <c r="I247" i="13"/>
  <c r="J247" i="13"/>
  <c r="K247" i="13"/>
  <c r="L247" i="13"/>
  <c r="M247" i="13"/>
  <c r="N247" i="13"/>
  <c r="G247" i="13"/>
  <c r="F247" i="13"/>
  <c r="H234" i="13"/>
  <c r="H236" i="13" s="1"/>
  <c r="I234" i="13"/>
  <c r="I235" i="13" s="1"/>
  <c r="J234" i="13"/>
  <c r="J236" i="13" s="1"/>
  <c r="K234" i="13"/>
  <c r="K235" i="13" s="1"/>
  <c r="L234" i="13"/>
  <c r="L236" i="13" s="1"/>
  <c r="M234" i="13"/>
  <c r="M236" i="13" s="1"/>
  <c r="N234" i="13"/>
  <c r="N236" i="13" s="1"/>
  <c r="G234" i="13"/>
  <c r="G236" i="13" s="1"/>
  <c r="F234" i="13"/>
  <c r="F235" i="13" s="1"/>
  <c r="H184" i="13"/>
  <c r="I184" i="13"/>
  <c r="J184" i="13"/>
  <c r="K184" i="13"/>
  <c r="L184" i="13"/>
  <c r="M184" i="13"/>
  <c r="N184" i="13"/>
  <c r="G184" i="13"/>
  <c r="H161" i="13"/>
  <c r="H162" i="13" s="1"/>
  <c r="I161" i="13"/>
  <c r="I163" i="13" s="1"/>
  <c r="J161" i="13"/>
  <c r="J163" i="13" s="1"/>
  <c r="K161" i="13"/>
  <c r="K163" i="13" s="1"/>
  <c r="L161" i="13"/>
  <c r="L162" i="13" s="1"/>
  <c r="M161" i="13"/>
  <c r="M163" i="13" s="1"/>
  <c r="N161" i="13"/>
  <c r="N162" i="13" s="1"/>
  <c r="G161" i="13"/>
  <c r="G162" i="13" s="1"/>
  <c r="F161" i="13"/>
  <c r="F162" i="13" s="1"/>
  <c r="G47" i="13"/>
  <c r="G49" i="13" s="1"/>
  <c r="H47" i="13"/>
  <c r="H49" i="13" s="1"/>
  <c r="I47" i="13"/>
  <c r="I48" i="13" s="1"/>
  <c r="J47" i="13"/>
  <c r="J49" i="13" s="1"/>
  <c r="K47" i="13"/>
  <c r="K48" i="13" s="1"/>
  <c r="L47" i="13"/>
  <c r="L49" i="13" s="1"/>
  <c r="M47" i="13"/>
  <c r="M48" i="13" s="1"/>
  <c r="N47" i="13"/>
  <c r="N49" i="13" s="1"/>
  <c r="F47" i="13"/>
  <c r="F48" i="13" s="1"/>
  <c r="W57" i="13"/>
  <c r="V57" i="13"/>
  <c r="U57" i="13"/>
  <c r="T57" i="13"/>
  <c r="S57" i="13"/>
  <c r="R57" i="13"/>
  <c r="Q57" i="13"/>
  <c r="P57" i="13"/>
  <c r="O57" i="13"/>
  <c r="I49" i="13" l="1"/>
  <c r="M49" i="13"/>
  <c r="H163" i="13"/>
  <c r="L163" i="13"/>
  <c r="J48" i="13"/>
  <c r="N235" i="13"/>
  <c r="N48" i="13"/>
  <c r="F163" i="13"/>
  <c r="L235" i="13"/>
  <c r="H235" i="13"/>
  <c r="F236" i="13"/>
  <c r="K49" i="13"/>
  <c r="I236" i="13"/>
  <c r="K236" i="13"/>
  <c r="F49" i="13"/>
  <c r="M162" i="13"/>
  <c r="G163" i="13"/>
  <c r="H48" i="13"/>
  <c r="N163" i="13"/>
  <c r="J235" i="13"/>
  <c r="G48" i="13"/>
  <c r="K162" i="13"/>
  <c r="J162" i="13"/>
  <c r="I162" i="13"/>
  <c r="G235" i="13"/>
  <c r="L48" i="13"/>
  <c r="M235" i="13"/>
  <c r="F293" i="13"/>
  <c r="F291" i="13"/>
  <c r="N273" i="13"/>
  <c r="M273" i="13"/>
  <c r="L273" i="13"/>
  <c r="K273" i="13"/>
  <c r="J273" i="13"/>
  <c r="I273" i="13"/>
  <c r="H273" i="13"/>
  <c r="G273" i="13"/>
  <c r="F273" i="13"/>
  <c r="F271" i="13"/>
  <c r="H66" i="3" l="1"/>
  <c r="I66" i="3"/>
  <c r="J66" i="3"/>
  <c r="K66" i="3"/>
  <c r="L66" i="3"/>
  <c r="M66" i="3"/>
  <c r="N66" i="3"/>
  <c r="H67" i="3"/>
  <c r="I67" i="3"/>
  <c r="J67" i="3"/>
  <c r="K67" i="3"/>
  <c r="L67" i="3"/>
  <c r="M67" i="3"/>
  <c r="N67" i="3"/>
  <c r="G67" i="3"/>
  <c r="F67" i="3"/>
  <c r="G66" i="3"/>
  <c r="F66" i="3"/>
  <c r="H30" i="3" l="1"/>
  <c r="I30" i="3"/>
  <c r="J30" i="3"/>
  <c r="K30" i="3"/>
  <c r="L30" i="3"/>
  <c r="M30" i="3"/>
  <c r="N30" i="3"/>
  <c r="H31" i="3"/>
  <c r="I31" i="3"/>
  <c r="J31" i="3"/>
  <c r="K31" i="3"/>
  <c r="L31" i="3"/>
  <c r="M31" i="3"/>
  <c r="N31" i="3"/>
  <c r="G31" i="3"/>
  <c r="F31" i="3"/>
  <c r="G30" i="3"/>
  <c r="F30" i="3"/>
  <c r="H37" i="13" l="1"/>
  <c r="I37" i="13"/>
  <c r="J37" i="13"/>
  <c r="K37" i="13"/>
  <c r="L37" i="13"/>
  <c r="M37" i="13"/>
  <c r="N37" i="13"/>
  <c r="G37" i="13"/>
  <c r="F37" i="13"/>
  <c r="H33" i="13"/>
  <c r="I33" i="13"/>
  <c r="J33" i="13"/>
  <c r="K33" i="13"/>
  <c r="L33" i="13"/>
  <c r="M33" i="13"/>
  <c r="N33" i="13"/>
  <c r="G33" i="13"/>
  <c r="F33" i="13"/>
  <c r="H26" i="13"/>
  <c r="I26" i="13"/>
  <c r="J26" i="13"/>
  <c r="K26" i="13"/>
  <c r="L26" i="13"/>
  <c r="M26" i="13"/>
  <c r="N26" i="13"/>
  <c r="G26" i="13"/>
  <c r="F26" i="13"/>
  <c r="H24" i="13"/>
  <c r="I24" i="13"/>
  <c r="J24" i="13"/>
  <c r="K24" i="13"/>
  <c r="L24" i="13"/>
  <c r="M24" i="13"/>
  <c r="N24" i="13"/>
  <c r="G24" i="13"/>
  <c r="F24" i="13"/>
  <c r="H22" i="13"/>
  <c r="I22" i="13"/>
  <c r="J22" i="13"/>
  <c r="K22" i="13"/>
  <c r="L22" i="13"/>
  <c r="M22" i="13"/>
  <c r="N22" i="13"/>
  <c r="G22" i="13"/>
  <c r="F22" i="13"/>
  <c r="H69" i="3"/>
  <c r="I69" i="3"/>
  <c r="J69" i="3"/>
  <c r="K69" i="3"/>
  <c r="L69" i="3"/>
  <c r="M69" i="3"/>
  <c r="N69" i="3"/>
  <c r="H70" i="3"/>
  <c r="I70" i="3"/>
  <c r="J70" i="3"/>
  <c r="K70" i="3"/>
  <c r="L70" i="3"/>
  <c r="M70" i="3"/>
  <c r="N70" i="3"/>
  <c r="G70" i="3"/>
  <c r="F70" i="3"/>
  <c r="G69" i="3"/>
  <c r="F69" i="3"/>
  <c r="H63" i="3"/>
  <c r="I63" i="3"/>
  <c r="J63" i="3"/>
  <c r="K63" i="3"/>
  <c r="L63" i="3"/>
  <c r="M63" i="3"/>
  <c r="N63" i="3"/>
  <c r="H64" i="3"/>
  <c r="I64" i="3"/>
  <c r="J64" i="3"/>
  <c r="K64" i="3"/>
  <c r="L64" i="3"/>
  <c r="M64" i="3"/>
  <c r="N64" i="3"/>
  <c r="G64" i="3"/>
  <c r="F64" i="3"/>
  <c r="G63" i="3"/>
  <c r="F63" i="3"/>
  <c r="H61" i="3"/>
  <c r="I61" i="3"/>
  <c r="J61" i="3"/>
  <c r="K61" i="3"/>
  <c r="L61" i="3"/>
  <c r="M61" i="3"/>
  <c r="N61" i="3"/>
  <c r="H60" i="3"/>
  <c r="I60" i="3"/>
  <c r="J60" i="3"/>
  <c r="K60" i="3"/>
  <c r="L60" i="3"/>
  <c r="M60" i="3"/>
  <c r="N60" i="3"/>
  <c r="G61" i="3"/>
  <c r="F61" i="3"/>
  <c r="G60" i="3"/>
  <c r="F60" i="3"/>
  <c r="H141" i="3" l="1"/>
  <c r="I141" i="3"/>
  <c r="J141" i="3"/>
  <c r="K141" i="3"/>
  <c r="L141" i="3"/>
  <c r="M141" i="3"/>
  <c r="N141" i="3"/>
  <c r="G141" i="3"/>
  <c r="F141" i="3"/>
  <c r="H139" i="3"/>
  <c r="I139" i="3"/>
  <c r="J139" i="3"/>
  <c r="K139" i="3"/>
  <c r="L139" i="3"/>
  <c r="M139" i="3"/>
  <c r="N139" i="3"/>
  <c r="G139" i="3"/>
  <c r="F139" i="3"/>
  <c r="E18" i="7" l="1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D18" i="7"/>
  <c r="H262" i="13" l="1"/>
  <c r="I262" i="13"/>
  <c r="J262" i="13"/>
  <c r="K262" i="13"/>
  <c r="L262" i="13"/>
  <c r="M262" i="13"/>
  <c r="N262" i="13"/>
  <c r="G262" i="13"/>
  <c r="F262" i="13"/>
  <c r="H260" i="13"/>
  <c r="I260" i="13"/>
  <c r="J260" i="13"/>
  <c r="K260" i="13"/>
  <c r="L260" i="13"/>
  <c r="M260" i="13"/>
  <c r="N260" i="13"/>
  <c r="G260" i="13"/>
  <c r="F260" i="13"/>
  <c r="H258" i="13"/>
  <c r="I258" i="13"/>
  <c r="J258" i="13"/>
  <c r="K258" i="13"/>
  <c r="L258" i="13"/>
  <c r="M258" i="13"/>
  <c r="N258" i="13"/>
  <c r="G258" i="13"/>
  <c r="F258" i="13"/>
  <c r="H256" i="13"/>
  <c r="I256" i="13"/>
  <c r="J256" i="13"/>
  <c r="K256" i="13"/>
  <c r="L256" i="13"/>
  <c r="M256" i="13"/>
  <c r="N256" i="13"/>
  <c r="G256" i="13"/>
  <c r="F256" i="13"/>
  <c r="H254" i="13"/>
  <c r="I254" i="13"/>
  <c r="J254" i="13"/>
  <c r="K254" i="13"/>
  <c r="L254" i="13"/>
  <c r="M254" i="13"/>
  <c r="N254" i="13"/>
  <c r="G254" i="13"/>
  <c r="F254" i="13"/>
  <c r="H252" i="13"/>
  <c r="I252" i="13"/>
  <c r="J252" i="13"/>
  <c r="K252" i="13"/>
  <c r="L252" i="13"/>
  <c r="M252" i="13"/>
  <c r="N252" i="13"/>
  <c r="G252" i="13"/>
  <c r="F252" i="13"/>
  <c r="H9" i="13"/>
  <c r="I9" i="13"/>
  <c r="J9" i="13"/>
  <c r="K9" i="13"/>
  <c r="L9" i="13"/>
  <c r="M9" i="13"/>
  <c r="N9" i="13"/>
  <c r="G9" i="13"/>
  <c r="F9" i="13"/>
  <c r="G137" i="3"/>
  <c r="H137" i="3"/>
  <c r="I137" i="3"/>
  <c r="J137" i="3"/>
  <c r="K137" i="3"/>
  <c r="L137" i="3"/>
  <c r="M137" i="3"/>
  <c r="N137" i="3"/>
  <c r="F137" i="3"/>
  <c r="G135" i="3"/>
  <c r="H135" i="3"/>
  <c r="I135" i="3"/>
  <c r="J135" i="3"/>
  <c r="K135" i="3"/>
  <c r="L135" i="3"/>
  <c r="M135" i="3"/>
  <c r="N135" i="3"/>
  <c r="F135" i="3"/>
  <c r="G132" i="3"/>
  <c r="H132" i="3"/>
  <c r="I132" i="3"/>
  <c r="J132" i="3"/>
  <c r="K132" i="3"/>
  <c r="L132" i="3"/>
  <c r="M132" i="3"/>
  <c r="N132" i="3"/>
  <c r="F132" i="3"/>
  <c r="G82" i="3"/>
  <c r="H82" i="3"/>
  <c r="I82" i="3"/>
  <c r="J82" i="3"/>
  <c r="K82" i="3"/>
  <c r="L82" i="3"/>
  <c r="M82" i="3"/>
  <c r="N82" i="3"/>
  <c r="G81" i="3"/>
  <c r="H81" i="3"/>
  <c r="I81" i="3"/>
  <c r="J81" i="3"/>
  <c r="K81" i="3"/>
  <c r="L81" i="3"/>
  <c r="M81" i="3"/>
  <c r="N81" i="3"/>
  <c r="F82" i="3"/>
  <c r="F81" i="3"/>
  <c r="G79" i="3"/>
  <c r="H79" i="3"/>
  <c r="I79" i="3"/>
  <c r="J79" i="3"/>
  <c r="K79" i="3"/>
  <c r="L79" i="3"/>
  <c r="M79" i="3"/>
  <c r="N79" i="3"/>
  <c r="G78" i="3"/>
  <c r="H78" i="3"/>
  <c r="I78" i="3"/>
  <c r="J78" i="3"/>
  <c r="K78" i="3"/>
  <c r="L78" i="3"/>
  <c r="M78" i="3"/>
  <c r="N78" i="3"/>
  <c r="F79" i="3"/>
  <c r="F78" i="3"/>
  <c r="F5" i="10" l="1"/>
  <c r="G5" i="10" l="1"/>
  <c r="H5" i="10"/>
  <c r="I5" i="10"/>
  <c r="J5" i="10"/>
  <c r="K5" i="10"/>
  <c r="L5" i="10"/>
  <c r="M5" i="10"/>
  <c r="N5" i="10"/>
  <c r="P5" i="10"/>
  <c r="Q5" i="10"/>
  <c r="R5" i="10"/>
  <c r="S5" i="10"/>
  <c r="T5" i="10"/>
  <c r="U5" i="10"/>
  <c r="V5" i="10"/>
  <c r="W5" i="10"/>
  <c r="O5" i="10"/>
  <c r="N127" i="3" l="1"/>
  <c r="M127" i="3"/>
  <c r="L127" i="3"/>
  <c r="K127" i="3"/>
  <c r="J127" i="3"/>
  <c r="I127" i="3"/>
  <c r="H127" i="3"/>
  <c r="G127" i="3"/>
  <c r="F127" i="3"/>
  <c r="N126" i="3"/>
  <c r="M126" i="3"/>
  <c r="L126" i="3"/>
  <c r="K126" i="3"/>
  <c r="J126" i="3"/>
  <c r="I126" i="3"/>
  <c r="H126" i="3"/>
  <c r="G126" i="3"/>
  <c r="F126" i="3"/>
  <c r="N113" i="3"/>
  <c r="M113" i="3"/>
  <c r="L113" i="3"/>
  <c r="K113" i="3"/>
  <c r="J113" i="3"/>
  <c r="I113" i="3"/>
  <c r="H113" i="3"/>
  <c r="G113" i="3"/>
  <c r="F113" i="3"/>
  <c r="N112" i="3"/>
  <c r="M112" i="3"/>
  <c r="L112" i="3"/>
  <c r="K112" i="3"/>
  <c r="J112" i="3"/>
  <c r="I112" i="3"/>
  <c r="H112" i="3"/>
  <c r="G112" i="3"/>
  <c r="F112" i="3"/>
  <c r="N110" i="3"/>
  <c r="M110" i="3"/>
  <c r="L110" i="3"/>
  <c r="K110" i="3"/>
  <c r="J110" i="3"/>
  <c r="I110" i="3"/>
  <c r="H110" i="3"/>
  <c r="G110" i="3"/>
  <c r="F110" i="3"/>
  <c r="N109" i="3"/>
  <c r="M109" i="3"/>
  <c r="L109" i="3"/>
  <c r="K109" i="3"/>
  <c r="J109" i="3"/>
  <c r="I109" i="3"/>
  <c r="H109" i="3"/>
  <c r="G109" i="3"/>
  <c r="F109" i="3"/>
  <c r="N107" i="3"/>
  <c r="M107" i="3"/>
  <c r="L107" i="3"/>
  <c r="K107" i="3"/>
  <c r="J107" i="3"/>
  <c r="I107" i="3"/>
  <c r="H107" i="3"/>
  <c r="G107" i="3"/>
  <c r="F107" i="3"/>
  <c r="N106" i="3"/>
  <c r="M106" i="3"/>
  <c r="L106" i="3"/>
  <c r="K106" i="3"/>
  <c r="J106" i="3"/>
  <c r="I106" i="3"/>
  <c r="H106" i="3"/>
  <c r="G106" i="3"/>
  <c r="F106" i="3"/>
  <c r="N104" i="3"/>
  <c r="M104" i="3"/>
  <c r="L104" i="3"/>
  <c r="K104" i="3"/>
  <c r="J104" i="3"/>
  <c r="I104" i="3"/>
  <c r="H104" i="3"/>
  <c r="G104" i="3"/>
  <c r="F104" i="3"/>
  <c r="N103" i="3"/>
  <c r="M103" i="3"/>
  <c r="L103" i="3"/>
  <c r="K103" i="3"/>
  <c r="J103" i="3"/>
  <c r="I103" i="3"/>
  <c r="H103" i="3"/>
  <c r="G103" i="3"/>
  <c r="F103" i="3"/>
  <c r="N101" i="3"/>
  <c r="M101" i="3"/>
  <c r="L101" i="3"/>
  <c r="K101" i="3"/>
  <c r="J101" i="3"/>
  <c r="I101" i="3"/>
  <c r="H101" i="3"/>
  <c r="G101" i="3"/>
  <c r="F101" i="3"/>
  <c r="N100" i="3"/>
  <c r="M100" i="3"/>
  <c r="L100" i="3"/>
  <c r="K100" i="3"/>
  <c r="J100" i="3"/>
  <c r="I100" i="3"/>
  <c r="H100" i="3"/>
  <c r="G100" i="3"/>
  <c r="F100" i="3"/>
  <c r="N98" i="3"/>
  <c r="M98" i="3"/>
  <c r="L98" i="3"/>
  <c r="K98" i="3"/>
  <c r="J98" i="3"/>
  <c r="I98" i="3"/>
  <c r="H98" i="3"/>
  <c r="G98" i="3"/>
  <c r="F98" i="3"/>
  <c r="N97" i="3"/>
  <c r="M97" i="3"/>
  <c r="L97" i="3"/>
  <c r="K97" i="3"/>
  <c r="J97" i="3"/>
  <c r="I97" i="3"/>
  <c r="H97" i="3"/>
  <c r="G97" i="3"/>
  <c r="F97" i="3"/>
  <c r="N95" i="3"/>
  <c r="M95" i="3"/>
  <c r="L95" i="3"/>
  <c r="K95" i="3"/>
  <c r="J95" i="3"/>
  <c r="I95" i="3"/>
  <c r="H95" i="3"/>
  <c r="G95" i="3"/>
  <c r="F95" i="3"/>
  <c r="N94" i="3"/>
  <c r="M94" i="3"/>
  <c r="L94" i="3"/>
  <c r="K94" i="3"/>
  <c r="J94" i="3"/>
  <c r="I94" i="3"/>
  <c r="H94" i="3"/>
  <c r="G94" i="3"/>
  <c r="F94" i="3"/>
  <c r="N92" i="3"/>
  <c r="M92" i="3"/>
  <c r="L92" i="3"/>
  <c r="K92" i="3"/>
  <c r="J92" i="3"/>
  <c r="I92" i="3"/>
  <c r="H92" i="3"/>
  <c r="G92" i="3"/>
  <c r="F92" i="3"/>
  <c r="N91" i="3"/>
  <c r="M91" i="3"/>
  <c r="L91" i="3"/>
  <c r="K91" i="3"/>
  <c r="J91" i="3"/>
  <c r="I91" i="3"/>
  <c r="H91" i="3"/>
  <c r="G91" i="3"/>
  <c r="F91" i="3"/>
  <c r="N89" i="3"/>
  <c r="M89" i="3"/>
  <c r="L89" i="3"/>
  <c r="K89" i="3"/>
  <c r="J89" i="3"/>
  <c r="I89" i="3"/>
  <c r="H89" i="3"/>
  <c r="G89" i="3"/>
  <c r="F89" i="3"/>
  <c r="N88" i="3"/>
  <c r="M88" i="3"/>
  <c r="L88" i="3"/>
  <c r="K88" i="3"/>
  <c r="J88" i="3"/>
  <c r="I88" i="3"/>
  <c r="H88" i="3"/>
  <c r="G88" i="3"/>
  <c r="F88" i="3"/>
  <c r="N85" i="3"/>
  <c r="M85" i="3"/>
  <c r="L85" i="3"/>
  <c r="K85" i="3"/>
  <c r="J85" i="3"/>
  <c r="I85" i="3"/>
  <c r="H85" i="3"/>
  <c r="G85" i="3"/>
  <c r="F85" i="3"/>
  <c r="N84" i="3"/>
  <c r="M84" i="3"/>
  <c r="L84" i="3"/>
  <c r="K84" i="3"/>
  <c r="J84" i="3"/>
  <c r="I84" i="3"/>
  <c r="H84" i="3"/>
  <c r="G84" i="3"/>
  <c r="F84" i="3"/>
  <c r="N75" i="3"/>
  <c r="M75" i="3"/>
  <c r="L75" i="3"/>
  <c r="K75" i="3"/>
  <c r="J75" i="3"/>
  <c r="I75" i="3"/>
  <c r="H75" i="3"/>
  <c r="G75" i="3"/>
  <c r="F75" i="3"/>
  <c r="N74" i="3"/>
  <c r="M74" i="3"/>
  <c r="L74" i="3"/>
  <c r="K74" i="3"/>
  <c r="J74" i="3"/>
  <c r="I74" i="3"/>
  <c r="H74" i="3"/>
  <c r="G74" i="3"/>
  <c r="F74" i="3"/>
  <c r="N58" i="3"/>
  <c r="M58" i="3"/>
  <c r="L58" i="3"/>
  <c r="K58" i="3"/>
  <c r="J58" i="3"/>
  <c r="I58" i="3"/>
  <c r="H58" i="3"/>
  <c r="G58" i="3"/>
  <c r="F58" i="3"/>
  <c r="N57" i="3"/>
  <c r="M57" i="3"/>
  <c r="L57" i="3"/>
  <c r="K57" i="3"/>
  <c r="J57" i="3"/>
  <c r="I57" i="3"/>
  <c r="H57" i="3"/>
  <c r="G57" i="3"/>
  <c r="F57" i="3"/>
  <c r="N55" i="3"/>
  <c r="M55" i="3"/>
  <c r="L55" i="3"/>
  <c r="K55" i="3"/>
  <c r="J55" i="3"/>
  <c r="I55" i="3"/>
  <c r="H55" i="3"/>
  <c r="G55" i="3"/>
  <c r="F55" i="3"/>
  <c r="N54" i="3"/>
  <c r="M54" i="3"/>
  <c r="L54" i="3"/>
  <c r="K54" i="3"/>
  <c r="J54" i="3"/>
  <c r="I54" i="3"/>
  <c r="H54" i="3"/>
  <c r="G54" i="3"/>
  <c r="F54" i="3"/>
  <c r="N52" i="3"/>
  <c r="M52" i="3"/>
  <c r="L52" i="3"/>
  <c r="K52" i="3"/>
  <c r="J52" i="3"/>
  <c r="I52" i="3"/>
  <c r="H52" i="3"/>
  <c r="G52" i="3"/>
  <c r="F52" i="3"/>
  <c r="N51" i="3"/>
  <c r="M51" i="3"/>
  <c r="L51" i="3"/>
  <c r="K51" i="3"/>
  <c r="J51" i="3"/>
  <c r="I51" i="3"/>
  <c r="H51" i="3"/>
  <c r="G51" i="3"/>
  <c r="F51" i="3"/>
  <c r="N49" i="3"/>
  <c r="M49" i="3"/>
  <c r="L49" i="3"/>
  <c r="K49" i="3"/>
  <c r="J49" i="3"/>
  <c r="I49" i="3"/>
  <c r="H49" i="3"/>
  <c r="G49" i="3"/>
  <c r="F49" i="3"/>
  <c r="N48" i="3"/>
  <c r="M48" i="3"/>
  <c r="L48" i="3"/>
  <c r="K48" i="3"/>
  <c r="J48" i="3"/>
  <c r="I48" i="3"/>
  <c r="H48" i="3"/>
  <c r="G48" i="3"/>
  <c r="F48" i="3"/>
  <c r="N46" i="3"/>
  <c r="M46" i="3"/>
  <c r="L46" i="3"/>
  <c r="K46" i="3"/>
  <c r="J46" i="3"/>
  <c r="I46" i="3"/>
  <c r="H46" i="3"/>
  <c r="G46" i="3"/>
  <c r="F46" i="3"/>
  <c r="N45" i="3"/>
  <c r="M45" i="3"/>
  <c r="L45" i="3"/>
  <c r="K45" i="3"/>
  <c r="J45" i="3"/>
  <c r="I45" i="3"/>
  <c r="H45" i="3"/>
  <c r="G45" i="3"/>
  <c r="F45" i="3"/>
  <c r="N43" i="3"/>
  <c r="M43" i="3"/>
  <c r="L43" i="3"/>
  <c r="K43" i="3"/>
  <c r="J43" i="3"/>
  <c r="I43" i="3"/>
  <c r="H43" i="3"/>
  <c r="G43" i="3"/>
  <c r="F43" i="3"/>
  <c r="N42" i="3"/>
  <c r="M42" i="3"/>
  <c r="L42" i="3"/>
  <c r="K42" i="3"/>
  <c r="J42" i="3"/>
  <c r="I42" i="3"/>
  <c r="H42" i="3"/>
  <c r="G42" i="3"/>
  <c r="F42" i="3"/>
  <c r="N40" i="3"/>
  <c r="M40" i="3"/>
  <c r="L40" i="3"/>
  <c r="K40" i="3"/>
  <c r="J40" i="3"/>
  <c r="I40" i="3"/>
  <c r="H40" i="3"/>
  <c r="G40" i="3"/>
  <c r="F40" i="3"/>
  <c r="N39" i="3"/>
  <c r="M39" i="3"/>
  <c r="L39" i="3"/>
  <c r="K39" i="3"/>
  <c r="J39" i="3"/>
  <c r="I39" i="3"/>
  <c r="H39" i="3"/>
  <c r="G39" i="3"/>
  <c r="F39" i="3"/>
  <c r="N37" i="3"/>
  <c r="M37" i="3"/>
  <c r="L37" i="3"/>
  <c r="K37" i="3"/>
  <c r="J37" i="3"/>
  <c r="I37" i="3"/>
  <c r="H37" i="3"/>
  <c r="G37" i="3"/>
  <c r="F37" i="3"/>
  <c r="N36" i="3"/>
  <c r="M36" i="3"/>
  <c r="L36" i="3"/>
  <c r="K36" i="3"/>
  <c r="J36" i="3"/>
  <c r="I36" i="3"/>
  <c r="H36" i="3"/>
  <c r="G36" i="3"/>
  <c r="F36" i="3"/>
  <c r="N34" i="3"/>
  <c r="M34" i="3"/>
  <c r="L34" i="3"/>
  <c r="K34" i="3"/>
  <c r="J34" i="3"/>
  <c r="I34" i="3"/>
  <c r="H34" i="3"/>
  <c r="G34" i="3"/>
  <c r="F34" i="3"/>
  <c r="N33" i="3"/>
  <c r="M33" i="3"/>
  <c r="L33" i="3"/>
  <c r="K33" i="3"/>
  <c r="J33" i="3"/>
  <c r="I33" i="3"/>
  <c r="H33" i="3"/>
  <c r="G33" i="3"/>
  <c r="F33" i="3"/>
  <c r="N28" i="3"/>
  <c r="M28" i="3"/>
  <c r="L28" i="3"/>
  <c r="K28" i="3"/>
  <c r="J28" i="3"/>
  <c r="I28" i="3"/>
  <c r="H28" i="3"/>
  <c r="G28" i="3"/>
  <c r="F28" i="3"/>
  <c r="N27" i="3"/>
  <c r="M27" i="3"/>
  <c r="L27" i="3"/>
  <c r="K27" i="3"/>
  <c r="J27" i="3"/>
  <c r="I27" i="3"/>
  <c r="H27" i="3"/>
  <c r="G27" i="3"/>
  <c r="F27" i="3"/>
  <c r="F20" i="3"/>
  <c r="N21" i="3"/>
  <c r="M21" i="3"/>
  <c r="L21" i="3"/>
  <c r="K21" i="3"/>
  <c r="J21" i="3"/>
  <c r="I21" i="3"/>
  <c r="H21" i="3"/>
  <c r="G21" i="3"/>
  <c r="F21" i="3"/>
  <c r="N20" i="3"/>
  <c r="M20" i="3"/>
  <c r="L20" i="3"/>
  <c r="K20" i="3"/>
  <c r="J20" i="3"/>
  <c r="I20" i="3"/>
  <c r="H20" i="3"/>
  <c r="G20" i="3"/>
  <c r="N14" i="3"/>
  <c r="M14" i="3"/>
  <c r="L14" i="3"/>
  <c r="K14" i="3"/>
  <c r="J14" i="3"/>
  <c r="I14" i="3"/>
  <c r="H14" i="3"/>
  <c r="G14" i="3"/>
  <c r="F14" i="3"/>
  <c r="N13" i="3"/>
  <c r="M13" i="3"/>
  <c r="L13" i="3"/>
  <c r="K13" i="3"/>
  <c r="J13" i="3"/>
  <c r="I13" i="3"/>
  <c r="H13" i="3"/>
  <c r="G13" i="3"/>
  <c r="F13" i="3"/>
  <c r="N11" i="3"/>
  <c r="M11" i="3"/>
  <c r="L11" i="3"/>
  <c r="K11" i="3"/>
  <c r="J11" i="3"/>
  <c r="I11" i="3"/>
  <c r="H11" i="3"/>
  <c r="G11" i="3"/>
  <c r="F11" i="3"/>
  <c r="N10" i="3"/>
  <c r="M10" i="3"/>
  <c r="L10" i="3"/>
  <c r="K10" i="3"/>
  <c r="J10" i="3"/>
  <c r="I10" i="3"/>
  <c r="H10" i="3"/>
  <c r="G10" i="3"/>
  <c r="F10" i="3"/>
  <c r="F120" i="3"/>
  <c r="F119" i="3"/>
  <c r="F115" i="3"/>
  <c r="F116" i="3" s="1"/>
  <c r="O293" i="13" l="1"/>
  <c r="O291" i="13"/>
  <c r="P273" i="13"/>
  <c r="Q273" i="13"/>
  <c r="R273" i="13"/>
  <c r="S273" i="13"/>
  <c r="T273" i="13"/>
  <c r="U273" i="13"/>
  <c r="V273" i="13"/>
  <c r="W273" i="13"/>
  <c r="O273" i="13"/>
  <c r="O271" i="13"/>
  <c r="P262" i="13"/>
  <c r="Q262" i="13"/>
  <c r="R262" i="13"/>
  <c r="S262" i="13"/>
  <c r="T262" i="13"/>
  <c r="U262" i="13"/>
  <c r="V262" i="13"/>
  <c r="W262" i="13"/>
  <c r="O262" i="13"/>
  <c r="P260" i="13"/>
  <c r="Q260" i="13"/>
  <c r="R260" i="13"/>
  <c r="S260" i="13"/>
  <c r="T260" i="13"/>
  <c r="U260" i="13"/>
  <c r="V260" i="13"/>
  <c r="W260" i="13"/>
  <c r="O260" i="13"/>
  <c r="P258" i="13"/>
  <c r="Q258" i="13"/>
  <c r="R258" i="13"/>
  <c r="S258" i="13"/>
  <c r="T258" i="13"/>
  <c r="U258" i="13"/>
  <c r="V258" i="13"/>
  <c r="W258" i="13"/>
  <c r="O258" i="13"/>
  <c r="P256" i="13"/>
  <c r="Q256" i="13"/>
  <c r="R256" i="13"/>
  <c r="S256" i="13"/>
  <c r="T256" i="13"/>
  <c r="U256" i="13"/>
  <c r="V256" i="13"/>
  <c r="W256" i="13"/>
  <c r="O256" i="13"/>
  <c r="P254" i="13"/>
  <c r="Q254" i="13"/>
  <c r="R254" i="13"/>
  <c r="S254" i="13"/>
  <c r="T254" i="13"/>
  <c r="U254" i="13"/>
  <c r="V254" i="13"/>
  <c r="W254" i="13"/>
  <c r="O254" i="13"/>
  <c r="P252" i="13"/>
  <c r="Q252" i="13"/>
  <c r="R252" i="13"/>
  <c r="S252" i="13"/>
  <c r="T252" i="13"/>
  <c r="U252" i="13"/>
  <c r="V252" i="13"/>
  <c r="W252" i="13"/>
  <c r="O252" i="13"/>
  <c r="P247" i="13"/>
  <c r="Q247" i="13"/>
  <c r="R247" i="13"/>
  <c r="S247" i="13"/>
  <c r="T247" i="13"/>
  <c r="U247" i="13"/>
  <c r="V247" i="13"/>
  <c r="W247" i="13"/>
  <c r="O247" i="13"/>
  <c r="P234" i="13" l="1"/>
  <c r="Q234" i="13"/>
  <c r="R234" i="13"/>
  <c r="S234" i="13"/>
  <c r="T234" i="13"/>
  <c r="U234" i="13"/>
  <c r="V234" i="13"/>
  <c r="W234" i="13"/>
  <c r="O234" i="13"/>
  <c r="O236" i="13" l="1"/>
  <c r="W236" i="13"/>
  <c r="U236" i="13"/>
  <c r="S236" i="13"/>
  <c r="Q236" i="13"/>
  <c r="V236" i="13"/>
  <c r="T236" i="13"/>
  <c r="R236" i="13"/>
  <c r="P236" i="13"/>
  <c r="P184" i="13"/>
  <c r="Q184" i="13"/>
  <c r="R184" i="13"/>
  <c r="S184" i="13"/>
  <c r="T184" i="13"/>
  <c r="U184" i="13"/>
  <c r="V184" i="13"/>
  <c r="W184" i="13"/>
  <c r="O184" i="13"/>
  <c r="P161" i="13"/>
  <c r="Q161" i="13"/>
  <c r="R161" i="13"/>
  <c r="S161" i="13"/>
  <c r="T161" i="13"/>
  <c r="U161" i="13"/>
  <c r="V161" i="13"/>
  <c r="W161" i="13"/>
  <c r="O161" i="13"/>
  <c r="U163" i="13" l="1"/>
  <c r="U162" i="13"/>
  <c r="Q163" i="13"/>
  <c r="Q162" i="13"/>
  <c r="W163" i="13"/>
  <c r="W162" i="13"/>
  <c r="S163" i="13"/>
  <c r="S162" i="13"/>
  <c r="O163" i="13"/>
  <c r="O162" i="13"/>
  <c r="V162" i="13"/>
  <c r="V163" i="13"/>
  <c r="T162" i="13"/>
  <c r="T163" i="13"/>
  <c r="R162" i="13"/>
  <c r="R163" i="13"/>
  <c r="P162" i="13"/>
  <c r="P163" i="13"/>
  <c r="W47" i="13" l="1"/>
  <c r="W48" i="13" s="1"/>
  <c r="P47" i="13"/>
  <c r="P48" i="13" s="1"/>
  <c r="Q47" i="13"/>
  <c r="Q48" i="13" s="1"/>
  <c r="R47" i="13"/>
  <c r="R48" i="13" s="1"/>
  <c r="S47" i="13"/>
  <c r="S48" i="13" s="1"/>
  <c r="T47" i="13"/>
  <c r="T48" i="13" s="1"/>
  <c r="U47" i="13"/>
  <c r="U48" i="13" s="1"/>
  <c r="V47" i="13"/>
  <c r="V48" i="13" s="1"/>
  <c r="O47" i="13"/>
  <c r="O48" i="13" s="1"/>
  <c r="P37" i="13"/>
  <c r="Q37" i="13"/>
  <c r="R37" i="13"/>
  <c r="S37" i="13"/>
  <c r="T37" i="13"/>
  <c r="U37" i="13"/>
  <c r="V37" i="13"/>
  <c r="W37" i="13"/>
  <c r="O37" i="13"/>
  <c r="O49" i="13" l="1"/>
  <c r="U49" i="13"/>
  <c r="S49" i="13"/>
  <c r="Q49" i="13"/>
  <c r="V49" i="13"/>
  <c r="T49" i="13"/>
  <c r="R49" i="13"/>
  <c r="P49" i="13"/>
  <c r="W49" i="13"/>
  <c r="P33" i="13"/>
  <c r="Q33" i="13"/>
  <c r="R33" i="13"/>
  <c r="S33" i="13"/>
  <c r="T33" i="13"/>
  <c r="U33" i="13"/>
  <c r="V33" i="13"/>
  <c r="W33" i="13"/>
  <c r="O33" i="13"/>
  <c r="P26" i="13"/>
  <c r="Q26" i="13"/>
  <c r="R26" i="13"/>
  <c r="S26" i="13"/>
  <c r="T26" i="13"/>
  <c r="U26" i="13"/>
  <c r="V26" i="13"/>
  <c r="W26" i="13"/>
  <c r="O26" i="13"/>
  <c r="P24" i="13" l="1"/>
  <c r="Q24" i="13"/>
  <c r="R24" i="13"/>
  <c r="S24" i="13"/>
  <c r="T24" i="13"/>
  <c r="U24" i="13"/>
  <c r="V24" i="13"/>
  <c r="W24" i="13"/>
  <c r="O24" i="13"/>
  <c r="P22" i="13"/>
  <c r="Q22" i="13"/>
  <c r="R22" i="13"/>
  <c r="S22" i="13"/>
  <c r="T22" i="13"/>
  <c r="U22" i="13"/>
  <c r="V22" i="13"/>
  <c r="W22" i="13"/>
  <c r="O22" i="13"/>
  <c r="P9" i="13" l="1"/>
  <c r="Q9" i="13"/>
  <c r="R9" i="13"/>
  <c r="S9" i="13"/>
  <c r="T9" i="13"/>
  <c r="U9" i="13"/>
  <c r="V9" i="13"/>
  <c r="W9" i="13"/>
  <c r="O9" i="13"/>
  <c r="O120" i="3" l="1"/>
  <c r="O119" i="3"/>
  <c r="O116" i="3"/>
  <c r="O115" i="3"/>
  <c r="P141" i="3" l="1"/>
  <c r="Q141" i="3"/>
  <c r="R141" i="3"/>
  <c r="S141" i="3"/>
  <c r="T141" i="3"/>
  <c r="U141" i="3"/>
  <c r="V141" i="3"/>
  <c r="W141" i="3"/>
  <c r="O141" i="3"/>
  <c r="P139" i="3"/>
  <c r="Q139" i="3"/>
  <c r="R139" i="3"/>
  <c r="S139" i="3"/>
  <c r="T139" i="3"/>
  <c r="U139" i="3"/>
  <c r="V139" i="3"/>
  <c r="W139" i="3"/>
  <c r="O139" i="3"/>
  <c r="P137" i="3"/>
  <c r="Q137" i="3"/>
  <c r="R137" i="3"/>
  <c r="S137" i="3"/>
  <c r="T137" i="3"/>
  <c r="U137" i="3"/>
  <c r="V137" i="3"/>
  <c r="W137" i="3"/>
  <c r="O137" i="3"/>
  <c r="P135" i="3"/>
  <c r="Q135" i="3"/>
  <c r="R135" i="3"/>
  <c r="S135" i="3"/>
  <c r="T135" i="3"/>
  <c r="U135" i="3"/>
  <c r="V135" i="3"/>
  <c r="W135" i="3"/>
  <c r="O135" i="3"/>
  <c r="W132" i="3"/>
  <c r="P132" i="3"/>
  <c r="Q132" i="3"/>
  <c r="R132" i="3"/>
  <c r="S132" i="3"/>
  <c r="T132" i="3"/>
  <c r="U132" i="3"/>
  <c r="V132" i="3"/>
  <c r="O132" i="3"/>
  <c r="P81" i="3"/>
  <c r="Q81" i="3"/>
  <c r="R81" i="3"/>
  <c r="S81" i="3"/>
  <c r="T81" i="3"/>
  <c r="U81" i="3"/>
  <c r="V81" i="3"/>
  <c r="W81" i="3"/>
  <c r="P82" i="3"/>
  <c r="Q82" i="3"/>
  <c r="S82" i="3"/>
  <c r="T82" i="3"/>
  <c r="U82" i="3"/>
  <c r="V82" i="3"/>
  <c r="W82" i="3"/>
  <c r="O82" i="3"/>
  <c r="O81" i="3"/>
  <c r="P78" i="3"/>
  <c r="Q78" i="3"/>
  <c r="R78" i="3"/>
  <c r="S78" i="3"/>
  <c r="T78" i="3"/>
  <c r="U78" i="3"/>
  <c r="V78" i="3"/>
  <c r="W78" i="3"/>
  <c r="P79" i="3"/>
  <c r="Q79" i="3"/>
  <c r="S79" i="3"/>
  <c r="T79" i="3"/>
  <c r="U79" i="3"/>
  <c r="V79" i="3"/>
  <c r="W79" i="3"/>
  <c r="O79" i="3"/>
  <c r="O78" i="3"/>
  <c r="P69" i="3"/>
  <c r="Q69" i="3"/>
  <c r="R69" i="3"/>
  <c r="S69" i="3"/>
  <c r="T69" i="3"/>
  <c r="U69" i="3"/>
  <c r="V69" i="3"/>
  <c r="W69" i="3"/>
  <c r="P70" i="3"/>
  <c r="Q70" i="3"/>
  <c r="S70" i="3"/>
  <c r="T70" i="3"/>
  <c r="U70" i="3"/>
  <c r="V70" i="3"/>
  <c r="W70" i="3"/>
  <c r="O70" i="3"/>
  <c r="O69" i="3"/>
  <c r="P66" i="3"/>
  <c r="Q66" i="3"/>
  <c r="R66" i="3"/>
  <c r="S66" i="3"/>
  <c r="T66" i="3"/>
  <c r="U66" i="3"/>
  <c r="V66" i="3"/>
  <c r="W66" i="3"/>
  <c r="P67" i="3"/>
  <c r="Q67" i="3"/>
  <c r="S67" i="3"/>
  <c r="T67" i="3"/>
  <c r="U67" i="3"/>
  <c r="V67" i="3"/>
  <c r="W67" i="3"/>
  <c r="O67" i="3"/>
  <c r="O66" i="3"/>
  <c r="P63" i="3"/>
  <c r="Q63" i="3"/>
  <c r="R63" i="3"/>
  <c r="S63" i="3"/>
  <c r="T63" i="3"/>
  <c r="U63" i="3"/>
  <c r="V63" i="3"/>
  <c r="W63" i="3"/>
  <c r="P64" i="3"/>
  <c r="Q64" i="3"/>
  <c r="S64" i="3"/>
  <c r="T64" i="3"/>
  <c r="U64" i="3"/>
  <c r="V64" i="3"/>
  <c r="W64" i="3"/>
  <c r="O64" i="3"/>
  <c r="O63" i="3"/>
  <c r="P60" i="3"/>
  <c r="Q60" i="3"/>
  <c r="R60" i="3"/>
  <c r="S60" i="3"/>
  <c r="T60" i="3"/>
  <c r="U60" i="3"/>
  <c r="V60" i="3"/>
  <c r="W60" i="3"/>
  <c r="P61" i="3"/>
  <c r="Q61" i="3"/>
  <c r="S61" i="3"/>
  <c r="T61" i="3"/>
  <c r="U61" i="3"/>
  <c r="V61" i="3"/>
  <c r="W61" i="3"/>
  <c r="O61" i="3"/>
  <c r="O60" i="3"/>
  <c r="P30" i="3"/>
  <c r="Q30" i="3"/>
  <c r="R30" i="3"/>
  <c r="S30" i="3"/>
  <c r="T30" i="3"/>
  <c r="U30" i="3"/>
  <c r="V30" i="3"/>
  <c r="W30" i="3"/>
  <c r="P31" i="3"/>
  <c r="Q31" i="3"/>
  <c r="S31" i="3"/>
  <c r="T31" i="3"/>
  <c r="U31" i="3"/>
  <c r="V31" i="3"/>
  <c r="W31" i="3"/>
  <c r="O31" i="3"/>
  <c r="O30" i="3"/>
  <c r="P94" i="3" l="1"/>
  <c r="P95" i="3"/>
  <c r="W89" i="3"/>
  <c r="W88" i="3"/>
  <c r="T91" i="3"/>
  <c r="T92" i="3"/>
  <c r="V100" i="3"/>
  <c r="V101" i="3"/>
  <c r="Q103" i="3"/>
  <c r="Q104" i="3"/>
  <c r="U103" i="3"/>
  <c r="U104" i="3"/>
  <c r="T126" i="3"/>
  <c r="T127" i="3"/>
  <c r="Q94" i="3"/>
  <c r="Q95" i="3"/>
  <c r="U94" i="3"/>
  <c r="U95" i="3"/>
  <c r="P88" i="3"/>
  <c r="P89" i="3"/>
  <c r="T88" i="3"/>
  <c r="T89" i="3"/>
  <c r="O98" i="3"/>
  <c r="O97" i="3"/>
  <c r="S97" i="3"/>
  <c r="S98" i="3"/>
  <c r="W97" i="3"/>
  <c r="W98" i="3"/>
  <c r="Q91" i="3"/>
  <c r="Q92" i="3"/>
  <c r="U91" i="3"/>
  <c r="U92" i="3"/>
  <c r="O101" i="3"/>
  <c r="O100" i="3"/>
  <c r="S100" i="3"/>
  <c r="S101" i="3"/>
  <c r="W100" i="3"/>
  <c r="W101" i="3"/>
  <c r="R103" i="3"/>
  <c r="V103" i="3"/>
  <c r="V104" i="3"/>
  <c r="Q126" i="3"/>
  <c r="Q127" i="3"/>
  <c r="U126" i="3"/>
  <c r="U127" i="3"/>
  <c r="R97" i="3"/>
  <c r="P126" i="3"/>
  <c r="P127" i="3"/>
  <c r="R94" i="3"/>
  <c r="V94" i="3"/>
  <c r="V95" i="3"/>
  <c r="Q88" i="3"/>
  <c r="Q89" i="3"/>
  <c r="U88" i="3"/>
  <c r="U89" i="3"/>
  <c r="P97" i="3"/>
  <c r="P98" i="3"/>
  <c r="T97" i="3"/>
  <c r="T98" i="3"/>
  <c r="R91" i="3"/>
  <c r="V91" i="3"/>
  <c r="V92" i="3"/>
  <c r="P100" i="3"/>
  <c r="P101" i="3"/>
  <c r="T100" i="3"/>
  <c r="T101" i="3"/>
  <c r="O104" i="3"/>
  <c r="O103" i="3"/>
  <c r="S103" i="3"/>
  <c r="S104" i="3"/>
  <c r="W103" i="3"/>
  <c r="W104" i="3"/>
  <c r="R126" i="3"/>
  <c r="V126" i="3"/>
  <c r="V127" i="3"/>
  <c r="T94" i="3"/>
  <c r="T95" i="3"/>
  <c r="S89" i="3"/>
  <c r="S88" i="3"/>
  <c r="V97" i="3"/>
  <c r="V98" i="3"/>
  <c r="P91" i="3"/>
  <c r="P92" i="3"/>
  <c r="R100" i="3"/>
  <c r="O95" i="3"/>
  <c r="O94" i="3"/>
  <c r="S94" i="3"/>
  <c r="S95" i="3"/>
  <c r="W94" i="3"/>
  <c r="W95" i="3"/>
  <c r="R88" i="3"/>
  <c r="V88" i="3"/>
  <c r="V89" i="3"/>
  <c r="Q97" i="3"/>
  <c r="Q98" i="3"/>
  <c r="U97" i="3"/>
  <c r="U98" i="3"/>
  <c r="O92" i="3"/>
  <c r="O91" i="3"/>
  <c r="S91" i="3"/>
  <c r="S92" i="3"/>
  <c r="W91" i="3"/>
  <c r="W92" i="3"/>
  <c r="Q100" i="3"/>
  <c r="Q101" i="3"/>
  <c r="U100" i="3"/>
  <c r="U101" i="3"/>
  <c r="P103" i="3"/>
  <c r="P104" i="3"/>
  <c r="T103" i="3"/>
  <c r="T104" i="3"/>
  <c r="O127" i="3"/>
  <c r="O126" i="3"/>
  <c r="S126" i="3"/>
  <c r="S127" i="3"/>
  <c r="W126" i="3"/>
  <c r="W127" i="3"/>
  <c r="O89" i="3"/>
  <c r="O88" i="3"/>
  <c r="Q74" i="3" l="1"/>
  <c r="Q75" i="3"/>
  <c r="S84" i="3"/>
  <c r="S85" i="3"/>
  <c r="V74" i="3"/>
  <c r="V75" i="3"/>
  <c r="P84" i="3"/>
  <c r="P85" i="3"/>
  <c r="P74" i="3"/>
  <c r="P75" i="3"/>
  <c r="T74" i="3"/>
  <c r="T75" i="3"/>
  <c r="R84" i="3"/>
  <c r="V84" i="3"/>
  <c r="V85" i="3"/>
  <c r="U74" i="3"/>
  <c r="U75" i="3"/>
  <c r="O85" i="3"/>
  <c r="O84" i="3"/>
  <c r="W84" i="3"/>
  <c r="W85" i="3"/>
  <c r="R74" i="3"/>
  <c r="T84" i="3"/>
  <c r="T85" i="3"/>
  <c r="O75" i="3"/>
  <c r="O74" i="3"/>
  <c r="S74" i="3"/>
  <c r="S75" i="3"/>
  <c r="W75" i="3"/>
  <c r="W74" i="3"/>
  <c r="Q84" i="3"/>
  <c r="Q85" i="3"/>
  <c r="U84" i="3"/>
  <c r="U85" i="3"/>
  <c r="Q58" i="3" l="1"/>
  <c r="Q57" i="3"/>
  <c r="U57" i="3"/>
  <c r="U58" i="3"/>
  <c r="R57" i="3"/>
  <c r="V57" i="3"/>
  <c r="V58" i="3"/>
  <c r="O57" i="3"/>
  <c r="O58" i="3"/>
  <c r="S57" i="3"/>
  <c r="S58" i="3"/>
  <c r="W57" i="3"/>
  <c r="W58" i="3"/>
  <c r="P57" i="3"/>
  <c r="P58" i="3"/>
  <c r="T57" i="3"/>
  <c r="T58" i="3"/>
  <c r="O34" i="3" l="1"/>
  <c r="O33" i="3"/>
  <c r="S33" i="3"/>
  <c r="S34" i="3"/>
  <c r="W33" i="3"/>
  <c r="W34" i="3"/>
  <c r="R36" i="3"/>
  <c r="V36" i="3"/>
  <c r="V37" i="3"/>
  <c r="Q39" i="3"/>
  <c r="Q40" i="3"/>
  <c r="V39" i="3"/>
  <c r="V40" i="3"/>
  <c r="P42" i="3"/>
  <c r="P43" i="3"/>
  <c r="T42" i="3"/>
  <c r="T43" i="3"/>
  <c r="O46" i="3"/>
  <c r="O45" i="3"/>
  <c r="S45" i="3"/>
  <c r="S46" i="3"/>
  <c r="W45" i="3"/>
  <c r="W46" i="3"/>
  <c r="R48" i="3"/>
  <c r="V48" i="3"/>
  <c r="V49" i="3"/>
  <c r="Q51" i="3"/>
  <c r="Q52" i="3"/>
  <c r="U51" i="3"/>
  <c r="U52" i="3"/>
  <c r="P54" i="3"/>
  <c r="P55" i="3"/>
  <c r="T54" i="3"/>
  <c r="T55" i="3"/>
  <c r="P34" i="3"/>
  <c r="P33" i="3"/>
  <c r="T33" i="3"/>
  <c r="T34" i="3"/>
  <c r="O37" i="3"/>
  <c r="O36" i="3"/>
  <c r="S37" i="3"/>
  <c r="S36" i="3"/>
  <c r="W37" i="3"/>
  <c r="W36" i="3"/>
  <c r="R39" i="3"/>
  <c r="W39" i="3"/>
  <c r="W40" i="3"/>
  <c r="Q42" i="3"/>
  <c r="Q43" i="3"/>
  <c r="U42" i="3"/>
  <c r="U43" i="3"/>
  <c r="P45" i="3"/>
  <c r="P46" i="3"/>
  <c r="T45" i="3"/>
  <c r="T46" i="3"/>
  <c r="O49" i="3"/>
  <c r="O48" i="3"/>
  <c r="S48" i="3"/>
  <c r="S49" i="3"/>
  <c r="W49" i="3"/>
  <c r="W48" i="3"/>
  <c r="R51" i="3"/>
  <c r="V51" i="3"/>
  <c r="V52" i="3"/>
  <c r="Q54" i="3"/>
  <c r="Q55" i="3"/>
  <c r="U54" i="3"/>
  <c r="U55" i="3"/>
  <c r="Q34" i="3"/>
  <c r="Q33" i="3"/>
  <c r="U34" i="3"/>
  <c r="U33" i="3"/>
  <c r="P36" i="3"/>
  <c r="P37" i="3"/>
  <c r="T36" i="3"/>
  <c r="T37" i="3"/>
  <c r="O40" i="3"/>
  <c r="O39" i="3"/>
  <c r="T39" i="3"/>
  <c r="T40" i="3"/>
  <c r="S39" i="3"/>
  <c r="S40" i="3"/>
  <c r="R42" i="3"/>
  <c r="V42" i="3"/>
  <c r="V43" i="3"/>
  <c r="Q46" i="3"/>
  <c r="Q45" i="3"/>
  <c r="U46" i="3"/>
  <c r="U45" i="3"/>
  <c r="P48" i="3"/>
  <c r="P49" i="3"/>
  <c r="T48" i="3"/>
  <c r="T49" i="3"/>
  <c r="O51" i="3"/>
  <c r="O52" i="3"/>
  <c r="S51" i="3"/>
  <c r="S52" i="3"/>
  <c r="W51" i="3"/>
  <c r="W52" i="3"/>
  <c r="R54" i="3"/>
  <c r="V54" i="3"/>
  <c r="V55" i="3"/>
  <c r="R33" i="3"/>
  <c r="V33" i="3"/>
  <c r="V34" i="3"/>
  <c r="Q36" i="3"/>
  <c r="Q37" i="3"/>
  <c r="U36" i="3"/>
  <c r="U37" i="3"/>
  <c r="P39" i="3"/>
  <c r="P40" i="3"/>
  <c r="U40" i="3"/>
  <c r="U39" i="3"/>
  <c r="O43" i="3"/>
  <c r="O42" i="3"/>
  <c r="S42" i="3"/>
  <c r="S43" i="3"/>
  <c r="W43" i="3"/>
  <c r="W42" i="3"/>
  <c r="R45" i="3"/>
  <c r="V46" i="3"/>
  <c r="V45" i="3"/>
  <c r="Q48" i="3"/>
  <c r="Q49" i="3"/>
  <c r="U48" i="3"/>
  <c r="U49" i="3"/>
  <c r="P51" i="3"/>
  <c r="P52" i="3"/>
  <c r="T51" i="3"/>
  <c r="T52" i="3"/>
  <c r="O55" i="3"/>
  <c r="O54" i="3"/>
  <c r="S55" i="3"/>
  <c r="S54" i="3"/>
  <c r="W54" i="3"/>
  <c r="W55" i="3"/>
  <c r="V27" i="3" l="1"/>
  <c r="V28" i="3"/>
  <c r="S27" i="3"/>
  <c r="S28" i="3"/>
  <c r="W27" i="3"/>
  <c r="W28" i="3"/>
  <c r="P28" i="3"/>
  <c r="P27" i="3"/>
  <c r="T28" i="3"/>
  <c r="T27" i="3"/>
  <c r="Q27" i="3"/>
  <c r="Q28" i="3"/>
  <c r="U28" i="3"/>
  <c r="U27" i="3"/>
  <c r="R27" i="3"/>
  <c r="O28" i="3"/>
  <c r="O27" i="3"/>
  <c r="Q19" i="3"/>
  <c r="U19" i="3"/>
  <c r="P19" i="3"/>
  <c r="T19" i="3"/>
  <c r="O19" i="3"/>
  <c r="S19" i="3"/>
  <c r="W19" i="3"/>
  <c r="R19" i="3"/>
  <c r="V19" i="3"/>
  <c r="U20" i="3" l="1"/>
  <c r="U21" i="3"/>
  <c r="V20" i="3"/>
  <c r="V21" i="3"/>
  <c r="O21" i="3"/>
  <c r="O20" i="3"/>
  <c r="Q20" i="3"/>
  <c r="Q21" i="3"/>
  <c r="T20" i="3"/>
  <c r="T21" i="3"/>
  <c r="S21" i="3"/>
  <c r="S20" i="3"/>
  <c r="R20" i="3"/>
  <c r="W21" i="3"/>
  <c r="W20" i="3"/>
  <c r="P20" i="3"/>
  <c r="P21" i="3"/>
  <c r="O107" i="3" l="1"/>
  <c r="O106" i="3"/>
  <c r="V106" i="3"/>
  <c r="V107" i="3"/>
  <c r="U109" i="3"/>
  <c r="U110" i="3"/>
  <c r="O113" i="3"/>
  <c r="O112" i="3"/>
  <c r="S112" i="3"/>
  <c r="S113" i="3"/>
  <c r="W112" i="3"/>
  <c r="W113" i="3"/>
  <c r="S106" i="3"/>
  <c r="S107" i="3"/>
  <c r="W106" i="3"/>
  <c r="W107" i="3"/>
  <c r="R109" i="3"/>
  <c r="V109" i="3"/>
  <c r="V110" i="3"/>
  <c r="P112" i="3"/>
  <c r="P113" i="3"/>
  <c r="T112" i="3"/>
  <c r="T113" i="3"/>
  <c r="R106" i="3"/>
  <c r="O110" i="3"/>
  <c r="O109" i="3"/>
  <c r="Q112" i="3"/>
  <c r="Q113" i="3"/>
  <c r="Q109" i="3"/>
  <c r="Q110" i="3"/>
  <c r="P106" i="3"/>
  <c r="P107" i="3"/>
  <c r="T106" i="3"/>
  <c r="T107" i="3"/>
  <c r="S109" i="3"/>
  <c r="S110" i="3"/>
  <c r="W109" i="3"/>
  <c r="W110" i="3"/>
  <c r="U112" i="3"/>
  <c r="U113" i="3"/>
  <c r="Q106" i="3"/>
  <c r="Q107" i="3"/>
  <c r="U106" i="3"/>
  <c r="U107" i="3"/>
  <c r="P109" i="3"/>
  <c r="P110" i="3"/>
  <c r="T109" i="3"/>
  <c r="T110" i="3"/>
  <c r="R112" i="3"/>
  <c r="V112" i="3"/>
  <c r="V113" i="3"/>
  <c r="V13" i="3"/>
  <c r="V14" i="3"/>
  <c r="W13" i="3"/>
  <c r="W14" i="3"/>
  <c r="O14" i="3"/>
  <c r="O13" i="3"/>
  <c r="P13" i="3"/>
  <c r="P14" i="3"/>
  <c r="T14" i="3"/>
  <c r="T13" i="3"/>
  <c r="R13" i="3"/>
  <c r="S13" i="3"/>
  <c r="S14" i="3"/>
  <c r="Q14" i="3"/>
  <c r="Q13" i="3"/>
  <c r="U14" i="3"/>
  <c r="U13" i="3"/>
  <c r="O11" i="3" l="1"/>
  <c r="O10" i="3"/>
  <c r="P11" i="3"/>
  <c r="P10" i="3"/>
  <c r="R10" i="3"/>
  <c r="V10" i="3"/>
  <c r="V11" i="3"/>
  <c r="S10" i="3"/>
  <c r="S11" i="3"/>
  <c r="W11" i="3"/>
  <c r="W10" i="3"/>
  <c r="T11" i="3"/>
  <c r="T10" i="3"/>
  <c r="Q11" i="3"/>
  <c r="Q10" i="3"/>
  <c r="U11" i="3"/>
  <c r="U10" i="3"/>
  <c r="P235" i="13" l="1"/>
  <c r="Q235" i="13"/>
  <c r="R235" i="13"/>
  <c r="S235" i="13"/>
  <c r="T235" i="13"/>
  <c r="U235" i="13"/>
  <c r="V235" i="13"/>
  <c r="W235" i="13"/>
  <c r="O235" i="13"/>
  <c r="R82" i="3" l="1"/>
  <c r="R79" i="3"/>
  <c r="R70" i="3"/>
  <c r="R67" i="3"/>
  <c r="R64" i="3"/>
  <c r="R61" i="3"/>
  <c r="R31" i="3"/>
  <c r="R104" i="3"/>
  <c r="R98" i="3"/>
  <c r="R95" i="3"/>
  <c r="R92" i="3"/>
  <c r="R127" i="3"/>
  <c r="R101" i="3"/>
  <c r="R89" i="3"/>
  <c r="R85" i="3"/>
  <c r="R75" i="3"/>
  <c r="R58" i="3"/>
  <c r="R46" i="3"/>
  <c r="R37" i="3"/>
  <c r="R49" i="3"/>
  <c r="R40" i="3"/>
  <c r="R52" i="3"/>
  <c r="R43" i="3"/>
  <c r="R55" i="3"/>
  <c r="R34" i="3"/>
  <c r="R28" i="3"/>
  <c r="R21" i="3"/>
  <c r="R110" i="3"/>
  <c r="R107" i="3"/>
  <c r="R113" i="3"/>
  <c r="R14" i="3"/>
  <c r="R11" i="3"/>
</calcChain>
</file>

<file path=xl/sharedStrings.xml><?xml version="1.0" encoding="utf-8"?>
<sst xmlns="http://schemas.openxmlformats.org/spreadsheetml/2006/main" count="3269" uniqueCount="827">
  <si>
    <t>Использованные определения:</t>
  </si>
  <si>
    <t>Взрослое население</t>
  </si>
  <si>
    <t>Население Российской Федерации в возрасте 18 лет и старше</t>
  </si>
  <si>
    <t>Субъекты малого и среднего предпринимательства</t>
  </si>
  <si>
    <t>Субъекты страхового дела</t>
  </si>
  <si>
    <t>Страховые организации, общества взаимного страхования и страховые брокеры</t>
  </si>
  <si>
    <t>Подразделения кредитных организаций</t>
  </si>
  <si>
    <t>Головные офисы, филиалы, представительства, дополнительные офисы, операционные кассы, кредитно-кассовые офисы, операционные офисы, передвижные пункты кассовых операций</t>
  </si>
  <si>
    <t>Обособленные подразделения</t>
  </si>
  <si>
    <t>Представительства и филиалы</t>
  </si>
  <si>
    <t>Сокращения:</t>
  </si>
  <si>
    <t>КО</t>
  </si>
  <si>
    <t>Кредитные организации</t>
  </si>
  <si>
    <t>НФО</t>
  </si>
  <si>
    <t>Некредитные финансовые организации</t>
  </si>
  <si>
    <t>МФО</t>
  </si>
  <si>
    <t>Микрофинансовые организации</t>
  </si>
  <si>
    <t>МФК</t>
  </si>
  <si>
    <t>Микрофинансовые компании</t>
  </si>
  <si>
    <t>МКК</t>
  </si>
  <si>
    <t>Микрокредитные компании</t>
  </si>
  <si>
    <t>КПК</t>
  </si>
  <si>
    <t>Кредитные потребительские кооперативы</t>
  </si>
  <si>
    <t>СКПК</t>
  </si>
  <si>
    <t>Сельскохозяйственные кредитные потребительские кооперативы</t>
  </si>
  <si>
    <t>КПК в СРО</t>
  </si>
  <si>
    <t>Кредитные потребительские кооперативы, состоящие в саморегулируемых организациях кредитных потребительских кооперативов</t>
  </si>
  <si>
    <t>ВВП</t>
  </si>
  <si>
    <t>Валовый внутренний продукт за отчетный период в текущих ценах</t>
  </si>
  <si>
    <t>ЦФО</t>
  </si>
  <si>
    <t>Центральный федеральный округ</t>
  </si>
  <si>
    <t>СЗФО</t>
  </si>
  <si>
    <t>Северо-Западный федеральный округ</t>
  </si>
  <si>
    <t>ЮФО</t>
  </si>
  <si>
    <t>Южный федеральный округ</t>
  </si>
  <si>
    <t>СКФО</t>
  </si>
  <si>
    <t>Северо-Кавказский федеральный округ</t>
  </si>
  <si>
    <t>ПФО</t>
  </si>
  <si>
    <t>Приволжский федеральный округ</t>
  </si>
  <si>
    <t>УФО</t>
  </si>
  <si>
    <t>Уральский федеральный округ</t>
  </si>
  <si>
    <t>СФО</t>
  </si>
  <si>
    <t>Сибирский федеральный округ</t>
  </si>
  <si>
    <t>ДВФО</t>
  </si>
  <si>
    <t>Дальневосточный федеральный округ</t>
  </si>
  <si>
    <t>Примечания:</t>
  </si>
  <si>
    <t>Здесь и далее, если иное специально не указано, идет речь о получении базовых финансовых услуг гражданами России в российских финансовых организациях на территории России.</t>
  </si>
  <si>
    <t>Имеющиеся расхождения между итогом и суммой слагаемых объясняются округлением данных.</t>
  </si>
  <si>
    <t>Общий объем денежных расходов населения на покупку товаров и оплату услуг (Росстат) включает расходы физических лиц на покупку товаров и оплату услуг, а также платежи за товары (работы, услуги), произведенные за рубежом с использованием банковских карт.</t>
  </si>
  <si>
    <t>№ п/п в перечне индикаторов финансовой доступности Банка России</t>
  </si>
  <si>
    <t>Индикатор[1]</t>
  </si>
  <si>
    <t>Тип показателя (на отчетную дату / за отчетный период)</t>
  </si>
  <si>
    <t>Размерность</t>
  </si>
  <si>
    <t>Источник данных</t>
  </si>
  <si>
    <t>1.       </t>
  </si>
  <si>
    <t>Инфраструктура предоставления финансовых услуг</t>
  </si>
  <si>
    <t xml:space="preserve">1.1.  </t>
  </si>
  <si>
    <t xml:space="preserve">Количество действующих КО </t>
  </si>
  <si>
    <t>На отчетную дату</t>
  </si>
  <si>
    <t>Ед.</t>
  </si>
  <si>
    <t>Банк России</t>
  </si>
  <si>
    <t>1.1.1.</t>
  </si>
  <si>
    <t>Количество действующих КО, которые оказывают услугу по открытию банковских счетов без явки клиента в банк</t>
  </si>
  <si>
    <t>1.1.2.</t>
  </si>
  <si>
    <t>1.1.3.</t>
  </si>
  <si>
    <t xml:space="preserve">1.2.  </t>
  </si>
  <si>
    <t xml:space="preserve">Количество подразделений действующих КО </t>
  </si>
  <si>
    <t>1.2.1.    </t>
  </si>
  <si>
    <t>в расчете на 1 млн человек взрослого населения</t>
  </si>
  <si>
    <t>Ед. / 1 млн чел. взрослого населения</t>
  </si>
  <si>
    <t>Банк России, Росстат</t>
  </si>
  <si>
    <t>1.2.2.    </t>
  </si>
  <si>
    <t>в расчете на 100 тыс. кв. км. площади</t>
  </si>
  <si>
    <t xml:space="preserve">Ед. / 100 тыс. кв. км. </t>
  </si>
  <si>
    <t xml:space="preserve">1.3.  </t>
  </si>
  <si>
    <t>1.3.1.    </t>
  </si>
  <si>
    <t>1.3.2.    </t>
  </si>
  <si>
    <t>1.3.3.</t>
  </si>
  <si>
    <t>Количество МФК</t>
  </si>
  <si>
    <t>1.3.3.1.</t>
  </si>
  <si>
    <t>в т.ч. предпринимательского финансирования</t>
  </si>
  <si>
    <t>1.3.4.</t>
  </si>
  <si>
    <t>Количество МКК</t>
  </si>
  <si>
    <t>1.3.3.2.</t>
  </si>
  <si>
    <t xml:space="preserve">1.4.  </t>
  </si>
  <si>
    <t>Количество обособленных подразделений МФО</t>
  </si>
  <si>
    <t>1.4.1.    </t>
  </si>
  <si>
    <t>1.4.2.    </t>
  </si>
  <si>
    <t>1.4.3.</t>
  </si>
  <si>
    <t>Количество обособленных подразделений МФК</t>
  </si>
  <si>
    <t>1.4.3.1.</t>
  </si>
  <si>
    <t>1.4.4.</t>
  </si>
  <si>
    <t>Количество обособленных подразделений МКК</t>
  </si>
  <si>
    <t>1.4.4.1.</t>
  </si>
  <si>
    <t xml:space="preserve">1.5.  </t>
  </si>
  <si>
    <t>Количество КПК</t>
  </si>
  <si>
    <t>1.5.1.    </t>
  </si>
  <si>
    <t>1.5.2.    </t>
  </si>
  <si>
    <t xml:space="preserve">1.6.  </t>
  </si>
  <si>
    <t>Количество КПК, состоящих в СРО КПК</t>
  </si>
  <si>
    <t>1.6.1.    </t>
  </si>
  <si>
    <t>1.6.2.    </t>
  </si>
  <si>
    <t xml:space="preserve">1.7.  </t>
  </si>
  <si>
    <t>Количество обособленных подразделений КПК</t>
  </si>
  <si>
    <t>1.7.1.    </t>
  </si>
  <si>
    <t>1.7.2.    </t>
  </si>
  <si>
    <t>1.8.</t>
  </si>
  <si>
    <t>1.8.1.</t>
  </si>
  <si>
    <t>1.8.2.</t>
  </si>
  <si>
    <t>Количество обособленных подразделений СКПК</t>
  </si>
  <si>
    <t>1.9.</t>
  </si>
  <si>
    <t>Количество ломбардов</t>
  </si>
  <si>
    <t>1.9.1.</t>
  </si>
  <si>
    <t>1.9.2.</t>
  </si>
  <si>
    <t>Количество субъектов страхового дела</t>
  </si>
  <si>
    <t>Доля банкоматов КО с функцией приема и/или выдачи наличных денег с использованием платежных карт (их реквизитов) , расположенных в городах федерального значения (Москва, Санкт-Петербург, Севастополь)</t>
  </si>
  <si>
    <t>%</t>
  </si>
  <si>
    <t>Доля банкоматов КО, с функцией приема наличных денег без использования платежных карт (их реквизитов) (до 2016 года - платежные терминалы КО) расположенных в городах федерального значения (Москва, Санкт-Петербург, Севастополь)</t>
  </si>
  <si>
    <t>Опрос (Банк России)</t>
  </si>
  <si>
    <t>Опрос (Банк России), Росстат</t>
  </si>
  <si>
    <t xml:space="preserve">1.22.1.  </t>
  </si>
  <si>
    <t xml:space="preserve">1.22.2.  </t>
  </si>
  <si>
    <t xml:space="preserve">в расчете на 1 тыс. человек взрослого населения </t>
  </si>
  <si>
    <t>Ед. / 1 тыс. чел. взрослого населения</t>
  </si>
  <si>
    <t>Количество счетов, открытых физическим лицам на основании договора банковского счета</t>
  </si>
  <si>
    <t>в расчете на 1 тыс. юридических лиц и индивидуальных предпринимателей</t>
  </si>
  <si>
    <t>Ед. / 1 тыс. юридических лиц и индивидуальных предпринимателей</t>
  </si>
  <si>
    <t>За отчетный период</t>
  </si>
  <si>
    <t>Не применимо</t>
  </si>
  <si>
    <t xml:space="preserve">Ед. </t>
  </si>
  <si>
    <t>Млрд руб.</t>
  </si>
  <si>
    <t>н/д</t>
  </si>
  <si>
    <t>3.       </t>
  </si>
  <si>
    <t>Качество финансовых услуг</t>
  </si>
  <si>
    <t>Количество жалоб потребителей финансовых услуг, связанных с деятельностью субъектов страхового дела</t>
  </si>
  <si>
    <t>Справочно:</t>
  </si>
  <si>
    <t>Показатель</t>
  </si>
  <si>
    <t>Численность населения России в возрасте 18 лет и более</t>
  </si>
  <si>
    <t>Росстат (запрос)</t>
  </si>
  <si>
    <t>Численность населения России в возрасте 15 лет и более</t>
  </si>
  <si>
    <t>Площадь России</t>
  </si>
  <si>
    <t>Росстат</t>
  </si>
  <si>
    <t>Количество юридических лиц</t>
  </si>
  <si>
    <t>Количество малых предприятий (без микропредприятий)</t>
  </si>
  <si>
    <t>Количество микропредприятий</t>
  </si>
  <si>
    <t>Количество средних предприятий</t>
  </si>
  <si>
    <t>Количество индивидуальных предпринимателей</t>
  </si>
  <si>
    <t>Ед. (Чел.)</t>
  </si>
  <si>
    <t>Валовый региональный продукт в текущих основных ценах</t>
  </si>
  <si>
    <t>Общий объем денежных расходов населения на покупку товаров и оплату услуг без учета платежей за товары (работы, услуги), произведенных за рубежом с использованием банковских карт</t>
  </si>
  <si>
    <t>Оборот розничной торговли, оборот общественного питания и объем платных услуг населению</t>
  </si>
  <si>
    <t>оборот розничной торговли</t>
  </si>
  <si>
    <t xml:space="preserve">оборот общественного питания </t>
  </si>
  <si>
    <t>объем платных услуг населению</t>
  </si>
  <si>
    <t>Задолженность по кредитам, предоставленным кредитными организациями юридическим лицам-резидентам и индивидуальным предпринимателям</t>
  </si>
  <si>
    <t>Количество обособленных подразделений ломбардов</t>
  </si>
  <si>
    <t>1.10.</t>
  </si>
  <si>
    <t>1.10.1.</t>
  </si>
  <si>
    <t>1.10.2.</t>
  </si>
  <si>
    <t>1.11.</t>
  </si>
  <si>
    <t>1.11.1.</t>
  </si>
  <si>
    <t>1.11.2.</t>
  </si>
  <si>
    <t xml:space="preserve">1.12.  </t>
  </si>
  <si>
    <t xml:space="preserve">1.13.  </t>
  </si>
  <si>
    <t>1.13.1.    </t>
  </si>
  <si>
    <t>1.13.2.    </t>
  </si>
  <si>
    <t>Количество МФО</t>
  </si>
  <si>
    <t>Количество СКПК</t>
  </si>
  <si>
    <t>1.14.</t>
  </si>
  <si>
    <t>1.14.1.</t>
  </si>
  <si>
    <t>1.14.2.</t>
  </si>
  <si>
    <t>1.15.</t>
  </si>
  <si>
    <t>1.15.1.</t>
  </si>
  <si>
    <t>1.15.2.</t>
  </si>
  <si>
    <t>1.19.</t>
  </si>
  <si>
    <t>1.19.1.</t>
  </si>
  <si>
    <t>1.19.2.</t>
  </si>
  <si>
    <t xml:space="preserve">1.27.1.  </t>
  </si>
  <si>
    <t>Количество профессиональных участников рынка ценных бумаг, являющихся кредитными организациями</t>
  </si>
  <si>
    <t>Численность населения России</t>
  </si>
  <si>
    <t>кв. км.</t>
  </si>
  <si>
    <t>Запрос (Банк России), Росстат</t>
  </si>
  <si>
    <t>Запрос (Банк России)</t>
  </si>
  <si>
    <t xml:space="preserve">1.27.2.  </t>
  </si>
  <si>
    <t xml:space="preserve">1.28.1.  </t>
  </si>
  <si>
    <t xml:space="preserve">1.29.1.  </t>
  </si>
  <si>
    <t>Обследование (Банк России), Росстат</t>
  </si>
  <si>
    <t xml:space="preserve">1.30.1.  </t>
  </si>
  <si>
    <t>Количество жалоб потребителей финансовых услуг, связанных с деятельностью МФО, КПК, СКПК и ломбардов</t>
  </si>
  <si>
    <t>Количество профессиональных участников рынка ценных бумаг, не являющихся кредитными организациями, открывших индивидуальные инвестиционные счета</t>
  </si>
  <si>
    <t>Количество обособленных подразделений профессиональных участников рынка ценных бумаг, не являющихся кредитными организациями, открывших индивидуальные инвестиционные счета</t>
  </si>
  <si>
    <t>1.16.</t>
  </si>
  <si>
    <t>1.16.1.</t>
  </si>
  <si>
    <t>1.16.2.</t>
  </si>
  <si>
    <t>1.17.</t>
  </si>
  <si>
    <t>1.17.1.</t>
  </si>
  <si>
    <t>1.17.2.</t>
  </si>
  <si>
    <t>1.18.</t>
  </si>
  <si>
    <t>1.18.1.</t>
  </si>
  <si>
    <t>1.18.2.</t>
  </si>
  <si>
    <t>Количество профессиональных участников рынка ценных бумаг, являющихся кредитными организациями, открывших индивидуальные инвестиционные счета</t>
  </si>
  <si>
    <t xml:space="preserve">1.28.2.  </t>
  </si>
  <si>
    <t xml:space="preserve">1.29.2.  </t>
  </si>
  <si>
    <t xml:space="preserve">1.30.2.  </t>
  </si>
  <si>
    <t xml:space="preserve">1.31.1.  </t>
  </si>
  <si>
    <t xml:space="preserve">1.32.1.  </t>
  </si>
  <si>
    <t>Количество счетов, открытых юридическим лицам (не являющимся КО), индивидуальным предпринимателям и лицам, зинимающимся частной практикой, которые могут использоваться для проведения платежей</t>
  </si>
  <si>
    <t>Количество счетов, открытых физическим лицам на основании договора банковского счета или договора банковского вклада, которые могут использоваться для проведения платежей</t>
  </si>
  <si>
    <t>Количество профессиональных участников рынка ценных бумаг, не являющихся кредитными организациями</t>
  </si>
  <si>
    <t>Количество обособленных подразделений профессиональных участников рынка ценных бумаг, не являющихся кредитными организациями</t>
  </si>
  <si>
    <t>Количество обособленных подразделений страховщиков</t>
  </si>
  <si>
    <t>1.12.1.</t>
  </si>
  <si>
    <t>1.12.2.</t>
  </si>
  <si>
    <t>Росреестр</t>
  </si>
  <si>
    <t>Для целей расчета показателей размещенных средств субъектов МСП (на отчетную дату и за отчетный период) в НФО (МФО, КПК и СКПК), а также займов субъектов МСП (за отчетный период) в КПК и (на отчетную дату и за отчетный период) в СКПК, показатели для некредитных организаций (юридических лиц) и индивидуальных предпринимателей (если их возможно выделить в отчетности) приравниваются к показателям для субъектов МСП (в индикаторах), так как приблизительно 100% клиентов – некредитных организаций (юридических лиц) в МФО, КПК и СКПК являются субъектами МСП.</t>
  </si>
  <si>
    <t xml:space="preserve">1.31.2.  </t>
  </si>
  <si>
    <t>1.34.2.</t>
  </si>
  <si>
    <t>Количество действующих КО, осуществляющих эмиссию платежных карт</t>
  </si>
  <si>
    <t>Количество действующих КО, в инфраструктуре которых принимаются платежные карты</t>
  </si>
  <si>
    <t>ФНС</t>
  </si>
  <si>
    <t>1.35.1.</t>
  </si>
  <si>
    <t>1.35.2.</t>
  </si>
  <si>
    <t>1.36.2.</t>
  </si>
  <si>
    <t xml:space="preserve">1.39.1.  </t>
  </si>
  <si>
    <t xml:space="preserve">1.40.1.  </t>
  </si>
  <si>
    <t xml:space="preserve">Значение на 01.01.2021 (за 2020 год) </t>
  </si>
  <si>
    <t>Количество операторов инвестиционных платформ</t>
  </si>
  <si>
    <t>1.20.</t>
  </si>
  <si>
    <t xml:space="preserve">1.23.1.  </t>
  </si>
  <si>
    <t xml:space="preserve">1.23.2.  </t>
  </si>
  <si>
    <t>1.25.1.</t>
  </si>
  <si>
    <t>1.25.2.</t>
  </si>
  <si>
    <t xml:space="preserve">1.32.2.  </t>
  </si>
  <si>
    <t xml:space="preserve">1.33.1.  </t>
  </si>
  <si>
    <t>1.36.1.</t>
  </si>
  <si>
    <t>1.37.2.</t>
  </si>
  <si>
    <t xml:space="preserve">1.41.1.  </t>
  </si>
  <si>
    <r>
      <t>Если иное не оговорено, значение показателя по федеральному округу по данным отчетности финансовых организаций определяется как сумма зн</t>
    </r>
    <r>
      <rPr>
        <sz val="12"/>
        <rFont val="Times New Roman"/>
        <family val="1"/>
        <charset val="204"/>
      </rPr>
      <t>ачений показателя всех финансовых организаций, зарегистрированных в соответствующем федеральном округе.</t>
    </r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</si>
  <si>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</si>
  <si>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</si>
  <si>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</si>
  <si>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</si>
  <si>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</si>
  <si>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</si>
  <si>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</si>
  <si>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</si>
  <si>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</si>
  <si>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</si>
  <si>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</si>
  <si>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</si>
  <si>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</si>
  <si>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</si>
  <si>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</si>
  <si>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</si>
  <si>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Количество жалоб потребителей финансовых услуг, связанных с деятельностью брокеров</t>
  </si>
  <si>
    <t>Количество жалоб потребителей финансовых услуг, связанных с деятельностью профессиональных участников рынка ценных бумаг-некредитных финансовых организаций, в т.ч.:</t>
  </si>
  <si>
    <t>2.       </t>
  </si>
  <si>
    <t>Востребованность финансовых услуг</t>
  </si>
  <si>
    <t>Счета</t>
  </si>
  <si>
    <t>Счета физических лиц</t>
  </si>
  <si>
    <t>2.1.</t>
  </si>
  <si>
    <t>Опрос</t>
  </si>
  <si>
    <t xml:space="preserve">2.2.  </t>
  </si>
  <si>
    <t>Количество активных счетов, открытых физическим лицам, по которым с начала отчетного года проводились операции по списанию денежных средств</t>
  </si>
  <si>
    <t>2.2.1.    </t>
  </si>
  <si>
    <t>в расчете на 1 тыс. человек взрослого населения</t>
  </si>
  <si>
    <t>Количество счетов, открытых физическим лицам, по которым с начала отчетного года проводились операции по списанию денежных средств, доступ к которым предоставлен дистанционным способом, в т.ч.:</t>
  </si>
  <si>
    <t>через сеть "Интернет"</t>
  </si>
  <si>
    <t>посредством сообщений с использованием абонентских устройств мобильной связи</t>
  </si>
  <si>
    <t>Доля счетов, открытых физическим лицам, по которым с начала отчетного года проводились операции по списанию денежных средств, доступ к которым предоставлен дистанционным способом, в общем количестве счетов, открытых физическим лицам, которые могут быть использованы для проведения платежей</t>
  </si>
  <si>
    <t>Размещение денежных средств</t>
  </si>
  <si>
    <t>Размещение денежных средств физическими лицами</t>
  </si>
  <si>
    <t>Количество физических лиц - сберегателей в НФО (МФО, КПК в СРО, СКПК), в т.ч.:</t>
  </si>
  <si>
    <t>не являющихся учредителями (членами, участниками, акционерами), предоставивших МФО (МФК) денежные средства по действующим договорам займа</t>
  </si>
  <si>
    <t>пайщиков КПК в СРО (без учета возможного членства в нескольких КПК)</t>
  </si>
  <si>
    <t xml:space="preserve">пайщиков СКПК </t>
  </si>
  <si>
    <t>Количество действующих договоров привлечения денежных средств от физических лиц в КПК в СРО</t>
  </si>
  <si>
    <t>2.6.</t>
  </si>
  <si>
    <t>Количество договоров на ведение индивидуальных инвестиционных счетов в организациях - профессиональных участниках рынка ценных бумаг</t>
  </si>
  <si>
    <t>в расчете на 10 тыс. человек взрослого населения</t>
  </si>
  <si>
    <t>Ед. / 10 тыс. человек взрослого населения</t>
  </si>
  <si>
    <t>Количество договоров на ведение индивидуальных инвестиционных счетов в некредитных финансовых организациях - профессиональных участниках рынка ценных бумаг</t>
  </si>
  <si>
    <t>Количество договоров на ведение индивидуальных инвестиционных счетов в кредитных организациях-профессиональных участниках рынка ценных бумаг</t>
  </si>
  <si>
    <t>2.7.</t>
  </si>
  <si>
    <t>Количество физических лиц, предоставивших МФО денежные средства по договорам займа, в т.ч.:</t>
  </si>
  <si>
    <t>2.7.1.</t>
  </si>
  <si>
    <t>2.7.2.</t>
  </si>
  <si>
    <t>Количество заключенных договоров привлечения денежных средств от физических лиц в КПК в СРО</t>
  </si>
  <si>
    <t>2.9.</t>
  </si>
  <si>
    <t>Количество заключенных договоров привлечения денежных средств от физических лиц-членов и юридических лиц-членов СКПК</t>
  </si>
  <si>
    <t>2.10.</t>
  </si>
  <si>
    <t>Количество заключенных договоров (без учета прекращенных договоров) на ведение индивидуальных инвестиционных счетов в организациях - профессиональных участниках рынка ценных бумаг</t>
  </si>
  <si>
    <t>Количество заключенных договоров (без учета прекращенных договоров) на ведение индивидуальных инвестиционных счетов в некредитных финансовых организациях-профессиональных участниках рынка ценных бумаг</t>
  </si>
  <si>
    <t>Количество заключенных договоров (без учета прекращенных договоров) на ведение индивидуальных инвестиционных счетов в кредитных организациях-профессиональных участниках рынка ценных бумаг</t>
  </si>
  <si>
    <t>2.11.</t>
  </si>
  <si>
    <t>Денежные средства, переданные по договорам на ведение индивидуальных инвестиционных счетов</t>
  </si>
  <si>
    <t>в расчете на 1 человека взрослого населения</t>
  </si>
  <si>
    <t>Руб. / 1 чел. взрослого населения</t>
  </si>
  <si>
    <t>Денежные средства, переданные по договорам на ведение индивидуальных инвестиционных счетов в некредитных финансовых организациях-профессиональных участниках рынка ценных бумаг</t>
  </si>
  <si>
    <t>Денежные средства, переданные по договорам на ведение индивидуальных инвестиционных счетов в кредитных организациях-профессиональных участниках рынка ценных бумаг</t>
  </si>
  <si>
    <t>Обязательства НФО перед физическими лицами по размещенным средствам в МФО, КПК в СРО и СКПК в форме договора займа, в т.ч.:</t>
  </si>
  <si>
    <t>МФО, в т.ч.:</t>
  </si>
  <si>
    <t>2.13.3.</t>
  </si>
  <si>
    <t xml:space="preserve">СКПК </t>
  </si>
  <si>
    <t>Обязательства финансовых организаций перед физическими лицами по вкладам в КО, размещенным средствам в НФО (в форме договора займа)</t>
  </si>
  <si>
    <t xml:space="preserve">в расчете на 1 человека взрослого населения </t>
  </si>
  <si>
    <t>Тыс. руб. / 1 чел. взрослого населения</t>
  </si>
  <si>
    <t>в отношении к ВВП</t>
  </si>
  <si>
    <t>Объем средств, размещенных физическими лицами в МФО и КПК в СРО в форме договора займа, в т.ч.:</t>
  </si>
  <si>
    <t>Объем привлеченных средств от физических лиц-членов и юридических лиц-членов СКПК</t>
  </si>
  <si>
    <t>Количество субъектов малого и среднего предпринимательства - сберегателей в НФО (МФО, КПК в СРО, СКПК), в т.ч.:</t>
  </si>
  <si>
    <t xml:space="preserve">не являющихся учредителями (членами, участниками, акционерами), предоставивших МФО денежные средства по договорам займа, в т.ч. </t>
  </si>
  <si>
    <t>не являющихся учредителями (членами, участниками, акционерами), предоставивших МФК денежные средства по договорам займа</t>
  </si>
  <si>
    <t>не являющихся учредителями (членами, участниками, акционерами), предоставивших МКК денежные средства по договорам займа</t>
  </si>
  <si>
    <t>Количество действующих договоров привлечения денежных средств от субъектов малого и среднего предпринимательства - пайщиков КПК в СРО</t>
  </si>
  <si>
    <t>Количество субъектов малого и среднего предпринимательства, предоставивших МФО денежные средства по договорам займа, в т.ч.:</t>
  </si>
  <si>
    <t xml:space="preserve">МФК </t>
  </si>
  <si>
    <t xml:space="preserve"> МКК </t>
  </si>
  <si>
    <t>Количество заключенных договоров привлечения денежных средств от субъектов малого и среднего предпринимательства - пайщиков КПК в СРО</t>
  </si>
  <si>
    <t>Обязательства НФО перед субъектами малого и среднего предпринимательства по размещенным средствам в МФО, КПК в СРО и СКПК в форме договора займа, в т.ч.:</t>
  </si>
  <si>
    <t xml:space="preserve"> СКПК </t>
  </si>
  <si>
    <t>Объем средств, размещенных субъектами малого и среднего предпринимательства в МФО и КПК в СРО в форме договора займа, в т.ч.:</t>
  </si>
  <si>
    <t>Кредиты / займы</t>
  </si>
  <si>
    <t>Кредиты / займы физических лиц</t>
  </si>
  <si>
    <t>онлайн-микрозаймы, выданные в сумме не более 30 тыс. руб. на срок не более 30 дней включительно</t>
  </si>
  <si>
    <t>не-онлайн-займы, выданные в сумме не более 30 тыс. руб. на срок не более 30 дней включительно</t>
  </si>
  <si>
    <t>другие выданные онлайн-микрозаймы</t>
  </si>
  <si>
    <t>другие займы, выданные физическим лицам</t>
  </si>
  <si>
    <t>Количество заемщиков-физических лиц по действующим договорам микрозайма в МФК, в т.ч.:</t>
  </si>
  <si>
    <t>Количество заемщиков-физических лиц по действующим договорам микрозайма в МКК, в т.ч.:</t>
  </si>
  <si>
    <t>Количество активных займов (договоров займа) физических лиц, выданных НФО (МФО, КПК в СРО и ломбардами), в т.ч.:</t>
  </si>
  <si>
    <t>ломбарды</t>
  </si>
  <si>
    <t>Количество активных займов (договоров займа) физических лиц, выданных МФК, в т.ч.:</t>
  </si>
  <si>
    <t>Количество активных займов (договоров займа) физических лиц, выданных МКК, в т.ч.:</t>
  </si>
  <si>
    <t>Количество выданных займов физическим лицам НФО (МФО, КПК в СРО и ломбардами), в т.ч.:</t>
  </si>
  <si>
    <t>Количество выданных займов физическим лицам МФК, в т.ч.:</t>
  </si>
  <si>
    <t>2.31.</t>
  </si>
  <si>
    <t>Количество выданных займов физическим лицам МКК, в т.ч.:</t>
  </si>
  <si>
    <t>2.31.1.</t>
  </si>
  <si>
    <t>2.31.2.</t>
  </si>
  <si>
    <t>2.31.3.</t>
  </si>
  <si>
    <t>2.31.4.</t>
  </si>
  <si>
    <t>2.32.</t>
  </si>
  <si>
    <t>2.32.1.</t>
  </si>
  <si>
    <t>Просроченная задолженность по кредитам, предоставленным КО физическим лицам</t>
  </si>
  <si>
    <t>2.34.4.</t>
  </si>
  <si>
    <t>2.35.</t>
  </si>
  <si>
    <t>2.35.1.</t>
  </si>
  <si>
    <t>2.35.2.</t>
  </si>
  <si>
    <t>2.35.3.</t>
  </si>
  <si>
    <t>2.35.4.</t>
  </si>
  <si>
    <t>Задолженность по основному долгу по займам физическим лицам, выданным НФО (МФО, КПК в СРО, СКПК и ломбардами), в т.ч.:</t>
  </si>
  <si>
    <t>МФО, в т.ч.</t>
  </si>
  <si>
    <t>другим выданным онлайн-микрозаймам</t>
  </si>
  <si>
    <t>другим займам, выданным физическим лицам</t>
  </si>
  <si>
    <t>Просроченная задолженность по основному долгу по займам физическим лицам, выданным МФО</t>
  </si>
  <si>
    <t>Просроченная задолженность по основному долгу по займам физическим лицам, выданным КПК в СРО</t>
  </si>
  <si>
    <t>Просроченная задолженность по основному долгу по займам физическим и юридическим лицам, выданным СКПК</t>
  </si>
  <si>
    <t>Задолженность по основному долгу по займам физическим лицам, выданным МФК, в т.ч.:</t>
  </si>
  <si>
    <t>Просроченная задолженность по основному долгу по займам физическим лицам, выданным МФК</t>
  </si>
  <si>
    <t>Задолженность по основному долгу по займам физическим лицам, выданным МКК, в т.ч.:</t>
  </si>
  <si>
    <t>Просроченная задолженность по основному долгу по займам физическим лицам, выданным МКК</t>
  </si>
  <si>
    <t>Задолженность по основному долгу по кредитам / займам физическим лицам, выданным КО и НФО (МФО, КПК в СРО, СКПК и ломбардами)</t>
  </si>
  <si>
    <t>Объем выданных займов физическим лицам НФО (МФО, КПК в СРО и ломбардами), в т.ч.:</t>
  </si>
  <si>
    <t>Объем выданных займов физическим лицам МФК, в т.ч.:</t>
  </si>
  <si>
    <t>Объем выданных займов физическим лицам МКК, в т.ч.:</t>
  </si>
  <si>
    <t>2.41.</t>
  </si>
  <si>
    <t>Сумма предоставленных займов физическим лицам-членам СКПК и юридическим лицам-членам СКПК</t>
  </si>
  <si>
    <t>Объем кредитов, предоставленных КО физическим лицам-резидентам, и займов, предоставленных НФО физическим лицам (МФО, КПК в СРО и ломбардами)</t>
  </si>
  <si>
    <t>2.43.</t>
  </si>
  <si>
    <t>Количество субъектов малого и среднего предпринимательства, имеющих задолженность (включая просроченную) в КО, в т.ч.:</t>
  </si>
  <si>
    <t>ИП</t>
  </si>
  <si>
    <t>Количество субъектов малого и среднего предпринимательства, имеющих просроченную задолженность в КО, в т.ч.:</t>
  </si>
  <si>
    <t>Количество заемщиков-субъектов малого и среднего предпринимательства по действующим договорам микрозайма в МФО, в т.ч.:</t>
  </si>
  <si>
    <t>Количество заемщиков-субъектов малого и среднего предпринимательства по действующим договорам микрозайма в МФК, в т.ч.:</t>
  </si>
  <si>
    <t>Количество заемщиков-субъектов малого и среднего предпринимательства по действующим договорам микрозайма в МКК, в т.ч.:</t>
  </si>
  <si>
    <t>Количество непогашенных займов субъектов малого и среднего предпринимательства, выданных НФО (МФО и КПК в СРО), в т.ч.:</t>
  </si>
  <si>
    <t>по займам ИП</t>
  </si>
  <si>
    <t>Количество непогашенных займов субъектов малого и среднего предпринимательства, выданных МКК, в т.ч.:</t>
  </si>
  <si>
    <t>Количество непогашенных займов субъектов малого и среднего предпринимательства, выданных МФК, в т.ч.:</t>
  </si>
  <si>
    <r>
      <t>Количество выданных МФО и КПК в СРО займов субъектам малого и среднего предпринимательства,</t>
    </r>
    <r>
      <rPr>
        <vertAlign val="superscript"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т.ч.:</t>
    </r>
  </si>
  <si>
    <t>Количество выданных МФК займов субъектам малого и среднего предпринимательства, в т.ч.:</t>
  </si>
  <si>
    <t>Количество выданных МКК займов субъектам малого и среднего предпринимательства, в т.ч.:</t>
  </si>
  <si>
    <t>по кредитам, предоставленным ИП</t>
  </si>
  <si>
    <t>Просроченная задолженность по кредитам, предоставленным КО субъектам малого и среднего предпринимательства, в т.ч.:</t>
  </si>
  <si>
    <t>Доля задолженности по кредитам, предоставленным КО субъектам малого и среднего предпринимательства, в задолженности по кредитам, предоставленным КО юридическим лицам и ИП</t>
  </si>
  <si>
    <r>
      <t>Задолженность по основному долгу по займам субъектов малого и среднего предпринимательства, выданных НФО (МФО, КПК в СРО, СКПК),</t>
    </r>
    <r>
      <rPr>
        <vertAlign val="superscript"/>
        <sz val="16"/>
        <color theme="1"/>
        <rFont val="Times New Roman"/>
        <family val="1"/>
        <charset val="204"/>
      </rPr>
      <t xml:space="preserve"> </t>
    </r>
    <r>
      <rPr>
        <sz val="16"/>
        <color theme="1"/>
        <rFont val="Times New Roman"/>
        <family val="1"/>
        <charset val="204"/>
      </rPr>
      <t>в т.ч.:</t>
    </r>
  </si>
  <si>
    <t>Просроченная задолженность по основному долгу по займам субъектам малого и среднего предпринимательства, выданным МФО</t>
  </si>
  <si>
    <t>Просроченная задолженность по основному долгу по займам субъектам малого и среднего предпринимательства, выданным КПК в СРО</t>
  </si>
  <si>
    <t>Задолженность по основному долгу по займам субъектов малого и среднего предпринимательства, выданных МФК, в т.ч.:</t>
  </si>
  <si>
    <t>Просроченная задолженность по основному долгу по займам субъектам малого и среднего предпринимательства, выданным МФК</t>
  </si>
  <si>
    <t>Задолженность по основному долгу по займам субъектов малого и среднего предпринимательства, выданных МКК, в т.ч.:</t>
  </si>
  <si>
    <t>Просроченная задолженность по основному долгу по займам субъектам малого и среднего предпринимательства, выданным МКК</t>
  </si>
  <si>
    <t>Задолженность по кредитам / займам, предоставленным КО и НФО (МФО, КПК в СРО и СКПК ) субъектам малого и среднего предпринимательства</t>
  </si>
  <si>
    <t>в расчете на 1 субъекта малого и среднего предпринимательства</t>
  </si>
  <si>
    <t>Тыс. руб. / 1 субъект малого и среднего предпринимательства</t>
  </si>
  <si>
    <t>кредиты, предоставленные ИП</t>
  </si>
  <si>
    <t>Объем выданных займов субъектам малого и среднего предпринимательства НФО (МФО и КПК в СРО), в т.ч.:</t>
  </si>
  <si>
    <t>Объем выданных займов субъектам малого и среднего предпринимательства МФК, в т.ч.:</t>
  </si>
  <si>
    <t>Объем выданных займов субъектам малого и среднего предпринимательства МКК, в т.ч.:</t>
  </si>
  <si>
    <t>Объем кредитов / займов, предоставленных субъектам малого и среднего предпринимательства КО и НФО (МФО и КПК в СРО)</t>
  </si>
  <si>
    <t>Платежные услуги</t>
  </si>
  <si>
    <t>Ед. / 1 чел. взрослого населения</t>
  </si>
  <si>
    <t>Доля безналичных платежей за товары (работы, услуги) в совокупном объеме розничной торговли, общественного питания и платных услуг населению, в т.ч.:</t>
  </si>
  <si>
    <t>доля платежей с использованием платежных карт эмитентов-резидентов и нерезидентов на территории России/региона</t>
  </si>
  <si>
    <t>Количество платежных карт, эмитированных российскими КО, с использованием которых в течение IV квартала отчетного года совершались операции, в т.ч.:</t>
  </si>
  <si>
    <t>расчетных карт</t>
  </si>
  <si>
    <t>кредитных карт</t>
  </si>
  <si>
    <t>Страхование</t>
  </si>
  <si>
    <t xml:space="preserve">Количество действующих договоров добровольного страхования жизни </t>
  </si>
  <si>
    <t>Количество действующих договоров страхования иного, чем добровольное страхование жизни (за исключением обязательного медицинского страхования), в т.ч.:</t>
  </si>
  <si>
    <t>добровольное личное страхование (кроме страхования жизни)</t>
  </si>
  <si>
    <t>добровольное страхование имущества</t>
  </si>
  <si>
    <t>добровольное страхование гражданской ответственности</t>
  </si>
  <si>
    <t>добровольное страхование предпринимательских рисков</t>
  </si>
  <si>
    <t>добровольное страхование финансовых рисков</t>
  </si>
  <si>
    <t>обязательное личное страхование</t>
  </si>
  <si>
    <t>обязательное имущественное страхование</t>
  </si>
  <si>
    <t>Сумма страховых резервов по страхованию жизни, сформированных страховщиками</t>
  </si>
  <si>
    <t>Сумма страховых резервов по страхованию иному, чем страхование жизни, сформированных страховщиками</t>
  </si>
  <si>
    <t>Количество заемщиков-физических лиц по действующим договорам займа в НФО (МФО и ломбардах), в т.ч.:</t>
  </si>
  <si>
    <t>2.30.1.1.</t>
  </si>
  <si>
    <t>2.30.1.2.</t>
  </si>
  <si>
    <t>2.30.1.3.</t>
  </si>
  <si>
    <t>2.30.1.4.</t>
  </si>
  <si>
    <t>2.32.2.</t>
  </si>
  <si>
    <t>2.32.3.</t>
  </si>
  <si>
    <t>2.32.4.</t>
  </si>
  <si>
    <t>2.33.</t>
  </si>
  <si>
    <t xml:space="preserve">2.37.1.  </t>
  </si>
  <si>
    <t>2.38.</t>
  </si>
  <si>
    <t>2.41.1.</t>
  </si>
  <si>
    <t>2.12.</t>
  </si>
  <si>
    <t>2.5.</t>
  </si>
  <si>
    <t>(Без числового показателя)</t>
  </si>
  <si>
    <t>Средние потребительские цены (тарифы) на финансовые услуги</t>
  </si>
  <si>
    <t>рубль</t>
  </si>
  <si>
    <t>Аренда индивидуального банковского сейфа, в расчете на месяц</t>
  </si>
  <si>
    <t>Годовая стоимость полиса добровольного страхования жилья от стандартных рисков, полис</t>
  </si>
  <si>
    <t>Годовая стоимость полиса добровольного страхования легкового автомобиля от стандартных рисков (КАСКО), полис</t>
  </si>
  <si>
    <t>Годовая стоимость полиса обязательного страхования гражданской ответственности владельцев транспортных средств (ОСАГО), полис</t>
  </si>
  <si>
    <t>Обслуживание банковской карты в национальной валюте, услуга</t>
  </si>
  <si>
    <t>Перевод денежных средств для зачисления на счет другого физического лица, услуга</t>
  </si>
  <si>
    <t>Плата за пользование потребительским кредитом (процентная ставка в стоимостном выражении), руб.</t>
  </si>
  <si>
    <t>Обследование (Банк России)</t>
  </si>
  <si>
    <t>Хозяйствующие субъекты (юридические лица и индивидуальные предприниматели), отнесенные в соответствии с условиями, установленными Федеральным законом от 24.07.2007 N 209-ФЗ "О развитии малого и среднего предпринимательства в Российской Федерации", к малым предприятиям, в том числе к микропредприятиям, и средним предприятиям</t>
  </si>
  <si>
    <t>Отражены офисы (филиалы и отделения) АО "Почта России" и ФГУП "Почта Крыма", оказывающие платежные услуги.</t>
  </si>
  <si>
    <t>Расчет значений индикаторов финансовой доступности в части предложения финансовых услуг (источник данных - "Банк России") подготовлен на основе данных отчетности финансовых организаций, предоставляемой Банку России, и информации, предоставляемой для формирования Книги государственной регистрации кредитных организаций и реестра участников финансового рынка.</t>
  </si>
  <si>
    <t>Индикаторы финансовой доступности (3/5)</t>
  </si>
  <si>
    <t>Индикаторы финансовой доступности (2/5)</t>
  </si>
  <si>
    <t>ССД</t>
  </si>
  <si>
    <t>Индикаторы финансовой доступности (1/3)</t>
  </si>
  <si>
    <t xml:space="preserve">Значение на 01.01.2022 (за 2021 год) </t>
  </si>
  <si>
    <t xml:space="preserve">ИНДИКАТОРЫ ФИНАНСОВОЙ ДОСТУПНОСТИ ЗА 2021 год </t>
  </si>
  <si>
    <t>Значения на 01.01.2022 (за 2021 год) [2,3]</t>
  </si>
  <si>
    <t>Значения на 01.01.2021 (за 2020 год) [2,3]</t>
  </si>
  <si>
    <t>РФ[4]</t>
  </si>
  <si>
    <t>ЦФО[5]</t>
  </si>
  <si>
    <t>Количество банкоматов КО с функцией выдачи и/или приема наличных денег с использованием платежных карт (их реквизитов) [6]</t>
  </si>
  <si>
    <t>Количество банкоматов КО с функцией выдачи наличных денег с использованием платежных карт (их реквизитов) [6]</t>
  </si>
  <si>
    <t>Количество банкоматов КО с функцией приема наличных денег c использованием платежных карт (их реквизитов) [6]</t>
  </si>
  <si>
    <t>Количество платежных терминалов платежных агентов (операторов по приему платежей и платежных субагентов) [6]</t>
  </si>
  <si>
    <t>Количество касс банковских платежных агентов (субагентов) [6]</t>
  </si>
  <si>
    <t>Количество касс платежных агентов (операторов по приему платежей и платежных субагентов) [6]</t>
  </si>
  <si>
    <t>Количество банкоматов КО с функцией приема наличных денег без использования платежных карт (их реквизитов) (до 2016 года - платежные терминалы КО) [6,7]</t>
  </si>
  <si>
    <t>Количество банкоматов банковских платежных агентов (субагентов) [6,8]</t>
  </si>
  <si>
    <t>Количество электронных терминалов, установленных в организациях торговли (услуг) (POS-терминалов) [6,9]</t>
  </si>
  <si>
    <t>Количество офисов (филиалов и отделений) организаций федеральной почтовой связи, оказывающих платежные услуги (включая почтовые переводы) [6,10]</t>
  </si>
  <si>
    <t>Количество отделений почтовой связи, в которых осуществляются отдельные банковские операции (в том числе снятие и внесение наличных денежных средств) [11]</t>
  </si>
  <si>
    <t>Количество отделений почтовой связи, в которых возможен прием документов на открытие банковского счета [11]</t>
  </si>
  <si>
    <t>Количество удаленных точек обслуживания с работниками кредитных организаций [12]</t>
  </si>
  <si>
    <t>Количество платежных карт, эмитированных российскими КО [14]</t>
  </si>
  <si>
    <t>Количество счетов (вкладов) физических лиц и индивидуальных предпринимателей, подлежащих страхованию, с ненулевыми остатками в КО-участниках системы страхования вкладов [15]</t>
  </si>
  <si>
    <t>Количество счетов (вкладов) физических лиц и индивидуальных предпринимателей, подлежащих страхованию, с остатком более 1 тыс. руб. в КО-участниках системы страхования вкладов [15]</t>
  </si>
  <si>
    <t>Доля взрослого населения, использующего не менее одного открытого счета физического лица в КО c учетом счетов по вкладам [16]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</si>
  <si>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</si>
  <si>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</si>
  <si>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</si>
  <si>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</si>
  <si>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</si>
  <si>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</si>
  <si>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</si>
  <si>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</si>
  <si>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2.6.1.</t>
  </si>
  <si>
    <t>2.6.2.</t>
  </si>
  <si>
    <t>2.6.2.1</t>
  </si>
  <si>
    <t>2.6.3.</t>
  </si>
  <si>
    <t>2.6.3.1.</t>
  </si>
  <si>
    <t>2.8.</t>
  </si>
  <si>
    <t xml:space="preserve">2.10.1. </t>
  </si>
  <si>
    <t>2.10.2.</t>
  </si>
  <si>
    <t>2.10.3.</t>
  </si>
  <si>
    <t xml:space="preserve">2.11.1. </t>
  </si>
  <si>
    <t>2.11.2.</t>
  </si>
  <si>
    <t>2.11.3.</t>
  </si>
  <si>
    <t>Обязательства КО перед физическими лицами по вкладам [15]</t>
  </si>
  <si>
    <t xml:space="preserve">2.13.  </t>
  </si>
  <si>
    <t>2.13.1.    </t>
  </si>
  <si>
    <t>2.13.1.1.</t>
  </si>
  <si>
    <t>2.13.1.2.</t>
  </si>
  <si>
    <t>2.13.2.    </t>
  </si>
  <si>
    <t>2.14.        </t>
  </si>
  <si>
    <t xml:space="preserve">2.14.1.  </t>
  </si>
  <si>
    <t xml:space="preserve">2.14.2.  </t>
  </si>
  <si>
    <t>2.15.        </t>
  </si>
  <si>
    <t xml:space="preserve">2.15.1.  </t>
  </si>
  <si>
    <t>2.15.1.1.</t>
  </si>
  <si>
    <t>2.15.1.2.</t>
  </si>
  <si>
    <t xml:space="preserve">2.15.2.  </t>
  </si>
  <si>
    <t>2.16.</t>
  </si>
  <si>
    <t>Размещение денежных средств субъектами малого и среднего предпринимательства [17]</t>
  </si>
  <si>
    <t>Кредиты / займы субъектам малого и среднего предпринимательства [17]</t>
  </si>
  <si>
    <t xml:space="preserve">2.17.  </t>
  </si>
  <si>
    <t>2.17.1.</t>
  </si>
  <si>
    <t>2.17.1.1.</t>
  </si>
  <si>
    <t>2.17.1.2.</t>
  </si>
  <si>
    <t>2.17.2.</t>
  </si>
  <si>
    <t>2.17.3.</t>
  </si>
  <si>
    <t>2.18.</t>
  </si>
  <si>
    <t>2.19.</t>
  </si>
  <si>
    <t>2.19.1.</t>
  </si>
  <si>
    <t>2.19.2.</t>
  </si>
  <si>
    <t>2.20.</t>
  </si>
  <si>
    <t>Обязательства КО перед индивидуальными предпринимателями по вкладам [15]</t>
  </si>
  <si>
    <t>2.21.</t>
  </si>
  <si>
    <t>2.22.        </t>
  </si>
  <si>
    <t xml:space="preserve">2.22.1.  </t>
  </si>
  <si>
    <t>2.22.1.1.</t>
  </si>
  <si>
    <t>2.22.1.2.</t>
  </si>
  <si>
    <t xml:space="preserve">2.22.2.  </t>
  </si>
  <si>
    <t>2.22.3.</t>
  </si>
  <si>
    <t>2.23.        </t>
  </si>
  <si>
    <t xml:space="preserve">2.23.1.  </t>
  </si>
  <si>
    <t>2.23.1.1.</t>
  </si>
  <si>
    <t>2.23.1.2.</t>
  </si>
  <si>
    <t xml:space="preserve">2.23.2.  </t>
  </si>
  <si>
    <t>2.24.</t>
  </si>
  <si>
    <t>2.24.1.</t>
  </si>
  <si>
    <t>2.24.1.1.</t>
  </si>
  <si>
    <t>2.24.1.2.</t>
  </si>
  <si>
    <t>2.24.1.3.</t>
  </si>
  <si>
    <t>2.24.1.4.</t>
  </si>
  <si>
    <t>2.24.2.</t>
  </si>
  <si>
    <t>2.25.</t>
  </si>
  <si>
    <t>2.25.1.</t>
  </si>
  <si>
    <t>2.25.2.</t>
  </si>
  <si>
    <t>2.25.3.</t>
  </si>
  <si>
    <t>2.25.4.</t>
  </si>
  <si>
    <t>2.26.</t>
  </si>
  <si>
    <t>2.26.1.</t>
  </si>
  <si>
    <t>2.26.2.</t>
  </si>
  <si>
    <t>2.26.3.</t>
  </si>
  <si>
    <t>2.26.4.</t>
  </si>
  <si>
    <t>2.27.</t>
  </si>
  <si>
    <t xml:space="preserve">2.27.1.  </t>
  </si>
  <si>
    <t>2.27.1.1.</t>
  </si>
  <si>
    <t>2.27.1.2.</t>
  </si>
  <si>
    <t>2.27.1.3.</t>
  </si>
  <si>
    <t>2.27.1.4.</t>
  </si>
  <si>
    <t xml:space="preserve">2.27.2.  </t>
  </si>
  <si>
    <t xml:space="preserve">2.27.3.  </t>
  </si>
  <si>
    <t>2.28.</t>
  </si>
  <si>
    <t>2.28.1.</t>
  </si>
  <si>
    <t>2.28.2.</t>
  </si>
  <si>
    <t>2.28.3.</t>
  </si>
  <si>
    <t>2.28.4.</t>
  </si>
  <si>
    <t>2.29.</t>
  </si>
  <si>
    <t>2.29.1.</t>
  </si>
  <si>
    <t>2.29.2.</t>
  </si>
  <si>
    <t>2.29.3.</t>
  </si>
  <si>
    <t>2.29.4.</t>
  </si>
  <si>
    <t>2.30.        </t>
  </si>
  <si>
    <t xml:space="preserve">2.30.1.  </t>
  </si>
  <si>
    <t xml:space="preserve">2.30.2.  </t>
  </si>
  <si>
    <t xml:space="preserve">2.30.3.  </t>
  </si>
  <si>
    <t>2.33.1.</t>
  </si>
  <si>
    <t>Задолженность по основному долгу по кредитам физическим лицам, выданным КО [15], [18]</t>
  </si>
  <si>
    <t>2.34.   </t>
  </si>
  <si>
    <t xml:space="preserve">2.34.1.  </t>
  </si>
  <si>
    <t>2.34.1.1.</t>
  </si>
  <si>
    <t>2.34.1.2.</t>
  </si>
  <si>
    <t>2.34.1.3.</t>
  </si>
  <si>
    <t>2.34.1.4.</t>
  </si>
  <si>
    <t>2.34.1.5.</t>
  </si>
  <si>
    <t xml:space="preserve">2.34.2.  </t>
  </si>
  <si>
    <t>2.34.2.1.</t>
  </si>
  <si>
    <t xml:space="preserve">2.34.3.  </t>
  </si>
  <si>
    <t>2.34.4.1.</t>
  </si>
  <si>
    <t>2.35.5.</t>
  </si>
  <si>
    <t>2.36.</t>
  </si>
  <si>
    <t>2.36.1.</t>
  </si>
  <si>
    <t>2.36.2.</t>
  </si>
  <si>
    <t>2.36.3.</t>
  </si>
  <si>
    <t>2.36.4.</t>
  </si>
  <si>
    <t>2.36.5.</t>
  </si>
  <si>
    <t>2.37.</t>
  </si>
  <si>
    <t>2.37.2.</t>
  </si>
  <si>
    <t>Объем кредитов, предоставленных КО физическим лицам-резидентам [18]</t>
  </si>
  <si>
    <t>2.39.    </t>
  </si>
  <si>
    <t xml:space="preserve">2.39.1.  </t>
  </si>
  <si>
    <t>2.39.1.1.</t>
  </si>
  <si>
    <t>2.39.1.2.</t>
  </si>
  <si>
    <t>2.39.1.3.</t>
  </si>
  <si>
    <t>2.39.1.4.</t>
  </si>
  <si>
    <t xml:space="preserve">2.39.2.  </t>
  </si>
  <si>
    <t xml:space="preserve">2.39.3.  </t>
  </si>
  <si>
    <t>2.40.</t>
  </si>
  <si>
    <t>2.40.1.</t>
  </si>
  <si>
    <t>2.40.2.</t>
  </si>
  <si>
    <t>2.40.3.</t>
  </si>
  <si>
    <t>2.40.4.</t>
  </si>
  <si>
    <t>2.41.2.</t>
  </si>
  <si>
    <t>2.41.3.</t>
  </si>
  <si>
    <t>2.41.4.</t>
  </si>
  <si>
    <t>2.42.</t>
  </si>
  <si>
    <t>2.44.</t>
  </si>
  <si>
    <t>2.44.1.</t>
  </si>
  <si>
    <t>2.44.2.</t>
  </si>
  <si>
    <t>2.44.2.1.</t>
  </si>
  <si>
    <t>2.45.</t>
  </si>
  <si>
    <t>2.45.1.</t>
  </si>
  <si>
    <t>2.46.</t>
  </si>
  <si>
    <t>2.46.1.</t>
  </si>
  <si>
    <t>2.47.</t>
  </si>
  <si>
    <t>2.47.1.</t>
  </si>
  <si>
    <t>2.48.</t>
  </si>
  <si>
    <t>2.48.1.</t>
  </si>
  <si>
    <t>2.48.1.1.</t>
  </si>
  <si>
    <t xml:space="preserve">2.48.2.  </t>
  </si>
  <si>
    <t>2.49.</t>
  </si>
  <si>
    <t>2.49.1.</t>
  </si>
  <si>
    <t>2.50.</t>
  </si>
  <si>
    <t>2.50.1.</t>
  </si>
  <si>
    <t>Количество кредитов, предоставленных КО субъектам малого и среднего предпринимательства, по которым имеется задолженность (в том числе просроченная) в т.ч.:</t>
  </si>
  <si>
    <t>Количество кредитов, предоставленных КО субъектам малого и среднего предпринимательства, по которым имеется просроченная задолженность в т.ч.:</t>
  </si>
  <si>
    <t>2.51.</t>
  </si>
  <si>
    <t>2.51.1.</t>
  </si>
  <si>
    <t>2.51.2.</t>
  </si>
  <si>
    <t>2.51.2.1.</t>
  </si>
  <si>
    <t>2.52.     </t>
  </si>
  <si>
    <t xml:space="preserve">2.52.1.  </t>
  </si>
  <si>
    <t>2.52.1.1.</t>
  </si>
  <si>
    <t xml:space="preserve">2.52.2.  </t>
  </si>
  <si>
    <t>2.53.</t>
  </si>
  <si>
    <t>2.53.1.</t>
  </si>
  <si>
    <t>2.54.</t>
  </si>
  <si>
    <t>2.54.1.</t>
  </si>
  <si>
    <t>Задолженность по кредитам, предоставленным КО субъектам малого и среднего предпринимательства, в т.ч. [18]:</t>
  </si>
  <si>
    <t>2.55.</t>
  </si>
  <si>
    <t>2.55.1.</t>
  </si>
  <si>
    <t>2.55.2.</t>
  </si>
  <si>
    <t>2.55.2.1.</t>
  </si>
  <si>
    <t xml:space="preserve">2.55.3.  </t>
  </si>
  <si>
    <t>2.56.        </t>
  </si>
  <si>
    <t xml:space="preserve">2.56.1.  </t>
  </si>
  <si>
    <t>2.56.1.1.</t>
  </si>
  <si>
    <t>2.56.1.2.</t>
  </si>
  <si>
    <t xml:space="preserve">2.56.2.  </t>
  </si>
  <si>
    <t>2.56.2.1.</t>
  </si>
  <si>
    <t>2.56.3.</t>
  </si>
  <si>
    <t>2.57.</t>
  </si>
  <si>
    <t>2.57.1.</t>
  </si>
  <si>
    <t>2.57.2.</t>
  </si>
  <si>
    <t>2.58.</t>
  </si>
  <si>
    <t>2.58.1.</t>
  </si>
  <si>
    <t>2.58.2.</t>
  </si>
  <si>
    <t>2.59.</t>
  </si>
  <si>
    <t xml:space="preserve">2.59.1.  </t>
  </si>
  <si>
    <t xml:space="preserve">2.59.2.  </t>
  </si>
  <si>
    <t>2.60.</t>
  </si>
  <si>
    <t>2.60.1.</t>
  </si>
  <si>
    <t>2.61.        </t>
  </si>
  <si>
    <t xml:space="preserve">2.61.1.  </t>
  </si>
  <si>
    <t>2.61.1.1.</t>
  </si>
  <si>
    <t xml:space="preserve">2.61.2.  </t>
  </si>
  <si>
    <t>2.61.3.</t>
  </si>
  <si>
    <t>2.61.3.1.</t>
  </si>
  <si>
    <t>2.61.4.</t>
  </si>
  <si>
    <t>2.61.4.1.</t>
  </si>
  <si>
    <t>2.62.</t>
  </si>
  <si>
    <t>Объем кредитов, предоставленных КО субъектам малого и среднего предпринимательства, в т.ч. [18]:</t>
  </si>
  <si>
    <t xml:space="preserve">Индикаторы 2.33, 2.38, 2.55, 2.60: данные по федеральным округам представлены по месту нахождения заемщиков. </t>
  </si>
  <si>
    <t>Количество электронных средств платежа для перевода электронных денежных средств [19]</t>
  </si>
  <si>
    <t>Количество электронных средств платежа для перевода электронных денежных средств, с использованием которых совершались операции с начала года [19]</t>
  </si>
  <si>
    <t>2.63.</t>
  </si>
  <si>
    <t>2.64.</t>
  </si>
  <si>
    <t>Количество безналичных платежей, совершенных физическими лицами [20]</t>
  </si>
  <si>
    <t>Объем безналичных платежей, совершенных физическими лицами [20]</t>
  </si>
  <si>
    <t>2.65.</t>
  </si>
  <si>
    <t>2.66.</t>
  </si>
  <si>
    <t xml:space="preserve">2.66.1.  </t>
  </si>
  <si>
    <t>2.67.</t>
  </si>
  <si>
    <t xml:space="preserve">2.67.1.  </t>
  </si>
  <si>
    <t>2.68.</t>
  </si>
  <si>
    <t xml:space="preserve">2.68.1.  </t>
  </si>
  <si>
    <t>Количество платежей за товары (работы, услуги), совершенных с использованием платежных (расчетных и кредитных) карт, выданных российскими КО, на территории России [21]</t>
  </si>
  <si>
    <t>Объем платежей за товары (работы, услуги), совершенных с использованием платежных (расчетных и кредитных) карт, выданных российскими КО, на территории России [21]</t>
  </si>
  <si>
    <t>2.69.</t>
  </si>
  <si>
    <t>2.70.</t>
  </si>
  <si>
    <t>Количество заключенных договоров добровольного страхования жизни [22]</t>
  </si>
  <si>
    <t>Количество заключенных договоров страхования иного, чем добровольное страхование жизни (за исключением обязательного медицинского страхования), в т.ч. [22]:</t>
  </si>
  <si>
    <t>2.72.</t>
  </si>
  <si>
    <t>2.72.1.</t>
  </si>
  <si>
    <t>2.75.1.</t>
  </si>
  <si>
    <t>Количество жалоб потребителей финансовых услуг, связанных с деятельностью КО [23]</t>
  </si>
  <si>
    <t>3.1.</t>
  </si>
  <si>
    <t>3.1.1.</t>
  </si>
  <si>
    <t>3.1.2.</t>
  </si>
  <si>
    <t>3.1.3.</t>
  </si>
  <si>
    <t>3.1.4.</t>
  </si>
  <si>
    <t>3.1.4.1.</t>
  </si>
  <si>
    <t>3.2.</t>
  </si>
  <si>
    <t>3.2.1.</t>
  </si>
  <si>
    <t>3.2.2.</t>
  </si>
  <si>
    <t>3.2.3.</t>
  </si>
  <si>
    <t>3.2.4.</t>
  </si>
  <si>
    <t>3.2.5.</t>
  </si>
  <si>
    <t>3.2.6.</t>
  </si>
  <si>
    <t>3.2.7.</t>
  </si>
  <si>
    <t>Количество субъектов МСП представлено согласно сведениям Единого реестра субъектов МСП Федеральной налоговой службы. Информация за 2020 и за 2021 годы представлена по состоянию на 10.01.2021 и на 10.01.2022 соответственно.</t>
  </si>
  <si>
    <t>Количество субъектов малого и среднего предпринимательства России [24]</t>
  </si>
  <si>
    <t>Общий объем денежных расходов населения на покупку товаров и оплату услуг [25]</t>
  </si>
  <si>
    <t>3.1.5.</t>
  </si>
  <si>
    <t>Количество жалоб потребителей финансовых услуг, связанных с деятельностью Бюро кредитных историй</t>
  </si>
  <si>
    <t>3.1.6.</t>
  </si>
  <si>
    <t>Количество жалоб потребителей финансовых услуг, связанных с деятельностью АО, ООО</t>
  </si>
  <si>
    <t>3.1.7.</t>
  </si>
  <si>
    <t>Количество жалоб потребителей финансовых услуг, связанных с деятельностью Субъектов коллективных инвестиций</t>
  </si>
  <si>
    <t>3.1.8.</t>
  </si>
  <si>
    <t>Количество жалоб потребителей финансовых услуг, связанных с вопросами Мисселинга</t>
  </si>
  <si>
    <t>Количество жалоб потребителей финансовых услуг, связанных с деятельностью КО и НФО [23], в т.ч.:</t>
  </si>
  <si>
    <t>В связи с совершенствованием методики первичного учета обращений с февраля 2021 года Служба по защите прав потребителей и обеспечению доступности финансовых услуг начала разделять обращения, содержащие несколько разных тематик в одном письме заявителя, на отдельные обращения. Таким образом, на одно входящее письмо заявителя в учете может приходиться несколько обращений. С целью сопоставления статистических данных с предыдущими периодами в переходный период (2021 год) данные по жалобам указываются без учета дополнительных вопросов.
Количество жалоб по кредитным организациям рассчитано по месту нахождения заявителя.</t>
  </si>
  <si>
    <t>`</t>
  </si>
  <si>
    <t>Данные по банковским платежным агентам (индикаторы 1.25 и 1.28) получены на основе данных отчетности по форме 0409260 "Сведения о точках предоставления платежных услуг кредитных организаций и банковских платежных агентов (субагентов)", введенной в действие Указанием Банка России от 08.10.2018 № 4927‑У "О перечне, формах и порядке составления и представления форм отчетности кредитных организаций в Центральный банк Российской Федерации".
Данные по платежным агентам (индикаторы 1.26 и 1.29) получены в ходе проведенного Банком России анкетирования кредитных организаций. 
Значения индикатора 1.30 - по результатам опроса организаций федеральной почтовой связи (АО "Почта России", ФГУП "Почта Крыма").
Значения индикаторов 1.31 и 1.32 получены по запросу Банка России в кредитную организацию, осуществляющую отдельные банковские операции в отделениях АО "Почта России".</t>
  </si>
  <si>
    <t>агенты</t>
  </si>
  <si>
    <t>партнеры</t>
  </si>
  <si>
    <t>Агенты и партнеры КО, осуществляющие выездное обслуживание, в т.ч.:</t>
  </si>
  <si>
    <t>Объем размещения облигаций субъектов малого и среднего предпринимательства в Секторе Роста ПАО Московская Биржа</t>
  </si>
  <si>
    <t>Объем средств, привлеченных субъектами малого и среднего предпринимательства с помощью операторов инвестиционных платформ</t>
  </si>
  <si>
    <t>Количество субъектов малого и среднего предпринимательства, предоставляющих возможность совершить оплату товаров (работ, услуг) с использованием СБП своим клиентам</t>
  </si>
  <si>
    <t>Тыс. ед.</t>
  </si>
  <si>
    <t>1.35.3.</t>
  </si>
  <si>
    <t>Количество стационарных точек обслуживания с агентами кредитных организаций [12]</t>
  </si>
  <si>
    <t>Количество стационарных точек обслуживания с партнерами кредитных организаций [12]</t>
  </si>
  <si>
    <t>Количество стационарных точек обслуживания с агентами кредитных организаций, осуществляющих выдачу POS-кредитов</t>
  </si>
  <si>
    <t>Количество стационарные точек обслуживания с партнерами кредитных организаций, осуществляющих выдачу POS-кредитов</t>
  </si>
  <si>
    <t>1.37.</t>
  </si>
  <si>
    <t>1.37.1.</t>
  </si>
  <si>
    <t>1.38.2.</t>
  </si>
  <si>
    <t>1.39.        </t>
  </si>
  <si>
    <t xml:space="preserve">1.42.1.  </t>
  </si>
  <si>
    <t xml:space="preserve">2.69.1.  </t>
  </si>
  <si>
    <t xml:space="preserve">2.70.1.  </t>
  </si>
  <si>
    <t>2.71.</t>
  </si>
  <si>
    <t>2.73.</t>
  </si>
  <si>
    <t>1.42.</t>
  </si>
  <si>
    <t>2.77.1.     </t>
  </si>
  <si>
    <t>2.77.2.</t>
  </si>
  <si>
    <r>
      <t xml:space="preserve">Индикатор 2.1: доля респондентов из числа взрослого населения, положительно ответивших на вопрос об использовании не менее одного открытого счета в КО, включая счета по вкладам.
Значение данного индикатора за 2020 год получено по результатам исследования о спросе и удовлетворенности потребителей качеством предоставляемых финансовых услуг, проведенного в мае 2021 года ООО "Маграм МР" в рамках консалтинговой услуги по заказу Банка России.
Показатель за 2021 год получен по результатам опроса, проведенного в июне 2022 года Фондом "Общественное мнение" </t>
    </r>
    <r>
      <rPr>
        <sz val="12"/>
        <rFont val="Times New Roman"/>
        <family val="1"/>
        <charset val="204"/>
      </rPr>
      <t>по заказу Банка России в рамках исследования инфляционных ожиданий и потребительских настроений населения. В рамках данного опроса показатель замерялся и в мае 2020 года (за 2019 год) и составил для: РФ - 86,20%; ЦФО - 89,46%; СЗФО -  88,07%; ЮФО - 91,24%; СКФО - 83,58%; ПФО - 83,21%; УФО - 85,51%; СФО - 79,55%; ДВФО - 83,72%.</t>
    </r>
  </si>
  <si>
    <t>Количество операторов финансовых платформ</t>
  </si>
  <si>
    <t>1.22.3.</t>
  </si>
  <si>
    <t xml:space="preserve">1.24.1.  </t>
  </si>
  <si>
    <t xml:space="preserve">1.24.2.  </t>
  </si>
  <si>
    <t>1.25.3.</t>
  </si>
  <si>
    <t>1.26.1.</t>
  </si>
  <si>
    <t>1.26.2.</t>
  </si>
  <si>
    <t xml:space="preserve">1.33.2.  </t>
  </si>
  <si>
    <t xml:space="preserve">1.34.1.  </t>
  </si>
  <si>
    <t>1.36.3.</t>
  </si>
  <si>
    <t>1.39.2.</t>
  </si>
  <si>
    <t>1.40.        </t>
  </si>
  <si>
    <t>1.43.</t>
  </si>
  <si>
    <t xml:space="preserve">1.43.1.  </t>
  </si>
  <si>
    <t>Индикаторы 1.22-1.31: включаются устройства, кассы и офисы, расположенные на территории данного региона.</t>
  </si>
  <si>
    <t>Со вступлением в силу Федерального закона от 03.07.2016 № 290-ФЗ "О внесении изменений в Федеральный закон "О применении контрольно-кассовой техники при осуществлении наличных денежных расчетов и (или) расчетов с использованием платежных карт" и отдельные законодательные акты Российской Федерации" использование КО платежных терминалов законодательством Российской Федерации не предусматривается. Сами устройства сохранились и теперь имеют название "банкоматы КО с функцией приема наличных денег без использования платежных карт (их реквизитов)". Соответственно, индикатор 1.25 ранее (для данных на 01.01.2015 и 01.01.2016) отражал "количество платежных терминалов КО", а для данных на 01.01.2017, на 01.01.2018, на 01.01.2019, на 01.01.2020, на 01.01.2021 и на 01.01.2022 - "количество банкоматов КО с функцией приема наличных денег без использования платежных карт (их реквизитов)".</t>
  </si>
  <si>
    <t>Банкоматы банковских платежных агентов (субагентов) (индикатор 1.26) частично могут входить в состав индикаторов 1.22, 1.23, 1.24 и 1.25. В соответствии с определением банкомата (пункт 28 статьи 3 Федерального закона от 27.06.2011 № 161-ФЗ "О национальной платежной системе") все устройства банковских платежных агентов (за исключением касс) относятся к категории банкоматов (до 2016 года банкоматы и платежные терминалы).</t>
  </si>
  <si>
    <t xml:space="preserve">По индикатору 1.28 представлены данные без учета электронных терминалов полевых учреждений Банка России, установленных в организациях торговли (услуг) (POS-терминалов). </t>
  </si>
  <si>
    <t>Индикаторы 1.32, 1.33: на основе данных АО "Почта Банк". Часть данных точек с работниками банка учтена в индикаторе 1.34, с агентами - в индикаторе 1.35.</t>
  </si>
  <si>
    <t xml:space="preserve">Индикатор 1.34: на основе данных уведомлений КО в целях выполнения требований Инструкции Банка России от 2 апреля 2010 года № 135-И "О порядке принятия Банком России решения о государственной регистрации кредитных организаций и выдаче лицензий на осуществление банковских операций". Индикаторы 1.35 и 1.36: на основе данных сплошного обследования кредитных организаций в отношении удаленных точек обслуживания. К удаленной точке обслуживания с партнерами КО может быть отнесена, например, точка в торгово-сервисном предприятии (ТСП), где предоставляются/оформляются POS-кредиты – целевые потребительские кредиты (займы), предоставляемые путем перечисления заемных средств ТСП в счет оплаты товаров (услуг) при наличии соответствующего договора с ТСП, без обеспечения. </t>
  </si>
  <si>
    <t>Индикатор 1.38: данные с учетом точек cash-out, расположенных в крупных торговых сетях в городах. Данные за 01.01.2022 год уточнены по сравнению с данными, использованными для Годового Отчета Банка России и Аналитической справки в отношении инфраструктуры точек доступа к финансовым услугам на территории России в условиях развития дистанционных каналов обслуживания.</t>
  </si>
  <si>
    <t>Маркетплейсы</t>
  </si>
  <si>
    <t>2.81.</t>
  </si>
  <si>
    <t>прошедших идентификацию</t>
  </si>
  <si>
    <t>2.82.</t>
  </si>
  <si>
    <t>Количество потребителей финансовых услуг, зарегистрированных через операторов финансовых платформах, в т.ч.:</t>
  </si>
  <si>
    <t>Количество заключенных финансовых сделок через операторов финансовых платформ</t>
  </si>
  <si>
    <t>Объем заключенных финансовых сделок через операторов финансовых платформ</t>
  </si>
  <si>
    <t>2.74.1.</t>
  </si>
  <si>
    <t>2.75.</t>
  </si>
  <si>
    <t>2.77.</t>
  </si>
  <si>
    <t>2.80.1.</t>
  </si>
  <si>
    <t xml:space="preserve">2.65.1.  </t>
  </si>
  <si>
    <t>2.71.1.</t>
  </si>
  <si>
    <t>2.72.2.</t>
  </si>
  <si>
    <t>2.74.      </t>
  </si>
  <si>
    <t>2.76.       </t>
  </si>
  <si>
    <t>2.76.1.     </t>
  </si>
  <si>
    <t>2.76.2.</t>
  </si>
  <si>
    <t>2.76.3.  </t>
  </si>
  <si>
    <t>2.76.4.  </t>
  </si>
  <si>
    <t>2.76.5.</t>
  </si>
  <si>
    <t>2.76.6.      </t>
  </si>
  <si>
    <t>2.76.7.       </t>
  </si>
  <si>
    <t>2.77.3.     </t>
  </si>
  <si>
    <t>2.77.4.</t>
  </si>
  <si>
    <t>2.77.5.      </t>
  </si>
  <si>
    <t>2.77.6.       </t>
  </si>
  <si>
    <t>2.77.7.  </t>
  </si>
  <si>
    <t>2.78.   </t>
  </si>
  <si>
    <t>2.78.1.</t>
  </si>
  <si>
    <t>2.79.        </t>
  </si>
  <si>
    <t xml:space="preserve">2.79.1.  </t>
  </si>
  <si>
    <t>2.80.</t>
  </si>
  <si>
    <t>Индикаторы 2.65, 2.66: включаются электронные средства платежа, выданные КО, расположенными на территории данного региона.</t>
  </si>
  <si>
    <t>Индикаторы 2.67, 2.69: включаются операции, совершенные как на территории данного региона, так и за его пределами (в том числе за рубежом), с использованием платежных инструментов, выданных на территории данного региона.</t>
  </si>
  <si>
    <t>Индикаторы 2.68, 2.70: включаются платежи за товары (работы, услуги), совершенные как на территории данного региона, так и за его пределами, с использованием платежных карт, выданных на территории данного региона.</t>
  </si>
  <si>
    <t>Индикаторы 2.75 и 2.77: данные по федеральным округам представлены по месту заключения договора.</t>
  </si>
  <si>
    <t>Количество уникальных локаций cash-out точек с возможностью предоставления держателям платежных карт услуг по выдаче наличных денег в организациях торговли (услуг) - банковских платежных агентах с использованием POS-терминалов [13]</t>
  </si>
  <si>
    <t>Количество касс в организациях торговли (услуг) - банковских платежных агентах, в которых возможно предоставление услуги cash-out: выдачи наличных денег в организациях торговли (услуг) с использованием POS-терминалов</t>
  </si>
  <si>
    <t>1.38.</t>
  </si>
  <si>
    <t>1.38.1.</t>
  </si>
  <si>
    <t>1.40.2.</t>
  </si>
  <si>
    <t>1.41.        </t>
  </si>
  <si>
    <t>1.44.</t>
  </si>
  <si>
    <t xml:space="preserve">1.44.1.  </t>
  </si>
  <si>
    <t>Индикатор 1.42: включаются платежные карты, выданные на территории данного региона.</t>
  </si>
  <si>
    <t>Индикаторы 1.43, 1.44, 2.12, 2.21 и 2.33: данные по федеральным округам представлены по месту регистрации КО.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</si>
</sst>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.0"/>
    <numFmt numFmtId="166" formatCode="#,##0.0000"/>
    <numFmt numFmtId="167" formatCode="#,##0.000"/>
    <numFmt numFmtId="168" formatCode="#,##0.00000"/>
    <numFmt numFmtId="169" formatCode="#,##0.000000"/>
    <numFmt numFmtId="170" formatCode="_-* #,##0_-;\-* #,##0_-;_-* &quot;-&quot;??_-;_-@_-"/>
  </numFmts>
  <fonts count="42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color rgb="FF0000FF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9" fillId="7" borderId="3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0" fillId="20" borderId="4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6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19" fillId="23" borderId="10" applyNumberFormat="0" applyFon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" fillId="0" borderId="0"/>
    <xf numFmtId="0" fontId="8" fillId="0" borderId="0"/>
  </cellStyleXfs>
  <cellXfs count="42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/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1" fillId="0" borderId="2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0" fillId="0" borderId="0" xfId="0" applyFill="1"/>
    <xf numFmtId="3" fontId="27" fillId="25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9" fillId="24" borderId="2" xfId="74" applyFont="1" applyFill="1" applyBorder="1" applyAlignment="1">
      <alignment horizontal="left" vertical="center" wrapText="1"/>
    </xf>
    <xf numFmtId="3" fontId="27" fillId="24" borderId="2" xfId="0" applyNumberFormat="1" applyFont="1" applyFill="1" applyBorder="1" applyAlignment="1">
      <alignment horizontal="lef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0" fillId="24" borderId="0" xfId="0" applyFill="1"/>
    <xf numFmtId="0" fontId="29" fillId="24" borderId="17" xfId="74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left" vertical="center" wrapText="1"/>
    </xf>
    <xf numFmtId="0" fontId="27" fillId="24" borderId="17" xfId="53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0" fillId="24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3" fontId="30" fillId="0" borderId="14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 vertical="top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0" fillId="24" borderId="20" xfId="0" applyFont="1" applyFill="1" applyBorder="1" applyAlignment="1">
      <alignment horizontal="left" vertical="center" wrapText="1"/>
    </xf>
    <xf numFmtId="0" fontId="27" fillId="24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7" fillId="24" borderId="2" xfId="0" applyFont="1" applyFill="1" applyBorder="1" applyAlignment="1">
      <alignment horizontal="left" vertical="center" wrapText="1"/>
    </xf>
    <xf numFmtId="17" fontId="30" fillId="0" borderId="2" xfId="0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1" xfId="53" applyFont="1" applyBorder="1" applyAlignment="1">
      <alignment horizontal="center" vertical="center" wrapText="1"/>
    </xf>
    <xf numFmtId="0" fontId="29" fillId="0" borderId="21" xfId="74" applyFont="1" applyFill="1" applyBorder="1" applyAlignment="1">
      <alignment horizontal="center" vertical="center" wrapText="1"/>
    </xf>
    <xf numFmtId="0" fontId="38" fillId="0" borderId="23" xfId="53" applyFont="1" applyBorder="1" applyAlignment="1">
      <alignment horizontal="left" vertical="center" wrapText="1"/>
    </xf>
    <xf numFmtId="0" fontId="39" fillId="0" borderId="23" xfId="53" applyFont="1" applyBorder="1" applyAlignment="1">
      <alignment horizontal="left" vertical="center" wrapText="1"/>
    </xf>
    <xf numFmtId="0" fontId="38" fillId="26" borderId="23" xfId="53" applyFont="1" applyFill="1" applyBorder="1" applyAlignment="1">
      <alignment horizontal="left" vertical="center" wrapText="1"/>
    </xf>
    <xf numFmtId="0" fontId="38" fillId="26" borderId="23" xfId="53" applyFont="1" applyFill="1" applyBorder="1" applyAlignment="1">
      <alignment horizontal="right" vertical="center" wrapText="1"/>
    </xf>
    <xf numFmtId="4" fontId="27" fillId="25" borderId="23" xfId="53" applyNumberFormat="1" applyFont="1" applyFill="1" applyBorder="1" applyAlignment="1">
      <alignment horizontal="left" vertical="center" wrapText="1"/>
    </xf>
    <xf numFmtId="3" fontId="27" fillId="25" borderId="23" xfId="53" applyNumberFormat="1" applyFont="1" applyFill="1" applyBorder="1" applyAlignment="1">
      <alignment horizontal="left" vertical="center" wrapText="1"/>
    </xf>
    <xf numFmtId="3" fontId="27" fillId="24" borderId="23" xfId="53" applyNumberFormat="1" applyFont="1" applyFill="1" applyBorder="1" applyAlignment="1">
      <alignment horizontal="left" vertical="center" wrapText="1"/>
    </xf>
    <xf numFmtId="3" fontId="27" fillId="25" borderId="23" xfId="53" applyNumberFormat="1" applyFont="1" applyFill="1" applyBorder="1" applyAlignment="1">
      <alignment horizontal="right" vertical="center" wrapText="1"/>
    </xf>
    <xf numFmtId="3" fontId="27" fillId="24" borderId="23" xfId="53" applyNumberFormat="1" applyFont="1" applyFill="1" applyBorder="1" applyAlignment="1">
      <alignment horizontal="right" vertical="center" wrapText="1"/>
    </xf>
    <xf numFmtId="4" fontId="27" fillId="24" borderId="23" xfId="53" applyNumberFormat="1" applyFont="1" applyFill="1" applyBorder="1" applyAlignment="1">
      <alignment horizontal="left" vertical="center" wrapText="1"/>
    </xf>
    <xf numFmtId="165" fontId="27" fillId="25" borderId="24" xfId="53" applyNumberFormat="1" applyFont="1" applyFill="1" applyBorder="1" applyAlignment="1">
      <alignment horizontal="left" vertical="center" wrapText="1"/>
    </xf>
    <xf numFmtId="165" fontId="27" fillId="0" borderId="24" xfId="53" applyNumberFormat="1" applyFont="1" applyFill="1" applyBorder="1" applyAlignment="1">
      <alignment horizontal="left" vertical="center" wrapText="1"/>
    </xf>
    <xf numFmtId="0" fontId="27" fillId="0" borderId="25" xfId="53" applyFont="1" applyBorder="1" applyAlignment="1">
      <alignment horizontal="left" vertical="center" wrapText="1"/>
    </xf>
    <xf numFmtId="3" fontId="27" fillId="25" borderId="25" xfId="53" applyNumberFormat="1" applyFont="1" applyFill="1" applyBorder="1" applyAlignment="1">
      <alignment horizontal="left" vertical="center" wrapText="1"/>
    </xf>
    <xf numFmtId="0" fontId="27" fillId="24" borderId="25" xfId="53" applyFont="1" applyFill="1" applyBorder="1" applyAlignment="1">
      <alignment horizontal="left" vertical="center" wrapText="1"/>
    </xf>
    <xf numFmtId="0" fontId="38" fillId="0" borderId="25" xfId="53" applyFont="1" applyBorder="1" applyAlignment="1">
      <alignment horizontal="left" vertical="center" wrapText="1"/>
    </xf>
    <xf numFmtId="0" fontId="38" fillId="27" borderId="25" xfId="53" applyFont="1" applyFill="1" applyBorder="1" applyAlignment="1">
      <alignment horizontal="left" vertical="center" wrapText="1"/>
    </xf>
    <xf numFmtId="0" fontId="38" fillId="26" borderId="25" xfId="53" applyFont="1" applyFill="1" applyBorder="1" applyAlignment="1">
      <alignment horizontal="left" vertical="center" wrapText="1"/>
    </xf>
    <xf numFmtId="0" fontId="30" fillId="0" borderId="25" xfId="53" applyFont="1" applyBorder="1" applyAlignment="1">
      <alignment horizontal="right" vertical="center" wrapText="1"/>
    </xf>
    <xf numFmtId="0" fontId="27" fillId="0" borderId="25" xfId="53" applyFont="1" applyBorder="1" applyAlignment="1">
      <alignment horizontal="right" vertical="center" wrapText="1"/>
    </xf>
    <xf numFmtId="3" fontId="27" fillId="25" borderId="25" xfId="53" applyNumberFormat="1" applyFont="1" applyFill="1" applyBorder="1" applyAlignment="1">
      <alignment horizontal="right" vertical="center" wrapText="1"/>
    </xf>
    <xf numFmtId="0" fontId="27" fillId="0" borderId="26" xfId="53" applyFont="1" applyBorder="1" applyAlignment="1">
      <alignment horizontal="right" vertical="center" wrapText="1"/>
    </xf>
    <xf numFmtId="3" fontId="27" fillId="0" borderId="25" xfId="53" applyNumberFormat="1" applyFont="1" applyBorder="1" applyAlignment="1">
      <alignment horizontal="right" vertical="center" wrapText="1"/>
    </xf>
    <xf numFmtId="3" fontId="27" fillId="24" borderId="25" xfId="53" applyNumberFormat="1" applyFont="1" applyFill="1" applyBorder="1" applyAlignment="1">
      <alignment horizontal="left" vertical="center" wrapText="1"/>
    </xf>
    <xf numFmtId="0" fontId="27" fillId="0" borderId="27" xfId="53" applyFont="1" applyBorder="1" applyAlignment="1">
      <alignment horizontal="left" vertical="center" wrapText="1"/>
    </xf>
    <xf numFmtId="3" fontId="27" fillId="25" borderId="27" xfId="53" applyNumberFormat="1" applyFont="1" applyFill="1" applyBorder="1" applyAlignment="1">
      <alignment horizontal="left" vertical="center" wrapText="1"/>
    </xf>
    <xf numFmtId="3" fontId="27" fillId="0" borderId="27" xfId="53" applyNumberFormat="1" applyFont="1" applyBorder="1" applyAlignment="1">
      <alignment horizontal="left" vertical="center" wrapText="1"/>
    </xf>
    <xf numFmtId="0" fontId="27" fillId="24" borderId="27" xfId="53" applyFont="1" applyFill="1" applyBorder="1" applyAlignment="1">
      <alignment horizontal="left" vertical="center" wrapText="1"/>
    </xf>
    <xf numFmtId="3" fontId="27" fillId="24" borderId="27" xfId="53" applyNumberFormat="1" applyFont="1" applyFill="1" applyBorder="1" applyAlignment="1">
      <alignment horizontal="left" vertical="center" wrapText="1"/>
    </xf>
    <xf numFmtId="165" fontId="27" fillId="25" borderId="27" xfId="53" applyNumberFormat="1" applyFont="1" applyFill="1" applyBorder="1" applyAlignment="1">
      <alignment horizontal="left" vertical="center" wrapText="1"/>
    </xf>
    <xf numFmtId="165" fontId="27" fillId="0" borderId="27" xfId="53" applyNumberFormat="1" applyFont="1" applyBorder="1" applyAlignment="1">
      <alignment horizontal="left" vertical="center" wrapText="1"/>
    </xf>
    <xf numFmtId="4" fontId="27" fillId="0" borderId="27" xfId="53" applyNumberFormat="1" applyFont="1" applyBorder="1" applyAlignment="1">
      <alignment horizontal="left" vertical="center" wrapText="1"/>
    </xf>
    <xf numFmtId="3" fontId="27" fillId="25" borderId="28" xfId="53" applyNumberFormat="1" applyFont="1" applyFill="1" applyBorder="1" applyAlignment="1">
      <alignment horizontal="left" vertical="center" wrapText="1"/>
    </xf>
    <xf numFmtId="3" fontId="27" fillId="24" borderId="28" xfId="53" applyNumberFormat="1" applyFont="1" applyFill="1" applyBorder="1" applyAlignment="1">
      <alignment horizontal="left" vertical="center" wrapText="1"/>
    </xf>
    <xf numFmtId="165" fontId="27" fillId="0" borderId="27" xfId="53" applyNumberFormat="1" applyFont="1" applyFill="1" applyBorder="1" applyAlignment="1">
      <alignment horizontal="left" vertical="center" wrapText="1"/>
    </xf>
    <xf numFmtId="0" fontId="27" fillId="24" borderId="28" xfId="53" applyFont="1" applyFill="1" applyBorder="1" applyAlignment="1">
      <alignment horizontal="left" vertical="center" wrapText="1"/>
    </xf>
    <xf numFmtId="0" fontId="27" fillId="0" borderId="28" xfId="53" applyFont="1" applyBorder="1" applyAlignment="1">
      <alignment horizontal="left" vertical="center" wrapText="1"/>
    </xf>
    <xf numFmtId="0" fontId="27" fillId="0" borderId="28" xfId="53" applyFont="1" applyBorder="1" applyAlignment="1">
      <alignment horizontal="right" vertical="center" wrapText="1"/>
    </xf>
    <xf numFmtId="3" fontId="27" fillId="25" borderId="28" xfId="53" applyNumberFormat="1" applyFont="1" applyFill="1" applyBorder="1" applyAlignment="1">
      <alignment horizontal="right" vertical="center" wrapText="1"/>
    </xf>
    <xf numFmtId="3" fontId="27" fillId="0" borderId="28" xfId="53" applyNumberFormat="1" applyFont="1" applyBorder="1" applyAlignment="1">
      <alignment horizontal="right" vertical="center" wrapText="1"/>
    </xf>
    <xf numFmtId="3" fontId="27" fillId="0" borderId="28" xfId="53" applyNumberFormat="1" applyFont="1" applyBorder="1" applyAlignment="1">
      <alignment horizontal="left" vertical="center" wrapText="1"/>
    </xf>
    <xf numFmtId="165" fontId="27" fillId="25" borderId="28" xfId="53" applyNumberFormat="1" applyFont="1" applyFill="1" applyBorder="1" applyAlignment="1">
      <alignment horizontal="left" vertical="center" wrapText="1"/>
    </xf>
    <xf numFmtId="165" fontId="27" fillId="0" borderId="28" xfId="53" applyNumberFormat="1" applyFont="1" applyBorder="1" applyAlignment="1">
      <alignment horizontal="left" vertical="center" wrapText="1"/>
    </xf>
    <xf numFmtId="4" fontId="27" fillId="0" borderId="28" xfId="53" applyNumberFormat="1" applyFont="1" applyBorder="1" applyAlignment="1">
      <alignment horizontal="left" vertical="center" wrapText="1"/>
    </xf>
    <xf numFmtId="16" fontId="27" fillId="24" borderId="28" xfId="53" applyNumberFormat="1" applyFont="1" applyFill="1" applyBorder="1" applyAlignment="1">
      <alignment horizontal="left" vertical="center" wrapText="1"/>
    </xf>
    <xf numFmtId="4" fontId="27" fillId="0" borderId="27" xfId="53" applyNumberFormat="1" applyFont="1" applyFill="1" applyBorder="1" applyAlignment="1">
      <alignment horizontal="left" vertical="center" wrapText="1"/>
    </xf>
    <xf numFmtId="3" fontId="27" fillId="25" borderId="29" xfId="53" applyNumberFormat="1" applyFont="1" applyFill="1" applyBorder="1" applyAlignment="1">
      <alignment horizontal="left" vertical="center" wrapText="1"/>
    </xf>
    <xf numFmtId="3" fontId="27" fillId="24" borderId="29" xfId="53" applyNumberFormat="1" applyFont="1" applyFill="1" applyBorder="1" applyAlignment="1">
      <alignment horizontal="left" vertical="center" wrapText="1"/>
    </xf>
    <xf numFmtId="0" fontId="27" fillId="0" borderId="29" xfId="53" applyFont="1" applyBorder="1" applyAlignment="1">
      <alignment horizontal="left" vertical="center" wrapText="1"/>
    </xf>
    <xf numFmtId="0" fontId="27" fillId="24" borderId="29" xfId="53" applyFont="1" applyFill="1" applyBorder="1" applyAlignment="1">
      <alignment horizontal="left" vertical="center" wrapText="1"/>
    </xf>
    <xf numFmtId="165" fontId="27" fillId="25" borderId="29" xfId="53" applyNumberFormat="1" applyFont="1" applyFill="1" applyBorder="1" applyAlignment="1">
      <alignment horizontal="left" vertical="center" wrapText="1"/>
    </xf>
    <xf numFmtId="165" fontId="27" fillId="24" borderId="29" xfId="53" applyNumberFormat="1" applyFont="1" applyFill="1" applyBorder="1" applyAlignment="1">
      <alignment horizontal="left" vertical="center" wrapText="1"/>
    </xf>
    <xf numFmtId="4" fontId="27" fillId="24" borderId="29" xfId="53" applyNumberFormat="1" applyFont="1" applyFill="1" applyBorder="1" applyAlignment="1">
      <alignment horizontal="left" vertical="center" wrapText="1"/>
    </xf>
    <xf numFmtId="165" fontId="27" fillId="0" borderId="29" xfId="53" applyNumberFormat="1" applyFont="1" applyBorder="1" applyAlignment="1">
      <alignment horizontal="left" vertical="center" wrapText="1"/>
    </xf>
    <xf numFmtId="165" fontId="27" fillId="0" borderId="29" xfId="53" applyNumberFormat="1" applyFont="1" applyFill="1" applyBorder="1" applyAlignment="1">
      <alignment horizontal="left" vertical="center" wrapText="1"/>
    </xf>
    <xf numFmtId="0" fontId="27" fillId="0" borderId="29" xfId="53" applyFont="1" applyBorder="1" applyAlignment="1">
      <alignment horizontal="right" vertical="center" wrapText="1"/>
    </xf>
    <xf numFmtId="165" fontId="27" fillId="25" borderId="29" xfId="53" applyNumberFormat="1" applyFont="1" applyFill="1" applyBorder="1" applyAlignment="1">
      <alignment horizontal="right" vertical="center" wrapText="1"/>
    </xf>
    <xf numFmtId="165" fontId="27" fillId="0" borderId="29" xfId="53" applyNumberFormat="1" applyFont="1" applyBorder="1" applyAlignment="1">
      <alignment horizontal="right" vertical="center" wrapText="1"/>
    </xf>
    <xf numFmtId="167" fontId="27" fillId="0" borderId="29" xfId="53" applyNumberFormat="1" applyFont="1" applyBorder="1" applyAlignment="1">
      <alignment horizontal="right" vertical="center" wrapText="1"/>
    </xf>
    <xf numFmtId="3" fontId="27" fillId="0" borderId="29" xfId="53" applyNumberFormat="1" applyFont="1" applyBorder="1" applyAlignment="1">
      <alignment horizontal="right" vertical="center" wrapText="1"/>
    </xf>
    <xf numFmtId="4" fontId="27" fillId="0" borderId="29" xfId="53" applyNumberFormat="1" applyFont="1" applyBorder="1" applyAlignment="1">
      <alignment horizontal="left" vertical="center" wrapText="1"/>
    </xf>
    <xf numFmtId="165" fontId="27" fillId="0" borderId="30" xfId="53" applyNumberFormat="1" applyFont="1" applyBorder="1" applyAlignment="1">
      <alignment horizontal="right" vertical="center" wrapText="1"/>
    </xf>
    <xf numFmtId="3" fontId="27" fillId="0" borderId="30" xfId="53" applyNumberFormat="1" applyFont="1" applyBorder="1" applyAlignment="1">
      <alignment horizontal="right" vertical="center" wrapText="1"/>
    </xf>
    <xf numFmtId="165" fontId="27" fillId="0" borderId="31" xfId="53" applyNumberFormat="1" applyFont="1" applyBorder="1" applyAlignment="1">
      <alignment horizontal="right" vertical="center" wrapText="1"/>
    </xf>
    <xf numFmtId="0" fontId="27" fillId="24" borderId="29" xfId="53" applyFont="1" applyFill="1" applyBorder="1" applyAlignment="1">
      <alignment horizontal="left" vertical="top" wrapText="1"/>
    </xf>
    <xf numFmtId="0" fontId="27" fillId="25" borderId="29" xfId="53" applyFont="1" applyFill="1" applyBorder="1" applyAlignment="1">
      <alignment horizontal="left" vertical="top" wrapText="1"/>
    </xf>
    <xf numFmtId="3" fontId="27" fillId="25" borderId="33" xfId="53" applyNumberFormat="1" applyFont="1" applyFill="1" applyBorder="1" applyAlignment="1">
      <alignment horizontal="right" vertical="center" wrapText="1"/>
    </xf>
    <xf numFmtId="3" fontId="27" fillId="0" borderId="33" xfId="53" applyNumberFormat="1" applyFont="1" applyBorder="1" applyAlignment="1">
      <alignment horizontal="right" vertical="center" wrapText="1"/>
    </xf>
    <xf numFmtId="3" fontId="27" fillId="25" borderId="33" xfId="53" applyNumberFormat="1" applyFont="1" applyFill="1" applyBorder="1" applyAlignment="1">
      <alignment horizontal="left" vertical="center" wrapText="1"/>
    </xf>
    <xf numFmtId="3" fontId="27" fillId="24" borderId="33" xfId="53" applyNumberFormat="1" applyFont="1" applyFill="1" applyBorder="1" applyAlignment="1">
      <alignment horizontal="left" vertical="center" wrapText="1"/>
    </xf>
    <xf numFmtId="0" fontId="27" fillId="24" borderId="33" xfId="53" applyFont="1" applyFill="1" applyBorder="1" applyAlignment="1">
      <alignment horizontal="left" vertical="center" wrapText="1"/>
    </xf>
    <xf numFmtId="3" fontId="27" fillId="0" borderId="33" xfId="53" applyNumberFormat="1" applyFont="1" applyBorder="1" applyAlignment="1">
      <alignment horizontal="left" vertical="center" wrapText="1"/>
    </xf>
    <xf numFmtId="0" fontId="27" fillId="0" borderId="33" xfId="53" applyFont="1" applyBorder="1" applyAlignment="1">
      <alignment horizontal="left" vertical="center" wrapText="1"/>
    </xf>
    <xf numFmtId="0" fontId="27" fillId="0" borderId="33" xfId="53" applyFont="1" applyBorder="1" applyAlignment="1">
      <alignment horizontal="right" vertical="center" wrapText="1"/>
    </xf>
    <xf numFmtId="165" fontId="27" fillId="25" borderId="33" xfId="53" applyNumberFormat="1" applyFont="1" applyFill="1" applyBorder="1" applyAlignment="1">
      <alignment horizontal="left" vertical="center" wrapText="1"/>
    </xf>
    <xf numFmtId="165" fontId="27" fillId="24" borderId="33" xfId="53" applyNumberFormat="1" applyFont="1" applyFill="1" applyBorder="1" applyAlignment="1">
      <alignment horizontal="left" vertical="center" wrapText="1"/>
    </xf>
    <xf numFmtId="165" fontId="27" fillId="25" borderId="33" xfId="53" applyNumberFormat="1" applyFont="1" applyFill="1" applyBorder="1" applyAlignment="1">
      <alignment horizontal="right" vertical="center" wrapText="1"/>
    </xf>
    <xf numFmtId="165" fontId="27" fillId="0" borderId="33" xfId="53" applyNumberFormat="1" applyFont="1" applyBorder="1" applyAlignment="1">
      <alignment horizontal="right" vertical="center" wrapText="1"/>
    </xf>
    <xf numFmtId="4" fontId="27" fillId="0" borderId="33" xfId="53" applyNumberFormat="1" applyFont="1" applyBorder="1" applyAlignment="1">
      <alignment horizontal="right" vertical="center" wrapText="1"/>
    </xf>
    <xf numFmtId="167" fontId="27" fillId="0" borderId="33" xfId="53" applyNumberFormat="1" applyFont="1" applyBorder="1" applyAlignment="1">
      <alignment horizontal="right" vertical="center" wrapText="1"/>
    </xf>
    <xf numFmtId="4" fontId="27" fillId="24" borderId="33" xfId="53" applyNumberFormat="1" applyFont="1" applyFill="1" applyBorder="1" applyAlignment="1">
      <alignment horizontal="left" vertical="center" wrapText="1"/>
    </xf>
    <xf numFmtId="165" fontId="27" fillId="0" borderId="33" xfId="53" applyNumberFormat="1" applyFont="1" applyFill="1" applyBorder="1" applyAlignment="1">
      <alignment horizontal="left" vertical="center" wrapText="1"/>
    </xf>
    <xf numFmtId="0" fontId="27" fillId="25" borderId="33" xfId="53" applyFont="1" applyFill="1" applyBorder="1" applyAlignment="1">
      <alignment horizontal="left" vertical="center" wrapText="1"/>
    </xf>
    <xf numFmtId="3" fontId="27" fillId="0" borderId="33" xfId="53" applyNumberFormat="1" applyFont="1" applyFill="1" applyBorder="1" applyAlignment="1">
      <alignment horizontal="left" vertical="center" wrapText="1"/>
    </xf>
    <xf numFmtId="0" fontId="29" fillId="0" borderId="33" xfId="74" applyFont="1" applyFill="1" applyBorder="1" applyAlignment="1">
      <alignment horizontal="left" vertical="center" wrapText="1"/>
    </xf>
    <xf numFmtId="165" fontId="27" fillId="25" borderId="34" xfId="53" applyNumberFormat="1" applyFont="1" applyFill="1" applyBorder="1" applyAlignment="1">
      <alignment horizontal="left" vertical="center" wrapText="1"/>
    </xf>
    <xf numFmtId="165" fontId="27" fillId="24" borderId="34" xfId="53" applyNumberFormat="1" applyFont="1" applyFill="1" applyBorder="1" applyAlignment="1">
      <alignment horizontal="left" vertical="center" wrapText="1"/>
    </xf>
    <xf numFmtId="0" fontId="27" fillId="24" borderId="34" xfId="53" applyFont="1" applyFill="1" applyBorder="1" applyAlignment="1">
      <alignment horizontal="left" vertical="center" wrapText="1"/>
    </xf>
    <xf numFmtId="0" fontId="27" fillId="0" borderId="34" xfId="53" applyFont="1" applyBorder="1" applyAlignment="1">
      <alignment horizontal="left" vertical="center" wrapText="1"/>
    </xf>
    <xf numFmtId="0" fontId="27" fillId="24" borderId="34" xfId="53" applyFont="1" applyFill="1" applyBorder="1" applyAlignment="1">
      <alignment horizontal="right" vertical="center" wrapText="1"/>
    </xf>
    <xf numFmtId="0" fontId="27" fillId="0" borderId="34" xfId="53" applyFont="1" applyBorder="1" applyAlignment="1">
      <alignment horizontal="right" vertical="center" wrapText="1"/>
    </xf>
    <xf numFmtId="165" fontId="27" fillId="0" borderId="34" xfId="53" applyNumberFormat="1" applyFont="1" applyBorder="1" applyAlignment="1">
      <alignment horizontal="left" vertical="center" wrapText="1"/>
    </xf>
    <xf numFmtId="165" fontId="27" fillId="25" borderId="34" xfId="53" applyNumberFormat="1" applyFont="1" applyFill="1" applyBorder="1" applyAlignment="1">
      <alignment horizontal="right" vertical="center" wrapText="1"/>
    </xf>
    <xf numFmtId="165" fontId="27" fillId="0" borderId="34" xfId="53" applyNumberFormat="1" applyFont="1" applyBorder="1" applyAlignment="1">
      <alignment horizontal="right" vertical="center" wrapText="1"/>
    </xf>
    <xf numFmtId="4" fontId="27" fillId="0" borderId="34" xfId="53" applyNumberFormat="1" applyFont="1" applyBorder="1" applyAlignment="1">
      <alignment horizontal="right" vertical="center" wrapText="1"/>
    </xf>
    <xf numFmtId="167" fontId="27" fillId="0" borderId="34" xfId="53" applyNumberFormat="1" applyFont="1" applyBorder="1" applyAlignment="1">
      <alignment horizontal="right" vertical="center" wrapText="1"/>
    </xf>
    <xf numFmtId="166" fontId="27" fillId="0" borderId="34" xfId="53" applyNumberFormat="1" applyFont="1" applyBorder="1" applyAlignment="1">
      <alignment horizontal="right" vertical="center" wrapText="1"/>
    </xf>
    <xf numFmtId="168" fontId="27" fillId="0" borderId="34" xfId="53" applyNumberFormat="1" applyFont="1" applyBorder="1" applyAlignment="1">
      <alignment horizontal="right" vertical="center" wrapText="1"/>
    </xf>
    <xf numFmtId="3" fontId="27" fillId="0" borderId="34" xfId="53" applyNumberFormat="1" applyFont="1" applyBorder="1" applyAlignment="1">
      <alignment horizontal="right" vertical="center" wrapText="1"/>
    </xf>
    <xf numFmtId="4" fontId="27" fillId="24" borderId="34" xfId="53" applyNumberFormat="1" applyFont="1" applyFill="1" applyBorder="1" applyAlignment="1">
      <alignment horizontal="left" vertical="center" wrapText="1"/>
    </xf>
    <xf numFmtId="3" fontId="27" fillId="0" borderId="34" xfId="53" applyNumberFormat="1" applyFont="1" applyBorder="1" applyAlignment="1">
      <alignment horizontal="left" vertical="center" wrapText="1"/>
    </xf>
    <xf numFmtId="4" fontId="27" fillId="0" borderId="34" xfId="53" applyNumberFormat="1" applyFont="1" applyBorder="1" applyAlignment="1">
      <alignment horizontal="left" vertical="center" wrapText="1"/>
    </xf>
    <xf numFmtId="3" fontId="27" fillId="24" borderId="34" xfId="53" applyNumberFormat="1" applyFont="1" applyFill="1" applyBorder="1" applyAlignment="1">
      <alignment horizontal="left" vertical="center" wrapText="1"/>
    </xf>
    <xf numFmtId="167" fontId="27" fillId="0" borderId="34" xfId="53" applyNumberFormat="1" applyFont="1" applyBorder="1" applyAlignment="1">
      <alignment horizontal="left" vertical="center" wrapText="1"/>
    </xf>
    <xf numFmtId="0" fontId="29" fillId="0" borderId="34" xfId="74" applyFont="1" applyFill="1" applyBorder="1" applyAlignment="1">
      <alignment horizontal="left" vertical="center" wrapText="1"/>
    </xf>
    <xf numFmtId="169" fontId="27" fillId="0" borderId="34" xfId="53" applyNumberFormat="1" applyFont="1" applyBorder="1" applyAlignment="1">
      <alignment horizontal="right" vertical="center" wrapText="1"/>
    </xf>
    <xf numFmtId="0" fontId="27" fillId="25" borderId="34" xfId="53" applyFont="1" applyFill="1" applyBorder="1" applyAlignment="1">
      <alignment horizontal="left" vertical="center" wrapText="1"/>
    </xf>
    <xf numFmtId="3" fontId="27" fillId="25" borderId="34" xfId="53" applyNumberFormat="1" applyFont="1" applyFill="1" applyBorder="1" applyAlignment="1">
      <alignment horizontal="left" vertical="center" wrapText="1"/>
    </xf>
    <xf numFmtId="3" fontId="27" fillId="25" borderId="34" xfId="53" applyNumberFormat="1" applyFont="1" applyFill="1" applyBorder="1" applyAlignment="1">
      <alignment horizontal="right" vertical="center" wrapText="1"/>
    </xf>
    <xf numFmtId="0" fontId="27" fillId="24" borderId="37" xfId="53" applyFont="1" applyFill="1" applyBorder="1" applyAlignment="1">
      <alignment horizontal="left" vertical="center" wrapText="1"/>
    </xf>
    <xf numFmtId="0" fontId="27" fillId="0" borderId="37" xfId="53" applyFont="1" applyBorder="1" applyAlignment="1">
      <alignment horizontal="left" vertical="center" wrapText="1"/>
    </xf>
    <xf numFmtId="0" fontId="27" fillId="0" borderId="37" xfId="53" applyFont="1" applyBorder="1" applyAlignment="1">
      <alignment horizontal="right" vertical="center" wrapText="1"/>
    </xf>
    <xf numFmtId="3" fontId="27" fillId="25" borderId="37" xfId="53" applyNumberFormat="1" applyFont="1" applyFill="1" applyBorder="1" applyAlignment="1">
      <alignment horizontal="right" vertical="center" wrapText="1"/>
    </xf>
    <xf numFmtId="3" fontId="27" fillId="0" borderId="37" xfId="53" applyNumberFormat="1" applyFont="1" applyBorder="1" applyAlignment="1">
      <alignment horizontal="right" vertical="center" wrapText="1"/>
    </xf>
    <xf numFmtId="3" fontId="27" fillId="25" borderId="37" xfId="53" applyNumberFormat="1" applyFont="1" applyFill="1" applyBorder="1" applyAlignment="1">
      <alignment horizontal="left" vertical="center" wrapText="1"/>
    </xf>
    <xf numFmtId="3" fontId="27" fillId="24" borderId="37" xfId="53" applyNumberFormat="1" applyFont="1" applyFill="1" applyBorder="1" applyAlignment="1">
      <alignment horizontal="left" vertical="center" wrapText="1"/>
    </xf>
    <xf numFmtId="4" fontId="27" fillId="0" borderId="37" xfId="53" applyNumberFormat="1" applyFont="1" applyBorder="1" applyAlignment="1">
      <alignment horizontal="left" vertical="center" wrapText="1"/>
    </xf>
    <xf numFmtId="4" fontId="27" fillId="0" borderId="37" xfId="53" applyNumberFormat="1" applyFont="1" applyBorder="1" applyAlignment="1">
      <alignment horizontal="right" vertical="center" wrapText="1"/>
    </xf>
    <xf numFmtId="0" fontId="29" fillId="24" borderId="37" xfId="74" applyFont="1" applyFill="1" applyBorder="1" applyAlignment="1">
      <alignment horizontal="left" vertical="center" wrapText="1"/>
    </xf>
    <xf numFmtId="0" fontId="30" fillId="0" borderId="37" xfId="53" applyFont="1" applyBorder="1" applyAlignment="1">
      <alignment horizontal="left" vertical="center" wrapText="1"/>
    </xf>
    <xf numFmtId="165" fontId="27" fillId="25" borderId="37" xfId="53" applyNumberFormat="1" applyFont="1" applyFill="1" applyBorder="1" applyAlignment="1">
      <alignment horizontal="left" vertical="center" wrapText="1"/>
    </xf>
    <xf numFmtId="165" fontId="27" fillId="24" borderId="37" xfId="53" applyNumberFormat="1" applyFont="1" applyFill="1" applyBorder="1" applyAlignment="1">
      <alignment horizontal="left" vertical="center" wrapText="1"/>
    </xf>
    <xf numFmtId="165" fontId="27" fillId="25" borderId="37" xfId="53" applyNumberFormat="1" applyFont="1" applyFill="1" applyBorder="1" applyAlignment="1">
      <alignment horizontal="right" vertical="center" wrapText="1"/>
    </xf>
    <xf numFmtId="165" fontId="27" fillId="0" borderId="37" xfId="53" applyNumberFormat="1" applyFont="1" applyBorder="1" applyAlignment="1">
      <alignment horizontal="right" vertical="center" wrapText="1"/>
    </xf>
    <xf numFmtId="4" fontId="27" fillId="25" borderId="37" xfId="53" applyNumberFormat="1" applyFont="1" applyFill="1" applyBorder="1" applyAlignment="1">
      <alignment horizontal="left" vertical="center" wrapText="1"/>
    </xf>
    <xf numFmtId="4" fontId="27" fillId="24" borderId="37" xfId="53" applyNumberFormat="1" applyFont="1" applyFill="1" applyBorder="1" applyAlignment="1">
      <alignment horizontal="left" vertical="center" wrapText="1"/>
    </xf>
    <xf numFmtId="167" fontId="27" fillId="0" borderId="37" xfId="53" applyNumberFormat="1" applyFont="1" applyBorder="1" applyAlignment="1">
      <alignment horizontal="right" vertical="center" wrapText="1"/>
    </xf>
    <xf numFmtId="166" fontId="27" fillId="24" borderId="37" xfId="53" applyNumberFormat="1" applyFont="1" applyFill="1" applyBorder="1" applyAlignment="1">
      <alignment horizontal="left" vertical="center" wrapText="1"/>
    </xf>
    <xf numFmtId="165" fontId="27" fillId="0" borderId="37" xfId="53" applyNumberFormat="1" applyFont="1" applyBorder="1" applyAlignment="1">
      <alignment horizontal="left" vertical="center" wrapText="1"/>
    </xf>
    <xf numFmtId="0" fontId="27" fillId="0" borderId="33" xfId="53" applyFont="1" applyBorder="1" applyAlignment="1">
      <alignment horizontal="left" vertical="center" wrapText="1"/>
    </xf>
    <xf numFmtId="0" fontId="27" fillId="0" borderId="38" xfId="53" applyFont="1" applyBorder="1" applyAlignment="1">
      <alignment horizontal="left" vertical="center" wrapText="1"/>
    </xf>
    <xf numFmtId="0" fontId="29" fillId="24" borderId="38" xfId="74" applyFont="1" applyFill="1" applyBorder="1" applyAlignment="1">
      <alignment horizontal="left" vertical="center" wrapText="1"/>
    </xf>
    <xf numFmtId="0" fontId="27" fillId="24" borderId="38" xfId="53" applyFont="1" applyFill="1" applyBorder="1" applyAlignment="1">
      <alignment horizontal="left" vertical="center" wrapText="1"/>
    </xf>
    <xf numFmtId="0" fontId="27" fillId="0" borderId="38" xfId="53" applyFont="1" applyBorder="1" applyAlignment="1">
      <alignment horizontal="right" vertical="center" wrapText="1"/>
    </xf>
    <xf numFmtId="165" fontId="27" fillId="25" borderId="38" xfId="53" applyNumberFormat="1" applyFont="1" applyFill="1" applyBorder="1" applyAlignment="1">
      <alignment horizontal="left" vertical="center" wrapText="1"/>
    </xf>
    <xf numFmtId="165" fontId="27" fillId="24" borderId="38" xfId="53" applyNumberFormat="1" applyFont="1" applyFill="1" applyBorder="1" applyAlignment="1">
      <alignment horizontal="left" vertical="center" wrapText="1"/>
    </xf>
    <xf numFmtId="165" fontId="27" fillId="25" borderId="38" xfId="53" applyNumberFormat="1" applyFont="1" applyFill="1" applyBorder="1" applyAlignment="1">
      <alignment horizontal="right" vertical="center" wrapText="1"/>
    </xf>
    <xf numFmtId="165" fontId="27" fillId="0" borderId="38" xfId="53" applyNumberFormat="1" applyFont="1" applyBorder="1" applyAlignment="1">
      <alignment horizontal="right" vertical="center" wrapText="1"/>
    </xf>
    <xf numFmtId="4" fontId="27" fillId="0" borderId="38" xfId="53" applyNumberFormat="1" applyFont="1" applyBorder="1" applyAlignment="1">
      <alignment horizontal="right" vertical="center" wrapText="1"/>
    </xf>
    <xf numFmtId="4" fontId="27" fillId="24" borderId="38" xfId="53" applyNumberFormat="1" applyFont="1" applyFill="1" applyBorder="1" applyAlignment="1">
      <alignment horizontal="left" vertical="center" wrapText="1"/>
    </xf>
    <xf numFmtId="3" fontId="27" fillId="24" borderId="38" xfId="53" applyNumberFormat="1" applyFont="1" applyFill="1" applyBorder="1" applyAlignment="1">
      <alignment horizontal="left" vertical="center" wrapText="1"/>
    </xf>
    <xf numFmtId="3" fontId="27" fillId="0" borderId="38" xfId="53" applyNumberFormat="1" applyFont="1" applyBorder="1" applyAlignment="1">
      <alignment horizontal="right" vertical="center" wrapText="1"/>
    </xf>
    <xf numFmtId="165" fontId="27" fillId="0" borderId="38" xfId="53" applyNumberFormat="1" applyFont="1" applyBorder="1" applyAlignment="1">
      <alignment horizontal="left" vertical="center" wrapText="1"/>
    </xf>
    <xf numFmtId="0" fontId="27" fillId="25" borderId="38" xfId="53" applyFont="1" applyFill="1" applyBorder="1" applyAlignment="1">
      <alignment horizontal="left" vertical="center" wrapText="1"/>
    </xf>
    <xf numFmtId="3" fontId="27" fillId="25" borderId="38" xfId="53" applyNumberFormat="1" applyFont="1" applyFill="1" applyBorder="1" applyAlignment="1">
      <alignment horizontal="left" vertical="center" wrapText="1"/>
    </xf>
    <xf numFmtId="3" fontId="27" fillId="0" borderId="38" xfId="53" applyNumberFormat="1" applyFont="1" applyBorder="1" applyAlignment="1">
      <alignment horizontal="left" vertical="center" wrapText="1"/>
    </xf>
    <xf numFmtId="0" fontId="27" fillId="24" borderId="38" xfId="53" applyFont="1" applyFill="1" applyBorder="1" applyAlignment="1">
      <alignment horizontal="right" vertical="center" wrapText="1"/>
    </xf>
    <xf numFmtId="4" fontId="27" fillId="25" borderId="38" xfId="53" applyNumberFormat="1" applyFont="1" applyFill="1" applyBorder="1" applyAlignment="1">
      <alignment horizontal="left" vertical="center" wrapText="1"/>
    </xf>
    <xf numFmtId="3" fontId="27" fillId="25" borderId="38" xfId="53" applyNumberFormat="1" applyFont="1" applyFill="1" applyBorder="1" applyAlignment="1">
      <alignment horizontal="right" vertical="center" wrapText="1"/>
    </xf>
    <xf numFmtId="3" fontId="27" fillId="24" borderId="38" xfId="53" applyNumberFormat="1" applyFont="1" applyFill="1" applyBorder="1" applyAlignment="1">
      <alignment horizontal="right" vertical="center" wrapText="1"/>
    </xf>
    <xf numFmtId="0" fontId="27" fillId="25" borderId="38" xfId="53" applyFont="1" applyFill="1" applyBorder="1" applyAlignment="1">
      <alignment horizontal="center" vertical="center" wrapText="1"/>
    </xf>
    <xf numFmtId="170" fontId="30" fillId="24" borderId="38" xfId="53" applyNumberFormat="1" applyFont="1" applyFill="1" applyBorder="1" applyAlignment="1">
      <alignment horizontal="left" vertical="center" wrapText="1"/>
    </xf>
    <xf numFmtId="3" fontId="27" fillId="25" borderId="39" xfId="53" applyNumberFormat="1" applyFont="1" applyFill="1" applyBorder="1" applyAlignment="1">
      <alignment horizontal="left" vertical="center" wrapText="1"/>
    </xf>
    <xf numFmtId="0" fontId="27" fillId="24" borderId="33" xfId="53" applyFont="1" applyFill="1" applyBorder="1" applyAlignment="1">
      <alignment horizontal="right" vertical="center" wrapText="1"/>
    </xf>
    <xf numFmtId="0" fontId="27" fillId="0" borderId="39" xfId="53" applyFont="1" applyBorder="1" applyAlignment="1">
      <alignment horizontal="right" vertical="center" wrapText="1"/>
    </xf>
    <xf numFmtId="3" fontId="27" fillId="0" borderId="39" xfId="53" applyNumberFormat="1" applyFont="1" applyFill="1" applyBorder="1" applyAlignment="1">
      <alignment horizontal="left" vertical="center" wrapText="1"/>
    </xf>
    <xf numFmtId="0" fontId="27" fillId="0" borderId="39" xfId="53" applyFont="1" applyFill="1" applyBorder="1" applyAlignment="1">
      <alignment horizontal="left" vertical="center" wrapText="1"/>
    </xf>
    <xf numFmtId="0" fontId="27" fillId="0" borderId="33" xfId="53" applyFont="1" applyFill="1" applyBorder="1" applyAlignment="1">
      <alignment horizontal="left" vertical="center" wrapText="1"/>
    </xf>
    <xf numFmtId="0" fontId="27" fillId="0" borderId="34" xfId="53" applyFont="1" applyFill="1" applyBorder="1" applyAlignment="1">
      <alignment horizontal="left" vertical="center" wrapText="1"/>
    </xf>
    <xf numFmtId="0" fontId="27" fillId="0" borderId="37" xfId="53" applyFont="1" applyFill="1" applyBorder="1" applyAlignment="1">
      <alignment horizontal="left" vertical="center" wrapText="1"/>
    </xf>
    <xf numFmtId="0" fontId="27" fillId="0" borderId="38" xfId="53" applyFont="1" applyFill="1" applyBorder="1" applyAlignment="1">
      <alignment horizontal="left" vertical="center" wrapText="1"/>
    </xf>
    <xf numFmtId="2" fontId="30" fillId="28" borderId="40" xfId="0" applyNumberFormat="1" applyFont="1" applyFill="1" applyBorder="1" applyAlignment="1">
      <alignment horizontal="left" vertical="center"/>
    </xf>
    <xf numFmtId="2" fontId="30" fillId="0" borderId="40" xfId="0" applyNumberFormat="1" applyFont="1" applyBorder="1" applyAlignment="1">
      <alignment horizontal="left" vertical="center"/>
    </xf>
    <xf numFmtId="2" fontId="27" fillId="28" borderId="41" xfId="0" applyNumberFormat="1" applyFont="1" applyFill="1" applyBorder="1" applyAlignment="1">
      <alignment horizontal="left" vertical="center" wrapText="1"/>
    </xf>
    <xf numFmtId="2" fontId="27" fillId="24" borderId="41" xfId="0" applyNumberFormat="1" applyFont="1" applyFill="1" applyBorder="1" applyAlignment="1">
      <alignment horizontal="left" vertical="center" wrapText="1"/>
    </xf>
    <xf numFmtId="165" fontId="27" fillId="25" borderId="2" xfId="0" applyNumberFormat="1" applyFont="1" applyFill="1" applyBorder="1" applyAlignment="1">
      <alignment horizontal="right" vertical="center" wrapText="1"/>
    </xf>
    <xf numFmtId="165" fontId="27" fillId="0" borderId="2" xfId="0" applyNumberFormat="1" applyFont="1" applyFill="1" applyBorder="1" applyAlignment="1">
      <alignment horizontal="right" vertical="center" wrapText="1"/>
    </xf>
    <xf numFmtId="0" fontId="27" fillId="0" borderId="41" xfId="0" applyFont="1" applyBorder="1" applyAlignment="1">
      <alignment horizontal="right" vertical="center" wrapText="1"/>
    </xf>
    <xf numFmtId="0" fontId="27" fillId="0" borderId="41" xfId="0" applyFont="1" applyBorder="1" applyAlignment="1">
      <alignment vertical="center"/>
    </xf>
    <xf numFmtId="0" fontId="27" fillId="0" borderId="41" xfId="0" applyFont="1" applyBorder="1" applyAlignment="1">
      <alignment vertical="center" wrapText="1"/>
    </xf>
    <xf numFmtId="0" fontId="29" fillId="0" borderId="21" xfId="74" applyFont="1" applyFill="1" applyBorder="1" applyAlignment="1">
      <alignment horizontal="left" vertical="center" wrapText="1"/>
    </xf>
    <xf numFmtId="0" fontId="27" fillId="24" borderId="42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24" borderId="42" xfId="53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justify" vertical="center" wrapText="1"/>
    </xf>
    <xf numFmtId="0" fontId="2" fillId="0" borderId="43" xfId="0" applyFont="1" applyFill="1" applyBorder="1" applyAlignment="1">
      <alignment horizontal="left" vertical="top"/>
    </xf>
    <xf numFmtId="0" fontId="29" fillId="24" borderId="42" xfId="74" applyFont="1" applyFill="1" applyBorder="1" applyAlignment="1">
      <alignment horizontal="left" vertical="center" wrapText="1"/>
    </xf>
    <xf numFmtId="0" fontId="30" fillId="24" borderId="42" xfId="0" applyFont="1" applyFill="1" applyBorder="1" applyAlignment="1">
      <alignment horizontal="left" vertical="center" wrapText="1"/>
    </xf>
    <xf numFmtId="0" fontId="27" fillId="0" borderId="42" xfId="0" applyFont="1" applyBorder="1" applyAlignment="1">
      <alignment horizontal="right" vertical="center" wrapText="1"/>
    </xf>
    <xf numFmtId="0" fontId="27" fillId="0" borderId="42" xfId="0" applyFont="1" applyFill="1" applyBorder="1" applyAlignment="1">
      <alignment horizontal="right" vertical="center" wrapText="1"/>
    </xf>
    <xf numFmtId="0" fontId="27" fillId="24" borderId="42" xfId="74" applyFont="1" applyFill="1" applyBorder="1" applyAlignment="1">
      <alignment horizontal="left" vertical="center" wrapText="1"/>
    </xf>
    <xf numFmtId="0" fontId="27" fillId="0" borderId="42" xfId="74" applyFont="1" applyFill="1" applyBorder="1" applyAlignment="1">
      <alignment horizontal="left" vertical="center" wrapText="1"/>
    </xf>
    <xf numFmtId="0" fontId="27" fillId="0" borderId="42" xfId="74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justify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24" borderId="38" xfId="53" applyFont="1" applyFill="1" applyBorder="1" applyAlignment="1">
      <alignment horizontal="left" vertical="center" wrapText="1"/>
    </xf>
    <xf numFmtId="0" fontId="39" fillId="0" borderId="23" xfId="53" applyFont="1" applyBorder="1" applyAlignment="1">
      <alignment horizontal="left" vertical="center" wrapText="1"/>
    </xf>
    <xf numFmtId="0" fontId="38" fillId="0" borderId="23" xfId="53" applyFont="1" applyBorder="1" applyAlignment="1">
      <alignment horizontal="left" vertical="center" wrapText="1"/>
    </xf>
    <xf numFmtId="0" fontId="38" fillId="0" borderId="25" xfId="53" applyFont="1" applyBorder="1" applyAlignment="1">
      <alignment horizontal="left" vertical="center" wrapText="1"/>
    </xf>
    <xf numFmtId="0" fontId="38" fillId="26" borderId="25" xfId="53" applyFont="1" applyFill="1" applyBorder="1" applyAlignment="1">
      <alignment horizontal="left" vertical="center" wrapText="1"/>
    </xf>
    <xf numFmtId="0" fontId="27" fillId="0" borderId="33" xfId="53" applyFont="1" applyBorder="1" applyAlignment="1">
      <alignment horizontal="left" vertical="center" wrapText="1"/>
    </xf>
    <xf numFmtId="0" fontId="32" fillId="24" borderId="50" xfId="0" applyFont="1" applyFill="1" applyBorder="1" applyAlignment="1">
      <alignment horizontal="left" vertical="center" wrapText="1"/>
    </xf>
    <xf numFmtId="0" fontId="27" fillId="0" borderId="49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left" vertical="center" wrapText="1"/>
    </xf>
    <xf numFmtId="0" fontId="27" fillId="24" borderId="49" xfId="0" applyFont="1" applyFill="1" applyBorder="1" applyAlignment="1">
      <alignment horizontal="left" vertical="center" wrapText="1"/>
    </xf>
    <xf numFmtId="3" fontId="27" fillId="25" borderId="49" xfId="0" applyNumberFormat="1" applyFont="1" applyFill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3" fontId="27" fillId="24" borderId="49" xfId="0" applyNumberFormat="1" applyFont="1" applyFill="1" applyBorder="1" applyAlignment="1">
      <alignment horizontal="left" vertical="center" wrapText="1"/>
    </xf>
    <xf numFmtId="165" fontId="27" fillId="25" borderId="49" xfId="0" applyNumberFormat="1" applyFont="1" applyFill="1" applyBorder="1" applyAlignment="1">
      <alignment horizontal="left" vertical="center" wrapText="1"/>
    </xf>
    <xf numFmtId="165" fontId="27" fillId="24" borderId="49" xfId="0" applyNumberFormat="1" applyFont="1" applyFill="1" applyBorder="1" applyAlignment="1">
      <alignment horizontal="left" vertical="center" wrapText="1"/>
    </xf>
    <xf numFmtId="165" fontId="27" fillId="0" borderId="49" xfId="0" applyNumberFormat="1" applyFont="1" applyFill="1" applyBorder="1" applyAlignment="1">
      <alignment horizontal="left" vertical="center" wrapText="1"/>
    </xf>
    <xf numFmtId="0" fontId="27" fillId="25" borderId="49" xfId="0" applyFont="1" applyFill="1" applyBorder="1" applyAlignment="1">
      <alignment horizontal="left" vertical="center" wrapText="1"/>
    </xf>
    <xf numFmtId="3" fontId="27" fillId="0" borderId="49" xfId="0" applyNumberFormat="1" applyFont="1" applyBorder="1" applyAlignment="1">
      <alignment horizontal="left" vertical="center" wrapText="1"/>
    </xf>
    <xf numFmtId="3" fontId="27" fillId="0" borderId="49" xfId="0" applyNumberFormat="1" applyFont="1" applyFill="1" applyBorder="1" applyAlignment="1">
      <alignment horizontal="left" vertical="center" wrapText="1"/>
    </xf>
    <xf numFmtId="4" fontId="27" fillId="0" borderId="49" xfId="0" applyNumberFormat="1" applyFont="1" applyFill="1" applyBorder="1" applyAlignment="1">
      <alignment horizontal="left" vertical="center" wrapText="1"/>
    </xf>
    <xf numFmtId="4" fontId="27" fillId="25" borderId="49" xfId="0" applyNumberFormat="1" applyFont="1" applyFill="1" applyBorder="1" applyAlignment="1">
      <alignment horizontal="left" vertical="center" wrapText="1"/>
    </xf>
    <xf numFmtId="4" fontId="27" fillId="0" borderId="49" xfId="0" applyNumberFormat="1" applyFont="1" applyBorder="1" applyAlignment="1">
      <alignment horizontal="left" vertical="center" wrapText="1"/>
    </xf>
    <xf numFmtId="3" fontId="27" fillId="0" borderId="49" xfId="0" applyNumberFormat="1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7" fillId="0" borderId="52" xfId="53" applyFont="1" applyBorder="1" applyAlignment="1">
      <alignment horizontal="right" vertical="center" wrapText="1"/>
    </xf>
    <xf numFmtId="3" fontId="27" fillId="25" borderId="52" xfId="53" applyNumberFormat="1" applyFont="1" applyFill="1" applyBorder="1" applyAlignment="1">
      <alignment horizontal="right" vertical="center" wrapText="1"/>
    </xf>
    <xf numFmtId="0" fontId="27" fillId="0" borderId="37" xfId="53" applyFont="1" applyFill="1" applyBorder="1" applyAlignment="1">
      <alignment horizontal="right" vertical="center" wrapText="1"/>
    </xf>
    <xf numFmtId="0" fontId="27" fillId="0" borderId="2" xfId="0" applyFont="1" applyFill="1" applyBorder="1" applyAlignment="1">
      <alignment horizontal="center" vertical="center" wrapText="1"/>
    </xf>
    <xf numFmtId="3" fontId="38" fillId="27" borderId="52" xfId="0" applyNumberFormat="1" applyFont="1" applyFill="1" applyBorder="1" applyAlignment="1">
      <alignment horizontal="left" vertical="center" wrapText="1"/>
    </xf>
    <xf numFmtId="3" fontId="38" fillId="0" borderId="52" xfId="0" applyNumberFormat="1" applyFont="1" applyFill="1" applyBorder="1" applyAlignment="1">
      <alignment horizontal="left" vertical="center" wrapText="1"/>
    </xf>
    <xf numFmtId="3" fontId="41" fillId="27" borderId="52" xfId="0" applyNumberFormat="1" applyFont="1" applyFill="1" applyBorder="1" applyAlignment="1">
      <alignment horizontal="left" vertical="center" wrapText="1"/>
    </xf>
    <xf numFmtId="3" fontId="41" fillId="0" borderId="52" xfId="0" applyNumberFormat="1" applyFont="1" applyFill="1" applyBorder="1" applyAlignment="1">
      <alignment horizontal="left" vertical="center" wrapText="1"/>
    </xf>
    <xf numFmtId="0" fontId="38" fillId="0" borderId="52" xfId="0" applyFont="1" applyFill="1" applyBorder="1" applyAlignment="1">
      <alignment horizontal="left" vertical="center" wrapText="1"/>
    </xf>
    <xf numFmtId="0" fontId="38" fillId="27" borderId="52" xfId="0" applyFont="1" applyFill="1" applyBorder="1" applyAlignment="1">
      <alignment horizontal="left" vertical="center" wrapText="1"/>
    </xf>
    <xf numFmtId="3" fontId="38" fillId="27" borderId="52" xfId="0" applyNumberFormat="1" applyFont="1" applyFill="1" applyBorder="1" applyAlignment="1">
      <alignment horizontal="right" vertical="center" wrapText="1"/>
    </xf>
    <xf numFmtId="3" fontId="38" fillId="0" borderId="52" xfId="0" applyNumberFormat="1" applyFont="1" applyFill="1" applyBorder="1" applyAlignment="1">
      <alignment horizontal="right" vertical="center" wrapText="1"/>
    </xf>
    <xf numFmtId="3" fontId="41" fillId="27" borderId="52" xfId="0" applyNumberFormat="1" applyFont="1" applyFill="1" applyBorder="1" applyAlignment="1">
      <alignment horizontal="right" vertical="center" wrapText="1"/>
    </xf>
    <xf numFmtId="3" fontId="41" fillId="0" borderId="52" xfId="0" applyNumberFormat="1" applyFont="1" applyFill="1" applyBorder="1" applyAlignment="1">
      <alignment horizontal="right" vertical="center" wrapText="1"/>
    </xf>
    <xf numFmtId="3" fontId="33" fillId="25" borderId="49" xfId="0" applyNumberFormat="1" applyFont="1" applyFill="1" applyBorder="1" applyAlignment="1">
      <alignment horizontal="left" vertical="center" wrapText="1"/>
    </xf>
    <xf numFmtId="3" fontId="33" fillId="24" borderId="49" xfId="0" applyNumberFormat="1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3" fontId="27" fillId="25" borderId="53" xfId="0" applyNumberFormat="1" applyFont="1" applyFill="1" applyBorder="1" applyAlignment="1">
      <alignment horizontal="left" vertical="center" wrapText="1"/>
    </xf>
    <xf numFmtId="3" fontId="27" fillId="24" borderId="53" xfId="0" applyNumberFormat="1" applyFont="1" applyFill="1" applyBorder="1" applyAlignment="1">
      <alignment horizontal="left" vertical="center" wrapText="1"/>
    </xf>
    <xf numFmtId="0" fontId="30" fillId="0" borderId="53" xfId="0" applyFont="1" applyFill="1" applyBorder="1" applyAlignment="1">
      <alignment horizontal="left" vertical="center" wrapText="1"/>
    </xf>
    <xf numFmtId="3" fontId="27" fillId="25" borderId="54" xfId="0" applyNumberFormat="1" applyFont="1" applyFill="1" applyBorder="1" applyAlignment="1">
      <alignment horizontal="left" vertical="center" wrapText="1"/>
    </xf>
    <xf numFmtId="3" fontId="27" fillId="24" borderId="54" xfId="0" applyNumberFormat="1" applyFont="1" applyFill="1" applyBorder="1" applyAlignment="1">
      <alignment horizontal="left" vertical="center" wrapText="1"/>
    </xf>
    <xf numFmtId="4" fontId="27" fillId="25" borderId="54" xfId="0" applyNumberFormat="1" applyFont="1" applyFill="1" applyBorder="1" applyAlignment="1">
      <alignment horizontal="left" vertical="center" wrapText="1"/>
    </xf>
    <xf numFmtId="4" fontId="27" fillId="0" borderId="54" xfId="0" applyNumberFormat="1" applyFont="1" applyBorder="1" applyAlignment="1">
      <alignment horizontal="left" vertical="center" wrapText="1"/>
    </xf>
    <xf numFmtId="0" fontId="27" fillId="0" borderId="54" xfId="0" applyFont="1" applyFill="1" applyBorder="1" applyAlignment="1">
      <alignment horizontal="center" vertical="center" wrapText="1"/>
    </xf>
    <xf numFmtId="3" fontId="33" fillId="25" borderId="38" xfId="53" applyNumberFormat="1" applyFont="1" applyFill="1" applyBorder="1" applyAlignment="1">
      <alignment horizontal="left" vertical="center" wrapText="1"/>
    </xf>
    <xf numFmtId="3" fontId="33" fillId="24" borderId="38" xfId="53" applyNumberFormat="1" applyFont="1" applyFill="1" applyBorder="1" applyAlignment="1">
      <alignment horizontal="left" vertical="center" wrapText="1"/>
    </xf>
    <xf numFmtId="165" fontId="27" fillId="25" borderId="54" xfId="53" applyNumberFormat="1" applyFont="1" applyFill="1" applyBorder="1" applyAlignment="1">
      <alignment horizontal="left" vertical="center" wrapText="1"/>
    </xf>
    <xf numFmtId="165" fontId="27" fillId="24" borderId="54" xfId="53" applyNumberFormat="1" applyFont="1" applyFill="1" applyBorder="1" applyAlignment="1">
      <alignment horizontal="left" vertical="center" wrapText="1"/>
    </xf>
    <xf numFmtId="3" fontId="27" fillId="25" borderId="55" xfId="0" applyNumberFormat="1" applyFont="1" applyFill="1" applyBorder="1" applyAlignment="1">
      <alignment horizontal="left" vertical="center" wrapText="1"/>
    </xf>
    <xf numFmtId="3" fontId="27" fillId="24" borderId="55" xfId="0" applyNumberFormat="1" applyFont="1" applyFill="1" applyBorder="1" applyAlignment="1">
      <alignment horizontal="left" vertical="center" wrapText="1"/>
    </xf>
    <xf numFmtId="165" fontId="27" fillId="25" borderId="55" xfId="53" applyNumberFormat="1" applyFont="1" applyFill="1" applyBorder="1" applyAlignment="1">
      <alignment horizontal="left" vertical="center" wrapText="1"/>
    </xf>
    <xf numFmtId="165" fontId="27" fillId="24" borderId="55" xfId="53" applyNumberFormat="1" applyFont="1" applyFill="1" applyBorder="1" applyAlignment="1">
      <alignment horizontal="left" vertical="center" wrapText="1"/>
    </xf>
    <xf numFmtId="3" fontId="27" fillId="25" borderId="56" xfId="0" applyNumberFormat="1" applyFont="1" applyFill="1" applyBorder="1" applyAlignment="1">
      <alignment horizontal="left" vertical="center" wrapText="1"/>
    </xf>
    <xf numFmtId="3" fontId="27" fillId="24" borderId="56" xfId="0" applyNumberFormat="1" applyFont="1" applyFill="1" applyBorder="1" applyAlignment="1">
      <alignment horizontal="left" vertical="center" wrapText="1"/>
    </xf>
    <xf numFmtId="3" fontId="33" fillId="25" borderId="56" xfId="0" applyNumberFormat="1" applyFont="1" applyFill="1" applyBorder="1" applyAlignment="1">
      <alignment horizontal="left" vertical="center" wrapText="1"/>
    </xf>
    <xf numFmtId="3" fontId="33" fillId="24" borderId="56" xfId="0" applyNumberFormat="1" applyFont="1" applyFill="1" applyBorder="1" applyAlignment="1">
      <alignment horizontal="left" vertical="center" wrapText="1"/>
    </xf>
    <xf numFmtId="0" fontId="27" fillId="25" borderId="56" xfId="0" applyFont="1" applyFill="1" applyBorder="1" applyAlignment="1">
      <alignment horizontal="left" vertical="center" wrapText="1"/>
    </xf>
    <xf numFmtId="0" fontId="27" fillId="24" borderId="56" xfId="0" applyFont="1" applyFill="1" applyBorder="1" applyAlignment="1">
      <alignment horizontal="left" vertical="center" wrapText="1"/>
    </xf>
    <xf numFmtId="167" fontId="27" fillId="0" borderId="28" xfId="53" applyNumberFormat="1" applyFont="1" applyBorder="1" applyAlignment="1">
      <alignment horizontal="left" vertical="center" wrapText="1"/>
    </xf>
    <xf numFmtId="167" fontId="27" fillId="24" borderId="29" xfId="53" applyNumberFormat="1" applyFont="1" applyFill="1" applyBorder="1" applyAlignment="1">
      <alignment horizontal="left" vertical="center" wrapText="1"/>
    </xf>
    <xf numFmtId="165" fontId="27" fillId="25" borderId="57" xfId="53" applyNumberFormat="1" applyFont="1" applyFill="1" applyBorder="1" applyAlignment="1">
      <alignment horizontal="left" vertical="center" wrapText="1"/>
    </xf>
    <xf numFmtId="165" fontId="27" fillId="24" borderId="57" xfId="53" applyNumberFormat="1" applyFont="1" applyFill="1" applyBorder="1" applyAlignment="1">
      <alignment horizontal="left" vertical="center" wrapText="1"/>
    </xf>
    <xf numFmtId="3" fontId="27" fillId="25" borderId="57" xfId="53" applyNumberFormat="1" applyFont="1" applyFill="1" applyBorder="1" applyAlignment="1">
      <alignment horizontal="left" vertical="center" wrapText="1"/>
    </xf>
    <xf numFmtId="3" fontId="27" fillId="24" borderId="57" xfId="53" applyNumberFormat="1" applyFont="1" applyFill="1" applyBorder="1" applyAlignment="1">
      <alignment horizontal="left" vertical="center" wrapText="1"/>
    </xf>
    <xf numFmtId="4" fontId="27" fillId="24" borderId="57" xfId="53" applyNumberFormat="1" applyFont="1" applyFill="1" applyBorder="1" applyAlignment="1">
      <alignment horizontal="left" vertical="center" wrapText="1"/>
    </xf>
    <xf numFmtId="3" fontId="27" fillId="25" borderId="57" xfId="53" applyNumberFormat="1" applyFont="1" applyFill="1" applyBorder="1" applyAlignment="1">
      <alignment horizontal="right" vertical="center" wrapText="1"/>
    </xf>
    <xf numFmtId="3" fontId="27" fillId="24" borderId="57" xfId="53" applyNumberFormat="1" applyFont="1" applyFill="1" applyBorder="1" applyAlignment="1">
      <alignment horizontal="right" vertical="center" wrapText="1"/>
    </xf>
    <xf numFmtId="4" fontId="27" fillId="24" borderId="57" xfId="53" applyNumberFormat="1" applyFont="1" applyFill="1" applyBorder="1" applyAlignment="1">
      <alignment horizontal="right" vertical="center" wrapText="1"/>
    </xf>
    <xf numFmtId="17" fontId="27" fillId="0" borderId="37" xfId="53" applyNumberFormat="1" applyFont="1" applyFill="1" applyBorder="1" applyAlignment="1">
      <alignment horizontal="left" vertical="center" wrapText="1"/>
    </xf>
    <xf numFmtId="0" fontId="27" fillId="0" borderId="52" xfId="53" applyFont="1" applyFill="1" applyBorder="1" applyAlignment="1">
      <alignment horizontal="left" vertical="center" wrapText="1"/>
    </xf>
    <xf numFmtId="0" fontId="27" fillId="0" borderId="33" xfId="53" applyFont="1" applyBorder="1" applyAlignment="1">
      <alignment horizontal="left" vertical="center" wrapText="1"/>
    </xf>
    <xf numFmtId="3" fontId="27" fillId="24" borderId="58" xfId="53" applyNumberFormat="1" applyFont="1" applyFill="1" applyBorder="1" applyAlignment="1">
      <alignment horizontal="left" vertical="center" wrapText="1"/>
    </xf>
    <xf numFmtId="3" fontId="27" fillId="0" borderId="58" xfId="53" applyNumberFormat="1" applyFont="1" applyBorder="1" applyAlignment="1">
      <alignment horizontal="right" vertical="center" wrapText="1"/>
    </xf>
    <xf numFmtId="3" fontId="27" fillId="0" borderId="58" xfId="53" applyNumberFormat="1" applyFont="1" applyBorder="1" applyAlignment="1">
      <alignment horizontal="left" vertical="center" wrapText="1"/>
    </xf>
    <xf numFmtId="0" fontId="27" fillId="0" borderId="58" xfId="53" applyFont="1" applyBorder="1" applyAlignment="1">
      <alignment horizontal="right" vertical="center" wrapText="1"/>
    </xf>
    <xf numFmtId="3" fontId="27" fillId="0" borderId="58" xfId="53" applyNumberFormat="1" applyFont="1" applyFill="1" applyBorder="1" applyAlignment="1">
      <alignment horizontal="left" vertical="center" wrapText="1"/>
    </xf>
    <xf numFmtId="3" fontId="27" fillId="25" borderId="58" xfId="53" applyNumberFormat="1" applyFont="1" applyFill="1" applyBorder="1" applyAlignment="1">
      <alignment horizontal="left" vertical="center" wrapText="1"/>
    </xf>
    <xf numFmtId="3" fontId="27" fillId="25" borderId="58" xfId="53" applyNumberFormat="1" applyFont="1" applyFill="1" applyBorder="1" applyAlignment="1">
      <alignment horizontal="right" vertical="center" wrapText="1"/>
    </xf>
    <xf numFmtId="168" fontId="27" fillId="0" borderId="33" xfId="53" applyNumberFormat="1" applyFont="1" applyBorder="1" applyAlignment="1">
      <alignment horizontal="right" vertical="center" wrapText="1"/>
    </xf>
    <xf numFmtId="167" fontId="27" fillId="0" borderId="29" xfId="53" applyNumberFormat="1" applyFont="1" applyFill="1" applyBorder="1" applyAlignment="1">
      <alignment horizontal="left" vertical="center" wrapText="1"/>
    </xf>
    <xf numFmtId="165" fontId="27" fillId="0" borderId="34" xfId="53" applyNumberFormat="1" applyFont="1" applyFill="1" applyBorder="1" applyAlignment="1">
      <alignment horizontal="left" vertical="center" wrapText="1"/>
    </xf>
    <xf numFmtId="165" fontId="27" fillId="0" borderId="37" xfId="53" applyNumberFormat="1" applyFont="1" applyFill="1" applyBorder="1" applyAlignment="1">
      <alignment horizontal="left" vertical="center" wrapText="1"/>
    </xf>
    <xf numFmtId="0" fontId="27" fillId="24" borderId="38" xfId="53" applyFont="1" applyFill="1" applyBorder="1" applyAlignment="1">
      <alignment horizontal="left" vertical="center" wrapText="1"/>
    </xf>
    <xf numFmtId="3" fontId="27" fillId="25" borderId="61" xfId="0" applyNumberFormat="1" applyFont="1" applyFill="1" applyBorder="1" applyAlignment="1">
      <alignment horizontal="left" vertical="center" wrapText="1"/>
    </xf>
    <xf numFmtId="0" fontId="27" fillId="24" borderId="61" xfId="0" applyFont="1" applyFill="1" applyBorder="1" applyAlignment="1">
      <alignment horizontal="left" vertical="center" wrapText="1"/>
    </xf>
    <xf numFmtId="0" fontId="27" fillId="24" borderId="61" xfId="0" applyFont="1" applyFill="1" applyBorder="1" applyAlignment="1">
      <alignment horizontal="right" vertical="center" wrapText="1"/>
    </xf>
    <xf numFmtId="3" fontId="27" fillId="25" borderId="61" xfId="0" applyNumberFormat="1" applyFont="1" applyFill="1" applyBorder="1" applyAlignment="1">
      <alignment horizontal="right" vertical="center" wrapText="1"/>
    </xf>
    <xf numFmtId="165" fontId="27" fillId="25" borderId="61" xfId="0" applyNumberFormat="1" applyFont="1" applyFill="1" applyBorder="1" applyAlignment="1">
      <alignment horizontal="left" vertical="center" wrapText="1"/>
    </xf>
    <xf numFmtId="165" fontId="27" fillId="25" borderId="61" xfId="0" applyNumberFormat="1" applyFont="1" applyFill="1" applyBorder="1" applyAlignment="1">
      <alignment horizontal="right" vertical="center" wrapText="1"/>
    </xf>
    <xf numFmtId="165" fontId="27" fillId="0" borderId="61" xfId="0" applyNumberFormat="1" applyFont="1" applyFill="1" applyBorder="1" applyAlignment="1">
      <alignment horizontal="left" vertical="center" wrapText="1"/>
    </xf>
    <xf numFmtId="165" fontId="27" fillId="0" borderId="61" xfId="0" applyNumberFormat="1" applyFont="1" applyFill="1" applyBorder="1" applyAlignment="1">
      <alignment horizontal="right" vertical="center" wrapText="1"/>
    </xf>
    <xf numFmtId="0" fontId="27" fillId="24" borderId="61" xfId="53" applyFont="1" applyFill="1" applyBorder="1" applyAlignment="1">
      <alignment horizontal="left" vertical="center" wrapText="1"/>
    </xf>
    <xf numFmtId="0" fontId="27" fillId="0" borderId="61" xfId="53" applyFont="1" applyBorder="1" applyAlignment="1">
      <alignment horizontal="left" vertical="center" wrapText="1"/>
    </xf>
    <xf numFmtId="165" fontId="27" fillId="25" borderId="61" xfId="53" applyNumberFormat="1" applyFont="1" applyFill="1" applyBorder="1" applyAlignment="1">
      <alignment horizontal="left" vertical="center" wrapText="1"/>
    </xf>
    <xf numFmtId="165" fontId="27" fillId="0" borderId="61" xfId="53" applyNumberFormat="1" applyFont="1" applyBorder="1" applyAlignment="1">
      <alignment horizontal="left" vertical="center" wrapText="1"/>
    </xf>
    <xf numFmtId="3" fontId="27" fillId="24" borderId="61" xfId="53" applyNumberFormat="1" applyFont="1" applyFill="1" applyBorder="1" applyAlignment="1">
      <alignment horizontal="left" vertical="center" wrapText="1"/>
    </xf>
    <xf numFmtId="3" fontId="27" fillId="25" borderId="61" xfId="53" applyNumberFormat="1" applyFont="1" applyFill="1" applyBorder="1" applyAlignment="1">
      <alignment horizontal="left" vertical="center" wrapText="1"/>
    </xf>
    <xf numFmtId="0" fontId="30" fillId="24" borderId="62" xfId="0" applyFont="1" applyFill="1" applyBorder="1" applyAlignment="1">
      <alignment horizontal="left" vertical="center" wrapText="1"/>
    </xf>
    <xf numFmtId="0" fontId="27" fillId="24" borderId="62" xfId="0" applyFont="1" applyFill="1" applyBorder="1" applyAlignment="1">
      <alignment horizontal="left" vertical="center" wrapText="1"/>
    </xf>
    <xf numFmtId="0" fontId="27" fillId="0" borderId="62" xfId="0" applyFont="1" applyFill="1" applyBorder="1" applyAlignment="1">
      <alignment horizontal="left" vertical="center" wrapText="1"/>
    </xf>
    <xf numFmtId="3" fontId="27" fillId="25" borderId="62" xfId="0" applyNumberFormat="1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27" fillId="0" borderId="61" xfId="53" applyFont="1" applyFill="1" applyBorder="1" applyAlignment="1">
      <alignment horizontal="left" vertical="center" wrapText="1"/>
    </xf>
    <xf numFmtId="0" fontId="27" fillId="24" borderId="44" xfId="53" applyFont="1" applyFill="1" applyBorder="1" applyAlignment="1">
      <alignment horizontal="center" vertical="center" wrapText="1"/>
    </xf>
    <xf numFmtId="0" fontId="27" fillId="24" borderId="38" xfId="53" applyFont="1" applyFill="1" applyBorder="1" applyAlignment="1">
      <alignment horizontal="left" vertical="center" wrapText="1"/>
    </xf>
    <xf numFmtId="0" fontId="27" fillId="0" borderId="44" xfId="53" applyFont="1" applyBorder="1" applyAlignment="1">
      <alignment horizontal="center" vertical="center" wrapText="1"/>
    </xf>
    <xf numFmtId="0" fontId="27" fillId="0" borderId="42" xfId="53" applyFont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left" vertical="center" wrapText="1"/>
    </xf>
    <xf numFmtId="0" fontId="27" fillId="24" borderId="64" xfId="0" applyFont="1" applyFill="1" applyBorder="1" applyAlignment="1">
      <alignment horizontal="left" vertical="center" wrapText="1"/>
    </xf>
    <xf numFmtId="0" fontId="27" fillId="25" borderId="63" xfId="0" applyFont="1" applyFill="1" applyBorder="1" applyAlignment="1">
      <alignment horizontal="left" vertical="center" wrapText="1"/>
    </xf>
    <xf numFmtId="0" fontId="27" fillId="0" borderId="63" xfId="0" applyFont="1" applyFill="1" applyBorder="1" applyAlignment="1">
      <alignment horizontal="left" vertical="center" wrapText="1"/>
    </xf>
    <xf numFmtId="0" fontId="27" fillId="24" borderId="63" xfId="53" applyFont="1" applyFill="1" applyBorder="1" applyAlignment="1">
      <alignment horizontal="left" vertical="center" wrapText="1"/>
    </xf>
    <xf numFmtId="0" fontId="30" fillId="24" borderId="63" xfId="0" applyFont="1" applyFill="1" applyBorder="1" applyAlignment="1">
      <alignment horizontal="left" vertical="center" wrapText="1"/>
    </xf>
    <xf numFmtId="0" fontId="27" fillId="24" borderId="63" xfId="0" applyFont="1" applyFill="1" applyBorder="1" applyAlignment="1">
      <alignment horizontal="left" vertical="center" wrapText="1"/>
    </xf>
    <xf numFmtId="0" fontId="29" fillId="0" borderId="63" xfId="74" applyFont="1" applyFill="1" applyBorder="1" applyAlignment="1">
      <alignment horizontal="left" vertical="center" wrapText="1"/>
    </xf>
    <xf numFmtId="17" fontId="30" fillId="0" borderId="63" xfId="0" applyNumberFormat="1" applyFont="1" applyFill="1" applyBorder="1" applyAlignment="1">
      <alignment horizontal="left" vertical="center" wrapText="1"/>
    </xf>
    <xf numFmtId="0" fontId="29" fillId="24" borderId="63" xfId="74" applyFont="1" applyFill="1" applyBorder="1" applyAlignment="1">
      <alignment horizontal="left" vertical="center" wrapText="1"/>
    </xf>
    <xf numFmtId="3" fontId="27" fillId="25" borderId="63" xfId="0" applyNumberFormat="1" applyFont="1" applyFill="1" applyBorder="1" applyAlignment="1">
      <alignment horizontal="left" vertical="center" wrapText="1"/>
    </xf>
    <xf numFmtId="3" fontId="27" fillId="0" borderId="63" xfId="0" applyNumberFormat="1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top" wrapText="1"/>
    </xf>
    <xf numFmtId="0" fontId="3" fillId="24" borderId="44" xfId="0" applyFont="1" applyFill="1" applyBorder="1" applyAlignment="1">
      <alignment horizontal="left" vertical="top" wrapText="1"/>
    </xf>
    <xf numFmtId="0" fontId="3" fillId="24" borderId="43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32" fillId="24" borderId="15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9" fillId="0" borderId="17" xfId="74" applyFont="1" applyFill="1" applyBorder="1" applyAlignment="1">
      <alignment horizontal="center" vertical="center" wrapText="1"/>
    </xf>
    <xf numFmtId="0" fontId="29" fillId="0" borderId="13" xfId="74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0" borderId="15" xfId="74" applyFont="1" applyFill="1" applyBorder="1" applyAlignment="1">
      <alignment horizontal="center" vertical="center" wrapText="1"/>
    </xf>
    <xf numFmtId="0" fontId="29" fillId="0" borderId="16" xfId="74" applyFont="1" applyFill="1" applyBorder="1" applyAlignment="1">
      <alignment horizontal="center" vertical="center" wrapText="1"/>
    </xf>
    <xf numFmtId="0" fontId="29" fillId="0" borderId="14" xfId="74" applyFont="1" applyFill="1" applyBorder="1" applyAlignment="1">
      <alignment horizontal="center" vertical="center" wrapText="1"/>
    </xf>
    <xf numFmtId="0" fontId="39" fillId="0" borderId="23" xfId="53" applyFont="1" applyBorder="1" applyAlignment="1">
      <alignment horizontal="left" vertical="center" wrapText="1"/>
    </xf>
    <xf numFmtId="0" fontId="38" fillId="0" borderId="23" xfId="53" applyFont="1" applyBorder="1" applyAlignment="1">
      <alignment horizontal="left" vertical="center" wrapText="1"/>
    </xf>
    <xf numFmtId="0" fontId="38" fillId="0" borderId="25" xfId="53" applyFont="1" applyBorder="1" applyAlignment="1">
      <alignment horizontal="left" vertical="center" wrapText="1"/>
    </xf>
    <xf numFmtId="0" fontId="38" fillId="26" borderId="25" xfId="53" applyFont="1" applyFill="1" applyBorder="1" applyAlignment="1">
      <alignment horizontal="left" vertical="center" wrapText="1"/>
    </xf>
    <xf numFmtId="0" fontId="26" fillId="0" borderId="21" xfId="53" applyFont="1" applyBorder="1" applyAlignment="1">
      <alignment horizontal="center"/>
    </xf>
    <xf numFmtId="0" fontId="26" fillId="0" borderId="51" xfId="53" applyFont="1" applyBorder="1" applyAlignment="1">
      <alignment horizontal="center"/>
    </xf>
    <xf numFmtId="0" fontId="26" fillId="0" borderId="49" xfId="53" applyFont="1" applyBorder="1" applyAlignment="1">
      <alignment horizontal="center"/>
    </xf>
    <xf numFmtId="0" fontId="27" fillId="0" borderId="22" xfId="53" applyFont="1" applyBorder="1" applyAlignment="1">
      <alignment horizontal="center" vertical="center" wrapText="1"/>
    </xf>
    <xf numFmtId="0" fontId="27" fillId="0" borderId="13" xfId="53" applyFont="1" applyBorder="1" applyAlignment="1">
      <alignment horizontal="center" vertical="center" wrapText="1"/>
    </xf>
    <xf numFmtId="0" fontId="29" fillId="0" borderId="22" xfId="74" applyFont="1" applyFill="1" applyBorder="1" applyAlignment="1">
      <alignment horizontal="center" vertical="center" wrapText="1"/>
    </xf>
    <xf numFmtId="0" fontId="29" fillId="0" borderId="60" xfId="74" applyFont="1" applyFill="1" applyBorder="1" applyAlignment="1">
      <alignment horizontal="center" vertical="center" wrapText="1"/>
    </xf>
    <xf numFmtId="0" fontId="29" fillId="0" borderId="59" xfId="74" applyFont="1" applyFill="1" applyBorder="1" applyAlignment="1">
      <alignment horizontal="center" vertical="center" wrapText="1"/>
    </xf>
    <xf numFmtId="0" fontId="27" fillId="24" borderId="38" xfId="53" applyFont="1" applyFill="1" applyBorder="1" applyAlignment="1">
      <alignment horizontal="left" vertical="center" wrapText="1"/>
    </xf>
    <xf numFmtId="0" fontId="29" fillId="24" borderId="35" xfId="74" applyFont="1" applyFill="1" applyBorder="1" applyAlignment="1">
      <alignment horizontal="left" vertical="center" wrapText="1"/>
    </xf>
    <xf numFmtId="0" fontId="29" fillId="24" borderId="36" xfId="74" applyFont="1" applyFill="1" applyBorder="1" applyAlignment="1">
      <alignment horizontal="left" vertical="center" wrapText="1"/>
    </xf>
    <xf numFmtId="0" fontId="29" fillId="0" borderId="30" xfId="74" applyFont="1" applyFill="1" applyBorder="1" applyAlignment="1">
      <alignment horizontal="left" vertical="center" wrapText="1"/>
    </xf>
    <xf numFmtId="0" fontId="29" fillId="0" borderId="32" xfId="74" applyFont="1" applyFill="1" applyBorder="1" applyAlignment="1">
      <alignment horizontal="left" vertical="center" wrapText="1"/>
    </xf>
    <xf numFmtId="0" fontId="27" fillId="0" borderId="33" xfId="53" applyFont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</cellXfs>
  <cellStyles count="1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33"/>
    <cellStyle name="Standard 2" xfId="122"/>
    <cellStyle name="style1501597710134" xfId="19"/>
    <cellStyle name="style1521555113821" xfId="120"/>
    <cellStyle name="style1521555113837" xfId="121"/>
    <cellStyle name="style1521555114071" xfId="124"/>
    <cellStyle name="style1522678985307" xfId="123"/>
    <cellStyle name="style1526916717210" xfId="75"/>
    <cellStyle name="style1526916717234" xfId="76"/>
    <cellStyle name="style1527522687759" xfId="77"/>
    <cellStyle name="style1527522687790" xfId="78"/>
    <cellStyle name="style1533215420682" xfId="125"/>
    <cellStyle name="style1560165448654" xfId="128"/>
    <cellStyle name="style1560511204642" xfId="132"/>
    <cellStyle name="style1560511204758" xfId="131"/>
    <cellStyle name="style1560511205312" xfId="130"/>
    <cellStyle name="style1561111436283" xfId="126"/>
    <cellStyle name="style1561111436319" xfId="127"/>
    <cellStyle name="style1561375787963" xfId="129"/>
    <cellStyle name="style1561543234704" xfId="84"/>
    <cellStyle name="style1561543234782" xfId="85"/>
    <cellStyle name="style1561543234798" xfId="86"/>
    <cellStyle name="style1561543234845" xfId="87"/>
    <cellStyle name="style1561543234867" xfId="88"/>
    <cellStyle name="style1561543234898" xfId="89"/>
    <cellStyle name="style1561543234929" xfId="90"/>
    <cellStyle name="style1561543234960" xfId="91"/>
    <cellStyle name="style1561543234976" xfId="92"/>
    <cellStyle name="style1561543235007" xfId="93"/>
    <cellStyle name="style1561543235038" xfId="94"/>
    <cellStyle name="style1561543235070" xfId="95"/>
    <cellStyle name="style1561543235101" xfId="96"/>
    <cellStyle name="style1561543235132" xfId="97"/>
    <cellStyle name="style1561543235163" xfId="98"/>
    <cellStyle name="style1561543235179" xfId="99"/>
    <cellStyle name="style1561543235210" xfId="100"/>
    <cellStyle name="style1561543235226" xfId="101"/>
    <cellStyle name="style1561543235242" xfId="102"/>
    <cellStyle name="style1561543235273" xfId="103"/>
    <cellStyle name="style1561543235445" xfId="104"/>
    <cellStyle name="style1561543235476" xfId="105"/>
    <cellStyle name="style1561543235492" xfId="106"/>
    <cellStyle name="style1561543235507" xfId="107"/>
    <cellStyle name="style1561543235538" xfId="108"/>
    <cellStyle name="style1561543235570" xfId="109"/>
    <cellStyle name="style1561543235601" xfId="110"/>
    <cellStyle name="style1561543235632" xfId="111"/>
    <cellStyle name="style1561543235663" xfId="112"/>
    <cellStyle name="style1561543235695" xfId="113"/>
    <cellStyle name="style1561543235726" xfId="114"/>
    <cellStyle name="style1561543236118" xfId="115"/>
    <cellStyle name="style1561543237269" xfId="116"/>
    <cellStyle name="style1561543237285" xfId="117"/>
    <cellStyle name="style1561543237316" xfId="118"/>
    <cellStyle name="style1561545250038" xfId="79"/>
    <cellStyle name="style1561545250053" xfId="80"/>
    <cellStyle name="style1561545250131" xfId="81"/>
    <cellStyle name="style1561545250569" xfId="82"/>
    <cellStyle name="style1568114802541" xfId="137"/>
    <cellStyle name="style1568133360017" xfId="138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вод  2 2" xfId="27"/>
    <cellStyle name="Ввод  2 3" xfId="28"/>
    <cellStyle name="Ввод  2 4" xfId="29"/>
    <cellStyle name="Ввод  2 5" xfId="30"/>
    <cellStyle name="Вывод 2" xfId="31"/>
    <cellStyle name="Вывод 2 2" xfId="32"/>
    <cellStyle name="Вывод 2 3" xfId="33"/>
    <cellStyle name="Вывод 2 4" xfId="34"/>
    <cellStyle name="Вывод 2 5" xfId="35"/>
    <cellStyle name="Вычисление 2" xfId="36"/>
    <cellStyle name="Вычисление 2 2" xfId="37"/>
    <cellStyle name="Вычисление 2 3" xfId="38"/>
    <cellStyle name="Вычисление 2 4" xfId="39"/>
    <cellStyle name="Вычисление 2 5" xfId="40"/>
    <cellStyle name="Гиперссылка" xfId="74" builtinId="8"/>
    <cellStyle name="Заголовок 1 2" xfId="41"/>
    <cellStyle name="Заголовок 2 2" xfId="42"/>
    <cellStyle name="Заголовок 3 2" xfId="43"/>
    <cellStyle name="Заголовок 4 2" xfId="44"/>
    <cellStyle name="Итог 2" xfId="45"/>
    <cellStyle name="Итог 2 2" xfId="46"/>
    <cellStyle name="Итог 2 3" xfId="47"/>
    <cellStyle name="Итог 2 4" xfId="48"/>
    <cellStyle name="Итог 2 5" xfId="49"/>
    <cellStyle name="Контрольная ячейка 2" xfId="50"/>
    <cellStyle name="Название 2" xfId="51"/>
    <cellStyle name="Нейтральный 2" xfId="52"/>
    <cellStyle name="Обычный" xfId="0" builtinId="0"/>
    <cellStyle name="Обычный 2" xfId="53"/>
    <cellStyle name="Обычный 2 2" xfId="119"/>
    <cellStyle name="Обычный 3" xfId="54"/>
    <cellStyle name="Обычный 4" xfId="55"/>
    <cellStyle name="Обычный 5" xfId="56"/>
    <cellStyle name="Обычный 5 2" xfId="57"/>
    <cellStyle name="Обычный 5 3" xfId="58"/>
    <cellStyle name="Обычный 6" xfId="83"/>
    <cellStyle name="Обычный 7" xfId="134"/>
    <cellStyle name="Плохой 2" xfId="59"/>
    <cellStyle name="Пояснение 2" xfId="60"/>
    <cellStyle name="Примечание 2" xfId="61"/>
    <cellStyle name="Примечание 2 2" xfId="62"/>
    <cellStyle name="Примечание 2 3" xfId="63"/>
    <cellStyle name="Примечание 2 4" xfId="64"/>
    <cellStyle name="Примечание 2 5" xfId="65"/>
    <cellStyle name="Примечание 3" xfId="66"/>
    <cellStyle name="Примечание 3 2" xfId="67"/>
    <cellStyle name="Примечание 3 3" xfId="68"/>
    <cellStyle name="Примечание 3 4" xfId="69"/>
    <cellStyle name="Примечание 3 5" xfId="70"/>
    <cellStyle name="Процентный 2" xfId="136"/>
    <cellStyle name="Связанная ячейка 2" xfId="71"/>
    <cellStyle name="Текст предупреждения 2" xfId="72"/>
    <cellStyle name="Финансовый 2" xfId="135"/>
    <cellStyle name="Хороший 2" xfId="73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tabSelected="1" zoomScaleNormal="100" workbookViewId="0">
      <selection sqref="A1:C1"/>
    </sheetView>
  </sheetViews>
  <sheetFormatPr defaultColWidth="0" defaultRowHeight="14.4" zeroHeight="1" x14ac:dyDescent="0.3"/>
  <cols>
    <col min="1" max="1" width="7.5546875" bestFit="1" customWidth="1"/>
    <col min="2" max="2" width="52.109375" customWidth="1"/>
    <col min="3" max="3" width="60.44140625" customWidth="1"/>
    <col min="4" max="16384" width="9.109375" hidden="1"/>
  </cols>
  <sheetData>
    <row r="1" spans="1:3" ht="28.8" x14ac:dyDescent="0.3">
      <c r="A1" s="379" t="s">
        <v>453</v>
      </c>
      <c r="B1" s="379"/>
      <c r="C1" s="379"/>
    </row>
    <row r="2" spans="1:3" x14ac:dyDescent="0.3">
      <c r="A2" s="1"/>
      <c r="B2" s="2"/>
    </row>
    <row r="3" spans="1:3" ht="15.6" x14ac:dyDescent="0.3">
      <c r="A3" s="1"/>
      <c r="B3" s="3" t="s">
        <v>0</v>
      </c>
      <c r="C3" s="4"/>
    </row>
    <row r="4" spans="1:3" ht="31.2" x14ac:dyDescent="0.3">
      <c r="A4" s="1"/>
      <c r="B4" s="228" t="s">
        <v>1</v>
      </c>
      <c r="C4" s="229" t="s">
        <v>2</v>
      </c>
    </row>
    <row r="5" spans="1:3" ht="109.2" x14ac:dyDescent="0.3">
      <c r="A5" s="1"/>
      <c r="B5" s="228" t="s">
        <v>3</v>
      </c>
      <c r="C5" s="229" t="s">
        <v>445</v>
      </c>
    </row>
    <row r="6" spans="1:3" ht="31.2" x14ac:dyDescent="0.3">
      <c r="A6" s="1"/>
      <c r="B6" s="228" t="s">
        <v>4</v>
      </c>
      <c r="C6" s="229" t="s">
        <v>5</v>
      </c>
    </row>
    <row r="7" spans="1:3" ht="62.4" x14ac:dyDescent="0.3">
      <c r="A7" s="1"/>
      <c r="B7" s="228" t="s">
        <v>6</v>
      </c>
      <c r="C7" s="229" t="s">
        <v>7</v>
      </c>
    </row>
    <row r="8" spans="1:3" ht="15.6" x14ac:dyDescent="0.3">
      <c r="A8" s="1"/>
      <c r="B8" s="228" t="s">
        <v>8</v>
      </c>
      <c r="C8" s="229" t="s">
        <v>9</v>
      </c>
    </row>
    <row r="9" spans="1:3" x14ac:dyDescent="0.3">
      <c r="A9" s="1"/>
      <c r="B9" s="2"/>
      <c r="C9" s="5"/>
    </row>
    <row r="10" spans="1:3" ht="15.6" x14ac:dyDescent="0.3">
      <c r="A10" s="1"/>
      <c r="B10" s="3" t="s">
        <v>10</v>
      </c>
      <c r="C10" s="6"/>
    </row>
    <row r="11" spans="1:3" ht="15.6" x14ac:dyDescent="0.3">
      <c r="A11" s="1"/>
      <c r="B11" s="230" t="s">
        <v>11</v>
      </c>
      <c r="C11" s="229" t="s">
        <v>12</v>
      </c>
    </row>
    <row r="12" spans="1:3" ht="15.6" x14ac:dyDescent="0.3">
      <c r="A12" s="1"/>
      <c r="B12" s="230" t="s">
        <v>13</v>
      </c>
      <c r="C12" s="229" t="s">
        <v>14</v>
      </c>
    </row>
    <row r="13" spans="1:3" ht="15.6" x14ac:dyDescent="0.3">
      <c r="A13" s="1"/>
      <c r="B13" s="230" t="s">
        <v>15</v>
      </c>
      <c r="C13" s="229" t="s">
        <v>16</v>
      </c>
    </row>
    <row r="14" spans="1:3" ht="15.6" x14ac:dyDescent="0.3">
      <c r="A14" s="1"/>
      <c r="B14" s="230" t="s">
        <v>17</v>
      </c>
      <c r="C14" s="229" t="s">
        <v>18</v>
      </c>
    </row>
    <row r="15" spans="1:3" ht="15.6" x14ac:dyDescent="0.3">
      <c r="A15" s="1"/>
      <c r="B15" s="230" t="s">
        <v>19</v>
      </c>
      <c r="C15" s="229" t="s">
        <v>20</v>
      </c>
    </row>
    <row r="16" spans="1:3" ht="15.6" x14ac:dyDescent="0.3">
      <c r="A16" s="1"/>
      <c r="B16" s="230" t="s">
        <v>21</v>
      </c>
      <c r="C16" s="229" t="s">
        <v>22</v>
      </c>
    </row>
    <row r="17" spans="1:3" ht="31.2" x14ac:dyDescent="0.3">
      <c r="A17" s="1"/>
      <c r="B17" s="230" t="s">
        <v>23</v>
      </c>
      <c r="C17" s="229" t="s">
        <v>24</v>
      </c>
    </row>
    <row r="18" spans="1:3" ht="46.8" x14ac:dyDescent="0.3">
      <c r="A18" s="1"/>
      <c r="B18" s="230" t="s">
        <v>25</v>
      </c>
      <c r="C18" s="229" t="s">
        <v>26</v>
      </c>
    </row>
    <row r="19" spans="1:3" ht="15.6" x14ac:dyDescent="0.3">
      <c r="A19" s="1"/>
      <c r="B19" s="239" t="s">
        <v>450</v>
      </c>
      <c r="C19" s="240" t="s">
        <v>4</v>
      </c>
    </row>
    <row r="20" spans="1:3" ht="31.2" x14ac:dyDescent="0.3">
      <c r="A20" s="1"/>
      <c r="B20" s="230" t="s">
        <v>27</v>
      </c>
      <c r="C20" s="229" t="s">
        <v>28</v>
      </c>
    </row>
    <row r="21" spans="1:3" ht="15.6" x14ac:dyDescent="0.3">
      <c r="A21" s="1"/>
      <c r="B21" s="230" t="s">
        <v>29</v>
      </c>
      <c r="C21" s="229" t="s">
        <v>30</v>
      </c>
    </row>
    <row r="22" spans="1:3" ht="15.6" x14ac:dyDescent="0.3">
      <c r="A22" s="1"/>
      <c r="B22" s="230" t="s">
        <v>31</v>
      </c>
      <c r="C22" s="229" t="s">
        <v>32</v>
      </c>
    </row>
    <row r="23" spans="1:3" ht="15.6" x14ac:dyDescent="0.3">
      <c r="A23" s="1"/>
      <c r="B23" s="230" t="s">
        <v>33</v>
      </c>
      <c r="C23" s="229" t="s">
        <v>34</v>
      </c>
    </row>
    <row r="24" spans="1:3" ht="15.6" x14ac:dyDescent="0.3">
      <c r="A24" s="1"/>
      <c r="B24" s="230" t="s">
        <v>35</v>
      </c>
      <c r="C24" s="229" t="s">
        <v>36</v>
      </c>
    </row>
    <row r="25" spans="1:3" ht="15.6" x14ac:dyDescent="0.3">
      <c r="A25" s="1"/>
      <c r="B25" s="230" t="s">
        <v>37</v>
      </c>
      <c r="C25" s="229" t="s">
        <v>38</v>
      </c>
    </row>
    <row r="26" spans="1:3" ht="15.6" x14ac:dyDescent="0.3">
      <c r="A26" s="1"/>
      <c r="B26" s="230" t="s">
        <v>39</v>
      </c>
      <c r="C26" s="229" t="s">
        <v>40</v>
      </c>
    </row>
    <row r="27" spans="1:3" ht="15.6" x14ac:dyDescent="0.3">
      <c r="A27" s="1"/>
      <c r="B27" s="230" t="s">
        <v>41</v>
      </c>
      <c r="C27" s="229" t="s">
        <v>42</v>
      </c>
    </row>
    <row r="28" spans="1:3" ht="15.6" x14ac:dyDescent="0.3">
      <c r="A28" s="1"/>
      <c r="B28" s="230" t="s">
        <v>43</v>
      </c>
      <c r="C28" s="229" t="s">
        <v>44</v>
      </c>
    </row>
    <row r="29" spans="1:3" x14ac:dyDescent="0.3">
      <c r="A29" s="1"/>
      <c r="B29" s="35"/>
    </row>
    <row r="30" spans="1:3" ht="15.6" x14ac:dyDescent="0.3">
      <c r="A30" s="1"/>
      <c r="B30" s="380" t="s">
        <v>45</v>
      </c>
      <c r="C30" s="380"/>
    </row>
    <row r="31" spans="1:3" ht="33" customHeight="1" x14ac:dyDescent="0.3">
      <c r="A31" s="231">
        <v>1</v>
      </c>
      <c r="B31" s="370" t="s">
        <v>46</v>
      </c>
      <c r="C31" s="370"/>
    </row>
    <row r="32" spans="1:3" ht="63.6" customHeight="1" x14ac:dyDescent="0.3">
      <c r="A32" s="231">
        <v>2</v>
      </c>
      <c r="B32" s="370" t="s">
        <v>447</v>
      </c>
      <c r="C32" s="370"/>
    </row>
    <row r="33" spans="1:3" ht="172.95" customHeight="1" x14ac:dyDescent="0.3">
      <c r="A33" s="231">
        <v>3</v>
      </c>
      <c r="B33" s="381" t="s">
        <v>733</v>
      </c>
      <c r="C33" s="381"/>
    </row>
    <row r="34" spans="1:3" ht="17.399999999999999" customHeight="1" x14ac:dyDescent="0.3">
      <c r="A34" s="231">
        <v>4</v>
      </c>
      <c r="B34" s="370" t="s">
        <v>47</v>
      </c>
      <c r="C34" s="370"/>
    </row>
    <row r="35" spans="1:3" ht="48" customHeight="1" x14ac:dyDescent="0.3">
      <c r="A35" s="231">
        <v>5</v>
      </c>
      <c r="B35" s="370" t="s">
        <v>237</v>
      </c>
      <c r="C35" s="370"/>
    </row>
    <row r="36" spans="1:3" ht="16.95" customHeight="1" x14ac:dyDescent="0.3">
      <c r="A36" s="231">
        <v>6</v>
      </c>
      <c r="B36" s="370" t="s">
        <v>773</v>
      </c>
      <c r="C36" s="370"/>
    </row>
    <row r="37" spans="1:3" ht="142.19999999999999" customHeight="1" x14ac:dyDescent="0.3">
      <c r="A37" s="231">
        <v>7</v>
      </c>
      <c r="B37" s="370" t="s">
        <v>774</v>
      </c>
      <c r="C37" s="370"/>
    </row>
    <row r="38" spans="1:3" ht="79.95" customHeight="1" x14ac:dyDescent="0.3">
      <c r="A38" s="231">
        <v>8</v>
      </c>
      <c r="B38" s="373" t="s">
        <v>775</v>
      </c>
      <c r="C38" s="374"/>
    </row>
    <row r="39" spans="1:3" ht="33" customHeight="1" x14ac:dyDescent="0.3">
      <c r="A39" s="231">
        <v>9</v>
      </c>
      <c r="B39" s="373" t="s">
        <v>776</v>
      </c>
      <c r="C39" s="374"/>
    </row>
    <row r="40" spans="1:3" ht="33" customHeight="1" x14ac:dyDescent="0.3">
      <c r="A40" s="231">
        <v>10</v>
      </c>
      <c r="B40" s="373" t="s">
        <v>446</v>
      </c>
      <c r="C40" s="374"/>
    </row>
    <row r="41" spans="1:3" ht="33" customHeight="1" x14ac:dyDescent="0.3">
      <c r="A41" s="231">
        <v>11</v>
      </c>
      <c r="B41" s="373" t="s">
        <v>777</v>
      </c>
      <c r="C41" s="374"/>
    </row>
    <row r="42" spans="1:3" ht="126.6" customHeight="1" x14ac:dyDescent="0.3">
      <c r="A42" s="231">
        <v>12</v>
      </c>
      <c r="B42" s="373" t="s">
        <v>778</v>
      </c>
      <c r="C42" s="374"/>
    </row>
    <row r="43" spans="1:3" ht="64.2" customHeight="1" x14ac:dyDescent="0.3">
      <c r="A43" s="231">
        <v>13</v>
      </c>
      <c r="B43" s="373" t="s">
        <v>779</v>
      </c>
      <c r="C43" s="374"/>
    </row>
    <row r="44" spans="1:3" ht="18" customHeight="1" x14ac:dyDescent="0.3">
      <c r="A44" s="231">
        <v>14</v>
      </c>
      <c r="B44" s="375" t="s">
        <v>825</v>
      </c>
      <c r="C44" s="375"/>
    </row>
    <row r="45" spans="1:3" ht="15.6" x14ac:dyDescent="0.3">
      <c r="A45" s="231">
        <v>15</v>
      </c>
      <c r="B45" s="371" t="s">
        <v>826</v>
      </c>
      <c r="C45" s="372"/>
    </row>
    <row r="46" spans="1:3" ht="159" customHeight="1" x14ac:dyDescent="0.3">
      <c r="A46" s="231">
        <v>16</v>
      </c>
      <c r="B46" s="376" t="s">
        <v>758</v>
      </c>
      <c r="C46" s="377"/>
    </row>
    <row r="47" spans="1:3" ht="95.4" customHeight="1" x14ac:dyDescent="0.3">
      <c r="A47" s="231">
        <v>17</v>
      </c>
      <c r="B47" s="378" t="s">
        <v>214</v>
      </c>
      <c r="C47" s="378"/>
    </row>
    <row r="48" spans="1:3" ht="15.6" x14ac:dyDescent="0.3">
      <c r="A48" s="231">
        <v>18</v>
      </c>
      <c r="B48" s="373" t="s">
        <v>681</v>
      </c>
      <c r="C48" s="374"/>
    </row>
    <row r="49" spans="1:3" ht="32.4" customHeight="1" x14ac:dyDescent="0.3">
      <c r="A49" s="231">
        <v>19</v>
      </c>
      <c r="B49" s="370" t="s">
        <v>813</v>
      </c>
      <c r="C49" s="370"/>
    </row>
    <row r="50" spans="1:3" ht="49.2" customHeight="1" x14ac:dyDescent="0.3">
      <c r="A50" s="231">
        <v>20</v>
      </c>
      <c r="B50" s="370" t="s">
        <v>814</v>
      </c>
      <c r="C50" s="370"/>
    </row>
    <row r="51" spans="1:3" ht="33" customHeight="1" x14ac:dyDescent="0.3">
      <c r="A51" s="231">
        <v>21</v>
      </c>
      <c r="B51" s="370" t="s">
        <v>815</v>
      </c>
      <c r="C51" s="370"/>
    </row>
    <row r="52" spans="1:3" ht="17.100000000000001" customHeight="1" x14ac:dyDescent="0.3">
      <c r="A52" s="231">
        <v>22</v>
      </c>
      <c r="B52" s="371" t="s">
        <v>816</v>
      </c>
      <c r="C52" s="372"/>
    </row>
    <row r="53" spans="1:3" ht="110.4" customHeight="1" x14ac:dyDescent="0.3">
      <c r="A53" s="231">
        <v>23</v>
      </c>
      <c r="B53" s="371" t="s">
        <v>731</v>
      </c>
      <c r="C53" s="372"/>
    </row>
    <row r="54" spans="1:3" ht="46.2" customHeight="1" x14ac:dyDescent="0.3">
      <c r="A54" s="231">
        <v>24</v>
      </c>
      <c r="B54" s="371" t="s">
        <v>719</v>
      </c>
      <c r="C54" s="372"/>
    </row>
    <row r="55" spans="1:3" ht="47.4" customHeight="1" x14ac:dyDescent="0.3">
      <c r="A55" s="231">
        <v>25</v>
      </c>
      <c r="B55" s="370" t="s">
        <v>48</v>
      </c>
      <c r="C55" s="370"/>
    </row>
    <row r="56" spans="1:3" hidden="1" x14ac:dyDescent="0.3"/>
    <row r="57" spans="1:3" hidden="1" x14ac:dyDescent="0.3"/>
    <row r="58" spans="1:3" hidden="1" x14ac:dyDescent="0.3"/>
    <row r="59" spans="1:3" hidden="1" x14ac:dyDescent="0.3"/>
    <row r="60" spans="1:3" hidden="1" x14ac:dyDescent="0.3"/>
    <row r="61" spans="1:3" hidden="1" x14ac:dyDescent="0.3"/>
    <row r="62" spans="1:3" hidden="1" x14ac:dyDescent="0.3"/>
    <row r="63" spans="1:3" hidden="1" x14ac:dyDescent="0.3"/>
    <row r="64" spans="1: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</sheetData>
  <mergeCells count="27">
    <mergeCell ref="B39:C39"/>
    <mergeCell ref="A1:C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8:C48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4:C54"/>
    <mergeCell ref="B49:C49"/>
    <mergeCell ref="B50:C50"/>
    <mergeCell ref="B51:C51"/>
    <mergeCell ref="B52:C52"/>
    <mergeCell ref="B53:C53"/>
  </mergeCells>
  <pageMargins left="0.70866141732283472" right="0.70866141732283472" top="0.74803149606299213" bottom="0.74803149606299213" header="0.31496062992125984" footer="0.31496062992125984"/>
  <pageSetup paperSize="9" scale="72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Z143"/>
  <sheetViews>
    <sheetView zoomScale="40" zoomScaleNormal="40" workbookViewId="0">
      <selection activeCell="A2" sqref="A2:A3"/>
    </sheetView>
  </sheetViews>
  <sheetFormatPr defaultColWidth="0" defaultRowHeight="14.4" zeroHeight="1" x14ac:dyDescent="0.3"/>
  <cols>
    <col min="1" max="1" width="28" style="10" customWidth="1"/>
    <col min="2" max="2" width="78.33203125" style="10" customWidth="1"/>
    <col min="3" max="3" width="30.88671875" style="10" customWidth="1"/>
    <col min="4" max="4" width="29.109375" style="10" customWidth="1"/>
    <col min="5" max="5" width="23.6640625" style="10" customWidth="1"/>
    <col min="6" max="23" width="27.44140625" style="10" customWidth="1"/>
    <col min="24" max="26" width="0" style="10" hidden="1" customWidth="1"/>
    <col min="27" max="16384" width="9.109375" style="10" hidden="1"/>
  </cols>
  <sheetData>
    <row r="1" spans="1:23" ht="27.6" x14ac:dyDescent="0.45">
      <c r="A1" s="385" t="s">
        <v>451</v>
      </c>
      <c r="B1" s="385"/>
      <c r="C1" s="385"/>
      <c r="D1" s="385"/>
      <c r="E1" s="385"/>
      <c r="F1" s="386"/>
      <c r="G1" s="386"/>
      <c r="H1" s="386"/>
      <c r="I1" s="386"/>
      <c r="J1" s="386"/>
      <c r="K1" s="386"/>
      <c r="L1" s="386"/>
      <c r="M1" s="386"/>
      <c r="N1" s="386"/>
      <c r="O1" s="387"/>
      <c r="P1" s="387"/>
      <c r="Q1" s="387"/>
      <c r="R1" s="387"/>
      <c r="S1" s="387"/>
      <c r="T1" s="387"/>
      <c r="U1" s="387"/>
      <c r="V1" s="387"/>
      <c r="W1" s="387"/>
    </row>
    <row r="2" spans="1:23" ht="145.19999999999999" customHeight="1" x14ac:dyDescent="0.3">
      <c r="A2" s="388" t="s">
        <v>49</v>
      </c>
      <c r="B2" s="389" t="s">
        <v>50</v>
      </c>
      <c r="C2" s="391" t="s">
        <v>51</v>
      </c>
      <c r="D2" s="391" t="s">
        <v>52</v>
      </c>
      <c r="E2" s="391" t="s">
        <v>53</v>
      </c>
      <c r="F2" s="393" t="s">
        <v>454</v>
      </c>
      <c r="G2" s="394"/>
      <c r="H2" s="394"/>
      <c r="I2" s="394"/>
      <c r="J2" s="394"/>
      <c r="K2" s="394"/>
      <c r="L2" s="394"/>
      <c r="M2" s="394"/>
      <c r="N2" s="395"/>
      <c r="O2" s="393" t="s">
        <v>455</v>
      </c>
      <c r="P2" s="394"/>
      <c r="Q2" s="394"/>
      <c r="R2" s="394"/>
      <c r="S2" s="394"/>
      <c r="T2" s="394"/>
      <c r="U2" s="394"/>
      <c r="V2" s="394"/>
      <c r="W2" s="395"/>
    </row>
    <row r="3" spans="1:23" ht="209.25" customHeight="1" x14ac:dyDescent="0.3">
      <c r="A3" s="388"/>
      <c r="B3" s="390"/>
      <c r="C3" s="392"/>
      <c r="D3" s="392"/>
      <c r="E3" s="392"/>
      <c r="F3" s="7" t="s">
        <v>456</v>
      </c>
      <c r="G3" s="7" t="s">
        <v>457</v>
      </c>
      <c r="H3" s="243" t="s">
        <v>31</v>
      </c>
      <c r="I3" s="243" t="s">
        <v>33</v>
      </c>
      <c r="J3" s="243" t="s">
        <v>35</v>
      </c>
      <c r="K3" s="243" t="s">
        <v>37</v>
      </c>
      <c r="L3" s="243" t="s">
        <v>39</v>
      </c>
      <c r="M3" s="243" t="s">
        <v>41</v>
      </c>
      <c r="N3" s="243" t="s">
        <v>43</v>
      </c>
      <c r="O3" s="7" t="s">
        <v>456</v>
      </c>
      <c r="P3" s="7" t="s">
        <v>457</v>
      </c>
      <c r="Q3" s="45" t="s">
        <v>31</v>
      </c>
      <c r="R3" s="45" t="s">
        <v>33</v>
      </c>
      <c r="S3" s="45" t="s">
        <v>35</v>
      </c>
      <c r="T3" s="45" t="s">
        <v>37</v>
      </c>
      <c r="U3" s="45" t="s">
        <v>39</v>
      </c>
      <c r="V3" s="45" t="s">
        <v>41</v>
      </c>
      <c r="W3" s="45" t="s">
        <v>43</v>
      </c>
    </row>
    <row r="4" spans="1:23" ht="24.9" customHeight="1" x14ac:dyDescent="0.3">
      <c r="A4" s="30" t="s">
        <v>54</v>
      </c>
      <c r="B4" s="382" t="s">
        <v>55</v>
      </c>
      <c r="C4" s="383"/>
      <c r="D4" s="383"/>
      <c r="E4" s="384"/>
      <c r="F4" s="250"/>
      <c r="G4" s="250"/>
      <c r="H4" s="250"/>
      <c r="I4" s="250"/>
      <c r="J4" s="250"/>
      <c r="K4" s="250"/>
      <c r="L4" s="250"/>
      <c r="M4" s="250"/>
      <c r="N4" s="250"/>
      <c r="O4" s="8"/>
      <c r="P4" s="33"/>
      <c r="Q4" s="33"/>
      <c r="R4" s="33"/>
      <c r="S4" s="33"/>
      <c r="T4" s="33"/>
      <c r="U4" s="33"/>
      <c r="V4" s="33"/>
      <c r="W4" s="33"/>
    </row>
    <row r="5" spans="1:23" ht="21" x14ac:dyDescent="0.3">
      <c r="A5" s="29" t="s">
        <v>56</v>
      </c>
      <c r="B5" s="23" t="s">
        <v>57</v>
      </c>
      <c r="C5" s="23" t="s">
        <v>58</v>
      </c>
      <c r="D5" s="23" t="s">
        <v>59</v>
      </c>
      <c r="E5" s="23" t="s">
        <v>60</v>
      </c>
      <c r="F5" s="254">
        <v>370</v>
      </c>
      <c r="G5" s="252">
        <v>210</v>
      </c>
      <c r="H5" s="252">
        <v>33</v>
      </c>
      <c r="I5" s="252">
        <v>18</v>
      </c>
      <c r="J5" s="252">
        <v>7</v>
      </c>
      <c r="K5" s="252">
        <v>46</v>
      </c>
      <c r="L5" s="252">
        <v>22</v>
      </c>
      <c r="M5" s="252">
        <v>19</v>
      </c>
      <c r="N5" s="252">
        <v>15</v>
      </c>
      <c r="O5" s="254">
        <v>406</v>
      </c>
      <c r="P5" s="252">
        <v>229</v>
      </c>
      <c r="Q5" s="252">
        <v>35</v>
      </c>
      <c r="R5" s="252">
        <v>21</v>
      </c>
      <c r="S5" s="252">
        <v>8</v>
      </c>
      <c r="T5" s="252">
        <v>55</v>
      </c>
      <c r="U5" s="252">
        <v>23</v>
      </c>
      <c r="V5" s="252">
        <v>20</v>
      </c>
      <c r="W5" s="252">
        <v>15</v>
      </c>
    </row>
    <row r="6" spans="1:23" ht="60.75" customHeight="1" x14ac:dyDescent="0.3">
      <c r="A6" s="44" t="s">
        <v>61</v>
      </c>
      <c r="B6" s="23" t="s">
        <v>62</v>
      </c>
      <c r="C6" s="23" t="s">
        <v>58</v>
      </c>
      <c r="D6" s="23" t="s">
        <v>59</v>
      </c>
      <c r="E6" s="23" t="s">
        <v>60</v>
      </c>
      <c r="F6" s="254">
        <v>114</v>
      </c>
      <c r="G6" s="255">
        <v>65</v>
      </c>
      <c r="H6" s="255">
        <v>12</v>
      </c>
      <c r="I6" s="255">
        <v>5</v>
      </c>
      <c r="J6" s="255">
        <v>1</v>
      </c>
      <c r="K6" s="255">
        <v>13</v>
      </c>
      <c r="L6" s="255">
        <v>10</v>
      </c>
      <c r="M6" s="255">
        <v>3</v>
      </c>
      <c r="N6" s="255">
        <v>5</v>
      </c>
      <c r="O6" s="254">
        <v>115</v>
      </c>
      <c r="P6" s="255">
        <v>65</v>
      </c>
      <c r="Q6" s="255">
        <v>12</v>
      </c>
      <c r="R6" s="255">
        <v>4</v>
      </c>
      <c r="S6" s="255">
        <v>1</v>
      </c>
      <c r="T6" s="255">
        <v>12</v>
      </c>
      <c r="U6" s="255">
        <v>11</v>
      </c>
      <c r="V6" s="255">
        <v>4</v>
      </c>
      <c r="W6" s="255">
        <v>6</v>
      </c>
    </row>
    <row r="7" spans="1:23" ht="42" x14ac:dyDescent="0.3">
      <c r="A7" s="44" t="s">
        <v>63</v>
      </c>
      <c r="B7" s="36" t="s">
        <v>217</v>
      </c>
      <c r="C7" s="22" t="s">
        <v>58</v>
      </c>
      <c r="D7" s="22" t="s">
        <v>59</v>
      </c>
      <c r="E7" s="22" t="s">
        <v>60</v>
      </c>
      <c r="F7" s="254">
        <v>246</v>
      </c>
      <c r="G7" s="252">
        <v>134</v>
      </c>
      <c r="H7" s="252">
        <v>19</v>
      </c>
      <c r="I7" s="252">
        <v>14</v>
      </c>
      <c r="J7" s="252">
        <v>2</v>
      </c>
      <c r="K7" s="252">
        <v>36</v>
      </c>
      <c r="L7" s="252">
        <v>18</v>
      </c>
      <c r="M7" s="252">
        <v>12</v>
      </c>
      <c r="N7" s="252">
        <v>11</v>
      </c>
      <c r="O7" s="254">
        <v>274</v>
      </c>
      <c r="P7" s="252">
        <v>149</v>
      </c>
      <c r="Q7" s="252">
        <v>21</v>
      </c>
      <c r="R7" s="252">
        <v>16</v>
      </c>
      <c r="S7" s="252">
        <v>3</v>
      </c>
      <c r="T7" s="252">
        <v>42</v>
      </c>
      <c r="U7" s="252">
        <v>19</v>
      </c>
      <c r="V7" s="252">
        <v>13</v>
      </c>
      <c r="W7" s="252">
        <v>11</v>
      </c>
    </row>
    <row r="8" spans="1:23" ht="40.5" customHeight="1" x14ac:dyDescent="0.3">
      <c r="A8" s="44" t="s">
        <v>64</v>
      </c>
      <c r="B8" s="36" t="s">
        <v>218</v>
      </c>
      <c r="C8" s="22" t="s">
        <v>58</v>
      </c>
      <c r="D8" s="22" t="s">
        <v>59</v>
      </c>
      <c r="E8" s="22" t="s">
        <v>60</v>
      </c>
      <c r="F8" s="254">
        <v>221</v>
      </c>
      <c r="G8" s="252">
        <v>114</v>
      </c>
      <c r="H8" s="252">
        <v>16</v>
      </c>
      <c r="I8" s="252">
        <v>13</v>
      </c>
      <c r="J8" s="252">
        <v>2</v>
      </c>
      <c r="K8" s="252">
        <v>35</v>
      </c>
      <c r="L8" s="252">
        <v>17</v>
      </c>
      <c r="M8" s="252">
        <v>13</v>
      </c>
      <c r="N8" s="252">
        <v>11</v>
      </c>
      <c r="O8" s="254">
        <v>248</v>
      </c>
      <c r="P8" s="252">
        <v>127</v>
      </c>
      <c r="Q8" s="252">
        <v>18</v>
      </c>
      <c r="R8" s="252">
        <v>15</v>
      </c>
      <c r="S8" s="252">
        <v>3</v>
      </c>
      <c r="T8" s="252">
        <v>40</v>
      </c>
      <c r="U8" s="252">
        <v>19</v>
      </c>
      <c r="V8" s="252">
        <v>14</v>
      </c>
      <c r="W8" s="252">
        <v>12</v>
      </c>
    </row>
    <row r="9" spans="1:23" ht="20.25" customHeight="1" x14ac:dyDescent="0.3">
      <c r="A9" s="47" t="s">
        <v>65</v>
      </c>
      <c r="B9" s="47" t="s">
        <v>66</v>
      </c>
      <c r="C9" s="47" t="s">
        <v>58</v>
      </c>
      <c r="D9" s="47" t="s">
        <v>59</v>
      </c>
      <c r="E9" s="47" t="s">
        <v>60</v>
      </c>
      <c r="F9" s="254">
        <v>27206</v>
      </c>
      <c r="G9" s="256">
        <v>7004</v>
      </c>
      <c r="H9" s="256">
        <v>2588</v>
      </c>
      <c r="I9" s="256">
        <v>3071</v>
      </c>
      <c r="J9" s="256">
        <v>763</v>
      </c>
      <c r="K9" s="256">
        <v>6302</v>
      </c>
      <c r="L9" s="256">
        <v>2508</v>
      </c>
      <c r="M9" s="256">
        <v>3278</v>
      </c>
      <c r="N9" s="256">
        <v>1692</v>
      </c>
      <c r="O9" s="254">
        <v>29044</v>
      </c>
      <c r="P9" s="256">
        <v>7547</v>
      </c>
      <c r="Q9" s="256">
        <v>2820</v>
      </c>
      <c r="R9" s="256">
        <v>3199</v>
      </c>
      <c r="S9" s="256">
        <v>793</v>
      </c>
      <c r="T9" s="256">
        <v>6648</v>
      </c>
      <c r="U9" s="256">
        <v>2681</v>
      </c>
      <c r="V9" s="256">
        <v>3492</v>
      </c>
      <c r="W9" s="256">
        <v>1864</v>
      </c>
    </row>
    <row r="10" spans="1:23" ht="42" x14ac:dyDescent="0.3">
      <c r="A10" s="30" t="s">
        <v>67</v>
      </c>
      <c r="B10" s="23" t="s">
        <v>68</v>
      </c>
      <c r="C10" s="22" t="s">
        <v>58</v>
      </c>
      <c r="D10" s="22" t="s">
        <v>69</v>
      </c>
      <c r="E10" s="22" t="s">
        <v>70</v>
      </c>
      <c r="F10" s="257">
        <f>F9/Справочно!D$5*1000000</f>
        <v>236.10316644408002</v>
      </c>
      <c r="G10" s="258">
        <f>G9/Справочно!E$5*1000000</f>
        <v>219.74050290582031</v>
      </c>
      <c r="H10" s="258">
        <f>H9/Справочно!F$5*1000000</f>
        <v>230.41971110639034</v>
      </c>
      <c r="I10" s="258">
        <f>I9/Справочно!G$5*1000000</f>
        <v>234.51231708936538</v>
      </c>
      <c r="J10" s="258">
        <f>J9/Справочно!H$5*1000000</f>
        <v>103.78417787764756</v>
      </c>
      <c r="K10" s="258">
        <f>K9/Справочно!I$5*1000000</f>
        <v>275.70559874423145</v>
      </c>
      <c r="L10" s="258">
        <f>L9/Справочно!J$5*1000000</f>
        <v>264.22832108292312</v>
      </c>
      <c r="M10" s="258">
        <f>M9/Справочно!K$5*1000000</f>
        <v>250.18468101949267</v>
      </c>
      <c r="N10" s="258">
        <f>N9/Справочно!L$5*1000000</f>
        <v>271.81735929756741</v>
      </c>
      <c r="O10" s="257">
        <f>O9/Справочно!M$5*1000000</f>
        <v>250.83844416807267</v>
      </c>
      <c r="P10" s="258">
        <f>P9/Справочно!N$5*1000000</f>
        <v>235.52226946225494</v>
      </c>
      <c r="Q10" s="258">
        <f>Q9/Справочно!O$5*1000000</f>
        <v>250.12894501908562</v>
      </c>
      <c r="R10" s="258">
        <f>R9/Справочно!P$5*1000000</f>
        <v>243.35936647143907</v>
      </c>
      <c r="S10" s="258">
        <f>S9/Справочно!Q$5*1000000</f>
        <v>108.43628855265587</v>
      </c>
      <c r="T10" s="258">
        <f>T9/Справочно!R$5*1000000</f>
        <v>288.42495721023994</v>
      </c>
      <c r="U10" s="258">
        <f>U9/Справочно!S$5*1000000</f>
        <v>281.44484819981847</v>
      </c>
      <c r="V10" s="258">
        <f>V9/Справочно!T$5*1000000</f>
        <v>264.7457587797677</v>
      </c>
      <c r="W10" s="258">
        <f>W9/Справочно!U$5*1000000</f>
        <v>298.41140751247514</v>
      </c>
    </row>
    <row r="11" spans="1:23" ht="42" x14ac:dyDescent="0.3">
      <c r="A11" s="30" t="s">
        <v>71</v>
      </c>
      <c r="B11" s="23" t="s">
        <v>72</v>
      </c>
      <c r="C11" s="22" t="s">
        <v>58</v>
      </c>
      <c r="D11" s="22" t="s">
        <v>73</v>
      </c>
      <c r="E11" s="22" t="s">
        <v>70</v>
      </c>
      <c r="F11" s="257">
        <f>F9/Справочно!D$7*100000</f>
        <v>158.86538141384816</v>
      </c>
      <c r="G11" s="258">
        <f>G9/Справочно!E$7*100000</f>
        <v>1077.1987296314239</v>
      </c>
      <c r="H11" s="258">
        <f>H9/Справочно!F$7*100000</f>
        <v>153.41096354889115</v>
      </c>
      <c r="I11" s="258">
        <f>I9/Справочно!G$7*100000</f>
        <v>685.76507131197502</v>
      </c>
      <c r="J11" s="258">
        <f>J9/Справочно!H$7*100000</f>
        <v>447.66749394211416</v>
      </c>
      <c r="K11" s="258">
        <f>K9/Справочно!I$7*100000</f>
        <v>607.72921237252592</v>
      </c>
      <c r="L11" s="258">
        <f>L9/Справочно!J$7*100000</f>
        <v>137.91609224540926</v>
      </c>
      <c r="M11" s="258">
        <f>M9/Справочно!K$7*100000</f>
        <v>75.153717781970329</v>
      </c>
      <c r="N11" s="258">
        <f>N9/Справочно!L$7*100000</f>
        <v>24.336377058505828</v>
      </c>
      <c r="O11" s="257">
        <f>O9/Справочно!M$7*100000</f>
        <v>169.598108424017</v>
      </c>
      <c r="P11" s="258">
        <f>P9/Справочно!N$7*100000</f>
        <v>1160.7108527310618</v>
      </c>
      <c r="Q11" s="258">
        <f>Q9/Справочно!O$7*100000</f>
        <v>167.16341468619513</v>
      </c>
      <c r="R11" s="258">
        <f>R9/Справочно!P$7*100000</f>
        <v>714.34792026278353</v>
      </c>
      <c r="S11" s="258">
        <f>S9/Справочно!Q$7*100000</f>
        <v>465.26909920851449</v>
      </c>
      <c r="T11" s="258">
        <f>T9/Справочно!R$7*100000</f>
        <v>641.09549410545094</v>
      </c>
      <c r="U11" s="258">
        <f>U9/Справочно!S$7*100000</f>
        <v>147.42944310603755</v>
      </c>
      <c r="V11" s="258">
        <f>V9/Справочно!T$7*100000</f>
        <v>80.060031267431484</v>
      </c>
      <c r="W11" s="258">
        <f>W9/Справочно!U$7*100000</f>
        <v>26.810287728755828</v>
      </c>
    </row>
    <row r="12" spans="1:23" ht="20.25" customHeight="1" x14ac:dyDescent="0.3">
      <c r="A12" s="29" t="s">
        <v>74</v>
      </c>
      <c r="B12" s="37" t="s">
        <v>166</v>
      </c>
      <c r="C12" s="23" t="s">
        <v>58</v>
      </c>
      <c r="D12" s="23" t="s">
        <v>59</v>
      </c>
      <c r="E12" s="23" t="s">
        <v>60</v>
      </c>
      <c r="F12" s="254">
        <v>1267</v>
      </c>
      <c r="G12" s="256">
        <v>318</v>
      </c>
      <c r="H12" s="256">
        <v>130</v>
      </c>
      <c r="I12" s="256">
        <v>95</v>
      </c>
      <c r="J12" s="256">
        <v>32</v>
      </c>
      <c r="K12" s="256">
        <v>266</v>
      </c>
      <c r="L12" s="256">
        <v>79</v>
      </c>
      <c r="M12" s="256">
        <v>237</v>
      </c>
      <c r="N12" s="256">
        <v>110</v>
      </c>
      <c r="O12" s="254">
        <v>1385</v>
      </c>
      <c r="P12" s="256">
        <v>319</v>
      </c>
      <c r="Q12" s="256">
        <v>149</v>
      </c>
      <c r="R12" s="256">
        <v>108</v>
      </c>
      <c r="S12" s="256">
        <v>40</v>
      </c>
      <c r="T12" s="256">
        <v>290</v>
      </c>
      <c r="U12" s="256">
        <v>82</v>
      </c>
      <c r="V12" s="256">
        <v>264</v>
      </c>
      <c r="W12" s="256">
        <v>133</v>
      </c>
    </row>
    <row r="13" spans="1:23" ht="42" x14ac:dyDescent="0.3">
      <c r="A13" s="30" t="s">
        <v>75</v>
      </c>
      <c r="B13" s="23" t="s">
        <v>68</v>
      </c>
      <c r="C13" s="22" t="s">
        <v>58</v>
      </c>
      <c r="D13" s="22" t="s">
        <v>69</v>
      </c>
      <c r="E13" s="22" t="s">
        <v>70</v>
      </c>
      <c r="F13" s="257">
        <f>F12/Справочно!D$5*1000000</f>
        <v>10.995468348329389</v>
      </c>
      <c r="G13" s="259">
        <f>G12/Справочно!E$5*1000000</f>
        <v>9.9767961056611725</v>
      </c>
      <c r="H13" s="259">
        <f>H12/Справочно!F$5*1000000</f>
        <v>11.574405890197351</v>
      </c>
      <c r="I13" s="259">
        <f>I12/Справочно!G$5*1000000</f>
        <v>7.2545327657081442</v>
      </c>
      <c r="J13" s="259">
        <f>J12/Справочно!H$5*1000000</f>
        <v>4.3526784955238824</v>
      </c>
      <c r="K13" s="259">
        <f>K12/Справочно!I$5*1000000</f>
        <v>11.637208706119575</v>
      </c>
      <c r="L13" s="259">
        <f>L12/Справочно!J$5*1000000</f>
        <v>8.3229814057220608</v>
      </c>
      <c r="M13" s="259">
        <f>M12/Справочно!K$5*1000000</f>
        <v>18.088398231122561</v>
      </c>
      <c r="N13" s="259">
        <f>N12/Справочно!L$5*1000000</f>
        <v>17.671341325491969</v>
      </c>
      <c r="O13" s="257">
        <f>O12/Справочно!M$5*1000000</f>
        <v>11.961549551466074</v>
      </c>
      <c r="P13" s="259">
        <f>P12/Справочно!N$5*1000000</f>
        <v>9.9551615156299622</v>
      </c>
      <c r="Q13" s="259">
        <f>Q12/Справочно!O$5*1000000</f>
        <v>13.216032910582893</v>
      </c>
      <c r="R13" s="259">
        <f>R12/Справочно!P$5*1000000</f>
        <v>8.215946101567809</v>
      </c>
      <c r="S13" s="259">
        <f>S12/Справочно!Q$5*1000000</f>
        <v>5.4696740757960081</v>
      </c>
      <c r="T13" s="259">
        <f>T12/Справочно!R$5*1000000</f>
        <v>12.581714439074847</v>
      </c>
      <c r="U13" s="259">
        <f>U12/Справочно!S$5*1000000</f>
        <v>8.6081602209567762</v>
      </c>
      <c r="V13" s="259">
        <f>V12/Справочно!T$5*1000000</f>
        <v>20.015143275446356</v>
      </c>
      <c r="W13" s="259">
        <f>W12/Справочно!U$5*1000000</f>
        <v>21.292230257059654</v>
      </c>
    </row>
    <row r="14" spans="1:23" ht="42" x14ac:dyDescent="0.3">
      <c r="A14" s="30" t="s">
        <v>76</v>
      </c>
      <c r="B14" s="23" t="s">
        <v>72</v>
      </c>
      <c r="C14" s="22" t="s">
        <v>58</v>
      </c>
      <c r="D14" s="22" t="s">
        <v>73</v>
      </c>
      <c r="E14" s="22" t="s">
        <v>70</v>
      </c>
      <c r="F14" s="257">
        <f>F12/Справочно!D$7*100000</f>
        <v>7.398457628881336</v>
      </c>
      <c r="G14" s="259">
        <f>G12/Справочно!E$7*100000</f>
        <v>48.907652201997834</v>
      </c>
      <c r="H14" s="259">
        <f>H12/Справочно!F$7*100000</f>
        <v>7.7061148614203434</v>
      </c>
      <c r="I14" s="259">
        <f>I12/Справочно!G$7*100000</f>
        <v>21.213833205678164</v>
      </c>
      <c r="J14" s="259">
        <f>J12/Справочно!H$7*100000</f>
        <v>18.77504561749365</v>
      </c>
      <c r="K14" s="259">
        <f>K12/Справочно!I$7*100000</f>
        <v>25.651534511439525</v>
      </c>
      <c r="L14" s="259">
        <f>L12/Справочно!J$7*100000</f>
        <v>4.3442469247955868</v>
      </c>
      <c r="M14" s="259">
        <f>M12/Справочно!K$7*100000</f>
        <v>5.4336275516555723</v>
      </c>
      <c r="N14" s="259">
        <f>N12/Справочно!L$7*100000</f>
        <v>1.5821521728343033</v>
      </c>
      <c r="O14" s="257">
        <f>O12/Справочно!M$7*100000</f>
        <v>8.0875010386745476</v>
      </c>
      <c r="P14" s="259">
        <f>P12/Справочно!N$7*100000</f>
        <v>49.061449850431792</v>
      </c>
      <c r="Q14" s="259">
        <f>Q12/Справочно!O$7*100000</f>
        <v>8.832393187320239</v>
      </c>
      <c r="R14" s="259">
        <f>R12/Справочно!P$7*100000</f>
        <v>24.116778802244649</v>
      </c>
      <c r="S14" s="259">
        <f>S12/Справочно!Q$7*100000</f>
        <v>23.468807021867061</v>
      </c>
      <c r="T14" s="259">
        <f>T12/Справочно!R$7*100000</f>
        <v>27.965958677885194</v>
      </c>
      <c r="U14" s="259">
        <f>U12/Справочно!S$7*100000</f>
        <v>4.5092183270030137</v>
      </c>
      <c r="V14" s="259">
        <f>V12/Справочно!T$7*100000</f>
        <v>6.0526484119707646</v>
      </c>
      <c r="W14" s="259">
        <f>W12/Справочно!U$7*100000</f>
        <v>1.9129658089723851</v>
      </c>
    </row>
    <row r="15" spans="1:23" ht="20.25" customHeight="1" x14ac:dyDescent="0.3">
      <c r="A15" s="29" t="s">
        <v>77</v>
      </c>
      <c r="B15" s="23" t="s">
        <v>78</v>
      </c>
      <c r="C15" s="23" t="s">
        <v>58</v>
      </c>
      <c r="D15" s="23" t="s">
        <v>59</v>
      </c>
      <c r="E15" s="23" t="s">
        <v>60</v>
      </c>
      <c r="F15" s="260">
        <v>37</v>
      </c>
      <c r="G15" s="253">
        <v>22</v>
      </c>
      <c r="H15" s="253">
        <v>1</v>
      </c>
      <c r="I15" s="253">
        <v>3</v>
      </c>
      <c r="J15" s="253">
        <v>1</v>
      </c>
      <c r="K15" s="253">
        <v>4</v>
      </c>
      <c r="L15" s="253">
        <v>0</v>
      </c>
      <c r="M15" s="253">
        <v>5</v>
      </c>
      <c r="N15" s="253">
        <v>1</v>
      </c>
      <c r="O15" s="260">
        <v>37</v>
      </c>
      <c r="P15" s="253">
        <v>22</v>
      </c>
      <c r="Q15" s="253">
        <v>2</v>
      </c>
      <c r="R15" s="253">
        <v>3</v>
      </c>
      <c r="S15" s="253">
        <v>1</v>
      </c>
      <c r="T15" s="253">
        <v>4</v>
      </c>
      <c r="U15" s="253">
        <v>0</v>
      </c>
      <c r="V15" s="253">
        <v>4</v>
      </c>
      <c r="W15" s="253">
        <v>1</v>
      </c>
    </row>
    <row r="16" spans="1:23" ht="21" x14ac:dyDescent="0.3">
      <c r="A16" s="50" t="s">
        <v>79</v>
      </c>
      <c r="B16" s="23" t="s">
        <v>80</v>
      </c>
      <c r="C16" s="22" t="s">
        <v>58</v>
      </c>
      <c r="D16" s="22" t="s">
        <v>59</v>
      </c>
      <c r="E16" s="22" t="s">
        <v>60</v>
      </c>
      <c r="F16" s="254">
        <v>5</v>
      </c>
      <c r="G16" s="261">
        <v>1</v>
      </c>
      <c r="H16" s="261">
        <v>0</v>
      </c>
      <c r="I16" s="261">
        <v>2</v>
      </c>
      <c r="J16" s="261">
        <v>1</v>
      </c>
      <c r="K16" s="261">
        <v>1</v>
      </c>
      <c r="L16" s="261">
        <v>0</v>
      </c>
      <c r="M16" s="261">
        <v>0</v>
      </c>
      <c r="N16" s="261">
        <v>0</v>
      </c>
      <c r="O16" s="254">
        <v>3</v>
      </c>
      <c r="P16" s="261">
        <v>0</v>
      </c>
      <c r="Q16" s="261">
        <v>0</v>
      </c>
      <c r="R16" s="261">
        <v>1</v>
      </c>
      <c r="S16" s="261">
        <v>1</v>
      </c>
      <c r="T16" s="261">
        <v>1</v>
      </c>
      <c r="U16" s="261">
        <v>0</v>
      </c>
      <c r="V16" s="261">
        <v>0</v>
      </c>
      <c r="W16" s="261">
        <v>0</v>
      </c>
    </row>
    <row r="17" spans="1:23" ht="20.25" customHeight="1" x14ac:dyDescent="0.3">
      <c r="A17" s="47" t="s">
        <v>81</v>
      </c>
      <c r="B17" s="47" t="s">
        <v>82</v>
      </c>
      <c r="C17" s="47" t="s">
        <v>58</v>
      </c>
      <c r="D17" s="47" t="s">
        <v>59</v>
      </c>
      <c r="E17" s="47" t="s">
        <v>60</v>
      </c>
      <c r="F17" s="254">
        <v>1230</v>
      </c>
      <c r="G17" s="256">
        <v>296</v>
      </c>
      <c r="H17" s="256">
        <v>129</v>
      </c>
      <c r="I17" s="256">
        <v>92</v>
      </c>
      <c r="J17" s="256">
        <v>31</v>
      </c>
      <c r="K17" s="256">
        <v>262</v>
      </c>
      <c r="L17" s="256">
        <v>79</v>
      </c>
      <c r="M17" s="256">
        <v>232</v>
      </c>
      <c r="N17" s="256">
        <v>109</v>
      </c>
      <c r="O17" s="254">
        <v>1348</v>
      </c>
      <c r="P17" s="256">
        <v>297</v>
      </c>
      <c r="Q17" s="256">
        <v>147</v>
      </c>
      <c r="R17" s="256">
        <v>105</v>
      </c>
      <c r="S17" s="256">
        <v>39</v>
      </c>
      <c r="T17" s="256">
        <v>286</v>
      </c>
      <c r="U17" s="256">
        <v>82</v>
      </c>
      <c r="V17" s="256">
        <v>260</v>
      </c>
      <c r="W17" s="256">
        <v>132</v>
      </c>
    </row>
    <row r="18" spans="1:23" ht="21" x14ac:dyDescent="0.3">
      <c r="A18" s="50" t="s">
        <v>83</v>
      </c>
      <c r="B18" s="23" t="s">
        <v>80</v>
      </c>
      <c r="C18" s="22" t="s">
        <v>58</v>
      </c>
      <c r="D18" s="22" t="s">
        <v>59</v>
      </c>
      <c r="E18" s="22" t="s">
        <v>60</v>
      </c>
      <c r="F18" s="260">
        <v>190</v>
      </c>
      <c r="G18" s="251">
        <v>41</v>
      </c>
      <c r="H18" s="251">
        <v>19</v>
      </c>
      <c r="I18" s="251">
        <v>21</v>
      </c>
      <c r="J18" s="251">
        <v>8</v>
      </c>
      <c r="K18" s="251">
        <v>35</v>
      </c>
      <c r="L18" s="251">
        <v>9</v>
      </c>
      <c r="M18" s="251">
        <v>35</v>
      </c>
      <c r="N18" s="251">
        <v>22</v>
      </c>
      <c r="O18" s="260">
        <v>212</v>
      </c>
      <c r="P18" s="251">
        <v>49</v>
      </c>
      <c r="Q18" s="251">
        <v>22</v>
      </c>
      <c r="R18" s="251">
        <v>21</v>
      </c>
      <c r="S18" s="251">
        <v>11</v>
      </c>
      <c r="T18" s="251">
        <v>43</v>
      </c>
      <c r="U18" s="251">
        <v>10</v>
      </c>
      <c r="V18" s="251">
        <v>34</v>
      </c>
      <c r="W18" s="251">
        <v>22</v>
      </c>
    </row>
    <row r="19" spans="1:23" ht="20.25" customHeight="1" x14ac:dyDescent="0.3">
      <c r="A19" s="29" t="s">
        <v>84</v>
      </c>
      <c r="B19" s="37" t="s">
        <v>85</v>
      </c>
      <c r="C19" s="23" t="s">
        <v>58</v>
      </c>
      <c r="D19" s="23" t="s">
        <v>59</v>
      </c>
      <c r="E19" s="23" t="s">
        <v>60</v>
      </c>
      <c r="F19" s="254">
        <v>11324</v>
      </c>
      <c r="G19" s="256">
        <v>1928</v>
      </c>
      <c r="H19" s="256">
        <v>1159</v>
      </c>
      <c r="I19" s="256">
        <v>1331</v>
      </c>
      <c r="J19" s="256">
        <v>276</v>
      </c>
      <c r="K19" s="256">
        <v>2983</v>
      </c>
      <c r="L19" s="256">
        <v>1039</v>
      </c>
      <c r="M19" s="256">
        <v>1783</v>
      </c>
      <c r="N19" s="256">
        <v>825</v>
      </c>
      <c r="O19" s="254">
        <f>O22+O24</f>
        <v>14212</v>
      </c>
      <c r="P19" s="256">
        <f t="shared" ref="P19:W19" si="0">P22+P24</f>
        <v>2166</v>
      </c>
      <c r="Q19" s="256">
        <f t="shared" si="0"/>
        <v>1335</v>
      </c>
      <c r="R19" s="256">
        <f t="shared" si="0"/>
        <v>1752</v>
      </c>
      <c r="S19" s="256">
        <f t="shared" si="0"/>
        <v>313</v>
      </c>
      <c r="T19" s="256">
        <f t="shared" si="0"/>
        <v>3713</v>
      </c>
      <c r="U19" s="256">
        <f t="shared" si="0"/>
        <v>1391</v>
      </c>
      <c r="V19" s="256">
        <f t="shared" si="0"/>
        <v>2382</v>
      </c>
      <c r="W19" s="256">
        <f t="shared" si="0"/>
        <v>1160</v>
      </c>
    </row>
    <row r="20" spans="1:23" ht="42" x14ac:dyDescent="0.3">
      <c r="A20" s="30" t="s">
        <v>86</v>
      </c>
      <c r="B20" s="23" t="s">
        <v>68</v>
      </c>
      <c r="C20" s="22" t="s">
        <v>58</v>
      </c>
      <c r="D20" s="22" t="s">
        <v>69</v>
      </c>
      <c r="E20" s="22" t="s">
        <v>70</v>
      </c>
      <c r="F20" s="257">
        <f>F19/Справочно!D$5*1000000</f>
        <v>98.273625553655904</v>
      </c>
      <c r="G20" s="259">
        <f>G19/Справочно!E$5*1000000</f>
        <v>60.488248087153274</v>
      </c>
      <c r="H20" s="259">
        <f>H19/Справочно!F$5*1000000</f>
        <v>103.19028020568253</v>
      </c>
      <c r="I20" s="259">
        <f>I19/Справочно!G$5*1000000</f>
        <v>101.63982222271095</v>
      </c>
      <c r="J20" s="259">
        <f>J19/Справочно!H$5*1000000</f>
        <v>37.54185202389349</v>
      </c>
      <c r="K20" s="259">
        <f>K19/Справочно!I$5*1000000</f>
        <v>130.50298334719807</v>
      </c>
      <c r="L20" s="259">
        <f>L19/Справочно!J$5*1000000</f>
        <v>109.46300861449646</v>
      </c>
      <c r="M20" s="259">
        <f>M19/Справочно!K$5*1000000</f>
        <v>136.08275968814991</v>
      </c>
      <c r="N20" s="259">
        <f>N19/Справочно!L$5*1000000</f>
        <v>132.53505994118976</v>
      </c>
      <c r="O20" s="257">
        <f>O19/Справочно!M$5*1000000</f>
        <v>122.74190774399699</v>
      </c>
      <c r="P20" s="259">
        <f>P19/Справочно!N$5*1000000</f>
        <v>67.59523461709874</v>
      </c>
      <c r="Q20" s="259">
        <f>Q19/Справочно!O$5*1000000</f>
        <v>118.41210695052459</v>
      </c>
      <c r="R20" s="259">
        <f>R19/Справочно!P$5*1000000</f>
        <v>133.28090342543334</v>
      </c>
      <c r="S20" s="259">
        <f>S19/Справочно!Q$5*1000000</f>
        <v>42.800199643103767</v>
      </c>
      <c r="T20" s="259">
        <f>T19/Справочно!R$5*1000000</f>
        <v>161.08933004236178</v>
      </c>
      <c r="U20" s="259">
        <f>U19/Справочно!S$5*1000000</f>
        <v>146.02379106525456</v>
      </c>
      <c r="V20" s="259">
        <f>V19/Справочно!T$5*1000000</f>
        <v>180.5911790989137</v>
      </c>
      <c r="W20" s="259">
        <f>W19/Справочно!U$5*1000000</f>
        <v>185.706669911197</v>
      </c>
    </row>
    <row r="21" spans="1:23" ht="42" x14ac:dyDescent="0.3">
      <c r="A21" s="30" t="s">
        <v>87</v>
      </c>
      <c r="B21" s="23" t="s">
        <v>72</v>
      </c>
      <c r="C21" s="22" t="s">
        <v>58</v>
      </c>
      <c r="D21" s="22" t="s">
        <v>73</v>
      </c>
      <c r="E21" s="22" t="s">
        <v>70</v>
      </c>
      <c r="F21" s="257">
        <f>F19/Справочно!D$7*100000</f>
        <v>66.124809936426402</v>
      </c>
      <c r="G21" s="259">
        <f>G19/Справочно!E$7*100000</f>
        <v>296.52186618066611</v>
      </c>
      <c r="H21" s="259">
        <f>H19/Справочно!F$7*100000</f>
        <v>68.70297787989368</v>
      </c>
      <c r="I21" s="259">
        <f>I19/Справочно!G$7*100000</f>
        <v>297.21696838692247</v>
      </c>
      <c r="J21" s="259">
        <f>J19/Справочно!H$7*100000</f>
        <v>161.93476845088273</v>
      </c>
      <c r="K21" s="259">
        <f>K19/Справочно!I$7*100000</f>
        <v>287.66363702114324</v>
      </c>
      <c r="L21" s="259">
        <f>L19/Справочно!J$7*100000</f>
        <v>57.135095631172334</v>
      </c>
      <c r="M21" s="259">
        <f>M19/Справочно!K$7*100000</f>
        <v>40.87830347933285</v>
      </c>
      <c r="N21" s="259">
        <f>N19/Справочно!L$7*100000</f>
        <v>11.866141296257275</v>
      </c>
      <c r="O21" s="257">
        <f>O19/Справочно!M$7*100000</f>
        <v>82.988855423568708</v>
      </c>
      <c r="P21" s="259">
        <f>P19/Справочно!N$7*100000</f>
        <v>333.12570650794748</v>
      </c>
      <c r="Q21" s="259">
        <f>Q19/Справочно!O$7*100000</f>
        <v>79.135871846124303</v>
      </c>
      <c r="R21" s="259">
        <f>R19/Справочно!P$7*100000</f>
        <v>391.22774501419093</v>
      </c>
      <c r="S21" s="259">
        <f>S19/Справочно!Q$7*100000</f>
        <v>183.64341494610974</v>
      </c>
      <c r="T21" s="259">
        <f>T19/Справочно!R$7*100000</f>
        <v>358.06070541719907</v>
      </c>
      <c r="U21" s="259">
        <f>U19/Справочно!S$7*100000</f>
        <v>76.491740156843818</v>
      </c>
      <c r="V21" s="259">
        <f>V19/Справочно!T$7*100000</f>
        <v>54.611395898918033</v>
      </c>
      <c r="W21" s="259">
        <f>W19/Справочно!U$7*100000</f>
        <v>16.684513822616289</v>
      </c>
    </row>
    <row r="22" spans="1:23" ht="21" x14ac:dyDescent="0.3">
      <c r="A22" s="29" t="s">
        <v>88</v>
      </c>
      <c r="B22" s="23" t="s">
        <v>89</v>
      </c>
      <c r="C22" s="23" t="s">
        <v>58</v>
      </c>
      <c r="D22" s="23" t="s">
        <v>59</v>
      </c>
      <c r="E22" s="23" t="s">
        <v>60</v>
      </c>
      <c r="F22" s="254">
        <v>923</v>
      </c>
      <c r="G22" s="256">
        <v>178</v>
      </c>
      <c r="H22" s="256">
        <v>82</v>
      </c>
      <c r="I22" s="256">
        <v>108</v>
      </c>
      <c r="J22" s="256">
        <v>20</v>
      </c>
      <c r="K22" s="256">
        <v>326</v>
      </c>
      <c r="L22" s="256">
        <v>92</v>
      </c>
      <c r="M22" s="256">
        <v>85</v>
      </c>
      <c r="N22" s="256">
        <v>32</v>
      </c>
      <c r="O22" s="254">
        <v>1142</v>
      </c>
      <c r="P22" s="256">
        <v>242</v>
      </c>
      <c r="Q22" s="256">
        <v>125</v>
      </c>
      <c r="R22" s="256">
        <v>120</v>
      </c>
      <c r="S22" s="256">
        <v>21</v>
      </c>
      <c r="T22" s="256">
        <v>372</v>
      </c>
      <c r="U22" s="256">
        <v>113</v>
      </c>
      <c r="V22" s="256">
        <v>114</v>
      </c>
      <c r="W22" s="256">
        <v>35</v>
      </c>
    </row>
    <row r="23" spans="1:23" ht="21" x14ac:dyDescent="0.3">
      <c r="A23" s="51" t="s">
        <v>90</v>
      </c>
      <c r="B23" s="23" t="s">
        <v>80</v>
      </c>
      <c r="C23" s="22" t="s">
        <v>58</v>
      </c>
      <c r="D23" s="22" t="s">
        <v>59</v>
      </c>
      <c r="E23" s="22" t="s">
        <v>60</v>
      </c>
      <c r="F23" s="260">
        <v>7</v>
      </c>
      <c r="G23" s="251">
        <v>0</v>
      </c>
      <c r="H23" s="251">
        <v>0</v>
      </c>
      <c r="I23" s="251">
        <v>7</v>
      </c>
      <c r="J23" s="251">
        <v>0</v>
      </c>
      <c r="K23" s="251">
        <v>0</v>
      </c>
      <c r="L23" s="251">
        <v>0</v>
      </c>
      <c r="M23" s="251">
        <v>0</v>
      </c>
      <c r="N23" s="251">
        <v>0</v>
      </c>
      <c r="O23" s="260">
        <v>7</v>
      </c>
      <c r="P23" s="251">
        <v>0</v>
      </c>
      <c r="Q23" s="251">
        <v>0</v>
      </c>
      <c r="R23" s="251">
        <v>7</v>
      </c>
      <c r="S23" s="251">
        <v>0</v>
      </c>
      <c r="T23" s="251">
        <v>0</v>
      </c>
      <c r="U23" s="251">
        <v>0</v>
      </c>
      <c r="V23" s="251">
        <v>0</v>
      </c>
      <c r="W23" s="251">
        <v>0</v>
      </c>
    </row>
    <row r="24" spans="1:23" ht="21" x14ac:dyDescent="0.3">
      <c r="A24" s="29" t="s">
        <v>91</v>
      </c>
      <c r="B24" s="23" t="s">
        <v>92</v>
      </c>
      <c r="C24" s="23" t="s">
        <v>58</v>
      </c>
      <c r="D24" s="23" t="s">
        <v>59</v>
      </c>
      <c r="E24" s="23" t="s">
        <v>60</v>
      </c>
      <c r="F24" s="254">
        <v>10401</v>
      </c>
      <c r="G24" s="256">
        <v>1750</v>
      </c>
      <c r="H24" s="256">
        <v>1077</v>
      </c>
      <c r="I24" s="256">
        <v>1223</v>
      </c>
      <c r="J24" s="256">
        <v>256</v>
      </c>
      <c r="K24" s="256">
        <v>2657</v>
      </c>
      <c r="L24" s="256">
        <v>947</v>
      </c>
      <c r="M24" s="256">
        <v>1698</v>
      </c>
      <c r="N24" s="256">
        <v>793</v>
      </c>
      <c r="O24" s="254">
        <v>13070</v>
      </c>
      <c r="P24" s="256">
        <v>1924</v>
      </c>
      <c r="Q24" s="256">
        <v>1210</v>
      </c>
      <c r="R24" s="256">
        <v>1632</v>
      </c>
      <c r="S24" s="256">
        <v>292</v>
      </c>
      <c r="T24" s="256">
        <v>3341</v>
      </c>
      <c r="U24" s="256">
        <v>1278</v>
      </c>
      <c r="V24" s="256">
        <v>2268</v>
      </c>
      <c r="W24" s="256">
        <v>1125</v>
      </c>
    </row>
    <row r="25" spans="1:23" ht="21" x14ac:dyDescent="0.3">
      <c r="A25" s="50" t="s">
        <v>93</v>
      </c>
      <c r="B25" s="23" t="s">
        <v>80</v>
      </c>
      <c r="C25" s="22" t="s">
        <v>58</v>
      </c>
      <c r="D25" s="22" t="s">
        <v>59</v>
      </c>
      <c r="E25" s="22" t="s">
        <v>60</v>
      </c>
      <c r="F25" s="260">
        <v>65</v>
      </c>
      <c r="G25" s="251">
        <v>2</v>
      </c>
      <c r="H25" s="251">
        <v>4</v>
      </c>
      <c r="I25" s="251">
        <v>3</v>
      </c>
      <c r="J25" s="251">
        <v>5</v>
      </c>
      <c r="K25" s="251">
        <v>15</v>
      </c>
      <c r="L25" s="251">
        <v>17</v>
      </c>
      <c r="M25" s="251">
        <v>18</v>
      </c>
      <c r="N25" s="251">
        <v>1</v>
      </c>
      <c r="O25" s="260">
        <v>78</v>
      </c>
      <c r="P25" s="251">
        <v>4</v>
      </c>
      <c r="Q25" s="251">
        <v>4</v>
      </c>
      <c r="R25" s="251">
        <v>5</v>
      </c>
      <c r="S25" s="251">
        <v>5</v>
      </c>
      <c r="T25" s="251">
        <v>22</v>
      </c>
      <c r="U25" s="251">
        <v>16</v>
      </c>
      <c r="V25" s="251">
        <v>20</v>
      </c>
      <c r="W25" s="251">
        <v>2</v>
      </c>
    </row>
    <row r="26" spans="1:23" ht="20.25" customHeight="1" x14ac:dyDescent="0.3">
      <c r="A26" s="29" t="s">
        <v>94</v>
      </c>
      <c r="B26" s="37" t="s">
        <v>95</v>
      </c>
      <c r="C26" s="23" t="s">
        <v>58</v>
      </c>
      <c r="D26" s="23" t="s">
        <v>59</v>
      </c>
      <c r="E26" s="23" t="s">
        <v>60</v>
      </c>
      <c r="F26" s="254">
        <v>1775</v>
      </c>
      <c r="G26" s="256">
        <v>421</v>
      </c>
      <c r="H26" s="256">
        <v>161</v>
      </c>
      <c r="I26" s="256">
        <v>198</v>
      </c>
      <c r="J26" s="256">
        <v>151</v>
      </c>
      <c r="K26" s="256">
        <v>349</v>
      </c>
      <c r="L26" s="256">
        <v>115</v>
      </c>
      <c r="M26" s="256">
        <v>295</v>
      </c>
      <c r="N26" s="256">
        <v>85</v>
      </c>
      <c r="O26" s="254">
        <v>1971</v>
      </c>
      <c r="P26" s="256">
        <v>484</v>
      </c>
      <c r="Q26" s="256">
        <v>199</v>
      </c>
      <c r="R26" s="256">
        <v>210</v>
      </c>
      <c r="S26" s="256">
        <v>129</v>
      </c>
      <c r="T26" s="256">
        <v>388</v>
      </c>
      <c r="U26" s="256">
        <v>135</v>
      </c>
      <c r="V26" s="256">
        <v>333</v>
      </c>
      <c r="W26" s="256">
        <v>93</v>
      </c>
    </row>
    <row r="27" spans="1:23" ht="42" x14ac:dyDescent="0.3">
      <c r="A27" s="30" t="s">
        <v>96</v>
      </c>
      <c r="B27" s="23" t="s">
        <v>68</v>
      </c>
      <c r="C27" s="22" t="s">
        <v>58</v>
      </c>
      <c r="D27" s="22" t="s">
        <v>69</v>
      </c>
      <c r="E27" s="22" t="s">
        <v>70</v>
      </c>
      <c r="F27" s="257">
        <f>F26/Справочно!D$5*1000000</f>
        <v>15.404069706617733</v>
      </c>
      <c r="G27" s="259">
        <f>G26/Справочно!E$5*1000000</f>
        <v>13.208274089570294</v>
      </c>
      <c r="H27" s="259">
        <f>H26/Справочно!F$5*1000000</f>
        <v>14.334456525552103</v>
      </c>
      <c r="I27" s="259">
        <f>I26/Справочно!G$5*1000000</f>
        <v>15.119973553791711</v>
      </c>
      <c r="J27" s="259">
        <f>J26/Справочно!H$5*1000000</f>
        <v>20.53920165075332</v>
      </c>
      <c r="K27" s="259">
        <f>K26/Справочно!I$5*1000000</f>
        <v>15.268367813668164</v>
      </c>
      <c r="L27" s="259">
        <f>L26/Справочно!J$5*1000000</f>
        <v>12.1157324260511</v>
      </c>
      <c r="M27" s="259">
        <f>M26/Справочно!K$5*1000000</f>
        <v>22.515094844646224</v>
      </c>
      <c r="N27" s="259">
        <f>N26/Справочно!L$5*1000000</f>
        <v>13.655127387880158</v>
      </c>
      <c r="O27" s="257">
        <f>O26/Справочно!M$5*1000000</f>
        <v>17.022537303927535</v>
      </c>
      <c r="P27" s="259">
        <f>P26/Справочно!N$5*1000000</f>
        <v>15.104382989231668</v>
      </c>
      <c r="Q27" s="259">
        <f>Q26/Справочно!O$5*1000000</f>
        <v>17.650943283261718</v>
      </c>
      <c r="R27" s="259">
        <f>R26/Справочно!P$5*1000000</f>
        <v>15.975450753048516</v>
      </c>
      <c r="S27" s="259">
        <f>S26/Справочно!Q$5*1000000</f>
        <v>17.639698894442127</v>
      </c>
      <c r="T27" s="259">
        <f>T26/Справочно!R$5*1000000</f>
        <v>16.833466215038072</v>
      </c>
      <c r="U27" s="259">
        <f>U26/Справочно!S$5*1000000</f>
        <v>14.17197109547762</v>
      </c>
      <c r="V27" s="259">
        <f>V26/Справочно!T$5*1000000</f>
        <v>25.246373904256199</v>
      </c>
      <c r="W27" s="259">
        <f>W26/Справочно!U$5*1000000</f>
        <v>14.888551984259758</v>
      </c>
    </row>
    <row r="28" spans="1:23" ht="42" x14ac:dyDescent="0.3">
      <c r="A28" s="30" t="s">
        <v>97</v>
      </c>
      <c r="B28" s="23" t="s">
        <v>72</v>
      </c>
      <c r="C28" s="22" t="s">
        <v>58</v>
      </c>
      <c r="D28" s="22" t="s">
        <v>73</v>
      </c>
      <c r="E28" s="22" t="s">
        <v>70</v>
      </c>
      <c r="F28" s="257">
        <f>F26/Справочно!D$7*100000</f>
        <v>10.364847901550412</v>
      </c>
      <c r="G28" s="259">
        <f>G26/Справочно!E$7*100000</f>
        <v>64.748809990695236</v>
      </c>
      <c r="H28" s="259">
        <f>H26/Справочно!F$7*100000</f>
        <v>9.5437268668359643</v>
      </c>
      <c r="I28" s="259">
        <f>I26/Справочно!G$7*100000</f>
        <v>44.214094470781852</v>
      </c>
      <c r="J28" s="259">
        <f>J26/Справочно!H$7*100000</f>
        <v>88.594746507548166</v>
      </c>
      <c r="K28" s="259">
        <f>K26/Справочно!I$7*100000</f>
        <v>33.6555847537308</v>
      </c>
      <c r="L28" s="259">
        <f>L26/Справочно!J$7*100000</f>
        <v>6.3239037512847149</v>
      </c>
      <c r="M28" s="259">
        <f>M26/Справочно!K$7*100000</f>
        <v>6.7633760664067255</v>
      </c>
      <c r="N28" s="259">
        <f>N26/Справочно!L$7*100000</f>
        <v>1.2225721335537798</v>
      </c>
      <c r="O28" s="257">
        <f>O26/Справочно!M$7*100000</f>
        <v>11.509360683918795</v>
      </c>
      <c r="P28" s="259">
        <f>P26/Справочно!N$7*100000</f>
        <v>74.438061842034429</v>
      </c>
      <c r="Q28" s="259">
        <f>Q26/Справочно!O$7*100000</f>
        <v>11.796283518635757</v>
      </c>
      <c r="R28" s="259">
        <f>R26/Справочно!P$7*100000</f>
        <v>46.89373655992015</v>
      </c>
      <c r="S28" s="259">
        <f>S26/Справочно!Q$7*100000</f>
        <v>75.686902645521272</v>
      </c>
      <c r="T28" s="259">
        <f>T26/Справочно!R$7*100000</f>
        <v>37.416524024205017</v>
      </c>
      <c r="U28" s="259">
        <f>U26/Справочно!S$7*100000</f>
        <v>7.42371309933423</v>
      </c>
      <c r="V28" s="259">
        <f>V26/Справочно!T$7*100000</f>
        <v>7.6345906105540315</v>
      </c>
      <c r="W28" s="259">
        <f>W26/Справочно!U$7*100000</f>
        <v>1.3376377461235474</v>
      </c>
    </row>
    <row r="29" spans="1:23" ht="20.25" customHeight="1" x14ac:dyDescent="0.3">
      <c r="A29" s="30" t="s">
        <v>98</v>
      </c>
      <c r="B29" s="23" t="s">
        <v>99</v>
      </c>
      <c r="C29" s="22" t="s">
        <v>58</v>
      </c>
      <c r="D29" s="22" t="s">
        <v>59</v>
      </c>
      <c r="E29" s="22" t="s">
        <v>60</v>
      </c>
      <c r="F29" s="254">
        <v>933</v>
      </c>
      <c r="G29" s="256">
        <v>161</v>
      </c>
      <c r="H29" s="256">
        <v>75</v>
      </c>
      <c r="I29" s="256">
        <v>118</v>
      </c>
      <c r="J29" s="256">
        <v>91</v>
      </c>
      <c r="K29" s="256">
        <v>205</v>
      </c>
      <c r="L29" s="256">
        <v>76</v>
      </c>
      <c r="M29" s="256">
        <v>167</v>
      </c>
      <c r="N29" s="256">
        <v>40</v>
      </c>
      <c r="O29" s="254">
        <v>1006</v>
      </c>
      <c r="P29" s="256">
        <v>178</v>
      </c>
      <c r="Q29" s="256">
        <v>93</v>
      </c>
      <c r="R29" s="256">
        <v>118</v>
      </c>
      <c r="S29" s="256">
        <v>93</v>
      </c>
      <c r="T29" s="256">
        <v>207</v>
      </c>
      <c r="U29" s="256">
        <v>76</v>
      </c>
      <c r="V29" s="256">
        <v>198</v>
      </c>
      <c r="W29" s="256">
        <v>43</v>
      </c>
    </row>
    <row r="30" spans="1:23" ht="42" x14ac:dyDescent="0.3">
      <c r="A30" s="30" t="s">
        <v>100</v>
      </c>
      <c r="B30" s="23" t="s">
        <v>68</v>
      </c>
      <c r="C30" s="22" t="s">
        <v>58</v>
      </c>
      <c r="D30" s="22" t="s">
        <v>69</v>
      </c>
      <c r="E30" s="22" t="s">
        <v>70</v>
      </c>
      <c r="F30" s="257">
        <f>F29/Справочно!D$5*1000000</f>
        <v>8.0968997387461101</v>
      </c>
      <c r="G30" s="259">
        <f>G29/Справочно!E$5*1000000</f>
        <v>5.0511451981492108</v>
      </c>
      <c r="H30" s="259">
        <f>H29/Справочно!F$5*1000000</f>
        <v>6.6775418597292404</v>
      </c>
      <c r="I30" s="259">
        <f>I29/Справочно!G$5*1000000</f>
        <v>9.0108933300374847</v>
      </c>
      <c r="J30" s="259">
        <f>J29/Справочно!H$5*1000000</f>
        <v>12.377929471646041</v>
      </c>
      <c r="K30" s="259">
        <f>K29/Справочно!I$5*1000000</f>
        <v>8.9685255065959133</v>
      </c>
      <c r="L30" s="259">
        <f>L29/Справочно!J$5*1000000</f>
        <v>8.00691882069464</v>
      </c>
      <c r="M30" s="259">
        <f>M29/Справочно!K$5*1000000</f>
        <v>12.745833352731932</v>
      </c>
      <c r="N30" s="259">
        <f>N29/Справочно!L$5*1000000</f>
        <v>6.4259423001788978</v>
      </c>
      <c r="O30" s="257">
        <f>O29/Справочно!M$5*1000000</f>
        <v>8.6883168583212065</v>
      </c>
      <c r="P30" s="259">
        <f>P29/Справочно!N$5*1000000</f>
        <v>5.5549177109157784</v>
      </c>
      <c r="Q30" s="259">
        <f>Q29/Справочно!O$5*1000000</f>
        <v>8.2489332931826116</v>
      </c>
      <c r="R30" s="259">
        <f>R29/Справочно!P$5*1000000</f>
        <v>8.9766818517129749</v>
      </c>
      <c r="S30" s="259">
        <f>S29/Справочно!Q$5*1000000</f>
        <v>12.716992226225718</v>
      </c>
      <c r="T30" s="259">
        <f>T29/Справочно!R$5*1000000</f>
        <v>8.9807409961672189</v>
      </c>
      <c r="U30" s="259">
        <f>U29/Справочно!S$5*1000000</f>
        <v>7.9782948389355495</v>
      </c>
      <c r="V30" s="259">
        <f>V29/Справочно!T$5*1000000</f>
        <v>15.011357456584767</v>
      </c>
      <c r="W30" s="259">
        <f>W29/Справочно!U$5*1000000</f>
        <v>6.8839541432598885</v>
      </c>
    </row>
    <row r="31" spans="1:23" ht="42" x14ac:dyDescent="0.3">
      <c r="A31" s="30" t="s">
        <v>101</v>
      </c>
      <c r="B31" s="23" t="s">
        <v>72</v>
      </c>
      <c r="C31" s="22" t="s">
        <v>58</v>
      </c>
      <c r="D31" s="22" t="s">
        <v>73</v>
      </c>
      <c r="E31" s="22" t="s">
        <v>70</v>
      </c>
      <c r="F31" s="257">
        <f>F29/Справочно!D$7*100000</f>
        <v>5.4481144181107233</v>
      </c>
      <c r="G31" s="259">
        <f>G29/Справочно!E$7*100000</f>
        <v>24.76142139786683</v>
      </c>
      <c r="H31" s="259">
        <f>H29/Справочно!F$7*100000</f>
        <v>4.4458354969732756</v>
      </c>
      <c r="I31" s="259">
        <f>I29/Справочно!G$7*100000</f>
        <v>26.349813876526557</v>
      </c>
      <c r="J31" s="259">
        <f>J29/Справочно!H$7*100000</f>
        <v>53.391535974747569</v>
      </c>
      <c r="K31" s="259">
        <f>K29/Справочно!I$7*100000</f>
        <v>19.769039755056774</v>
      </c>
      <c r="L31" s="259">
        <f>L29/Справочно!J$7*100000</f>
        <v>4.179275522588159</v>
      </c>
      <c r="M31" s="259">
        <f>M29/Справочно!K$7*100000</f>
        <v>3.8287586545421122</v>
      </c>
      <c r="N31" s="259">
        <f>N29/Справочно!L$7*100000</f>
        <v>0.57532806284883753</v>
      </c>
      <c r="O31" s="257">
        <f>O29/Справочно!M$7*100000</f>
        <v>5.8743870360336414</v>
      </c>
      <c r="P31" s="259">
        <f>P29/Справочно!N$7*100000</f>
        <v>27.375981421244067</v>
      </c>
      <c r="Q31" s="259">
        <f>Q29/Справочно!O$7*100000</f>
        <v>5.5128360162468617</v>
      </c>
      <c r="R31" s="259">
        <f>R29/Справочно!P$7*100000</f>
        <v>26.349813876526557</v>
      </c>
      <c r="S31" s="259">
        <f>S29/Справочно!Q$7*100000</f>
        <v>54.564976325840924</v>
      </c>
      <c r="T31" s="259">
        <f>T29/Справочно!R$7*100000</f>
        <v>19.961908435593916</v>
      </c>
      <c r="U31" s="259">
        <f>U29/Справочно!S$7*100000</f>
        <v>4.179275522588159</v>
      </c>
      <c r="V31" s="259">
        <f>V29/Справочно!T$7*100000</f>
        <v>4.5394863089780726</v>
      </c>
      <c r="W31" s="259">
        <f>W29/Справочно!U$7*100000</f>
        <v>0.61847766756250044</v>
      </c>
    </row>
    <row r="32" spans="1:23" ht="21" x14ac:dyDescent="0.3">
      <c r="A32" s="29" t="s">
        <v>102</v>
      </c>
      <c r="B32" s="37" t="s">
        <v>103</v>
      </c>
      <c r="C32" s="23" t="s">
        <v>58</v>
      </c>
      <c r="D32" s="23" t="s">
        <v>59</v>
      </c>
      <c r="E32" s="23" t="s">
        <v>60</v>
      </c>
      <c r="F32" s="254">
        <v>1448</v>
      </c>
      <c r="G32" s="256">
        <v>139</v>
      </c>
      <c r="H32" s="256">
        <v>135</v>
      </c>
      <c r="I32" s="256">
        <v>163</v>
      </c>
      <c r="J32" s="256">
        <v>32</v>
      </c>
      <c r="K32" s="256">
        <v>511</v>
      </c>
      <c r="L32" s="256">
        <v>84</v>
      </c>
      <c r="M32" s="256">
        <v>324</v>
      </c>
      <c r="N32" s="256">
        <v>60</v>
      </c>
      <c r="O32" s="254">
        <v>1728</v>
      </c>
      <c r="P32" s="256">
        <v>200</v>
      </c>
      <c r="Q32" s="256">
        <v>159</v>
      </c>
      <c r="R32" s="256">
        <v>194</v>
      </c>
      <c r="S32" s="256">
        <v>48</v>
      </c>
      <c r="T32" s="256">
        <v>552</v>
      </c>
      <c r="U32" s="256">
        <v>131</v>
      </c>
      <c r="V32" s="256">
        <v>375</v>
      </c>
      <c r="W32" s="256">
        <v>69</v>
      </c>
    </row>
    <row r="33" spans="1:23" ht="42" x14ac:dyDescent="0.3">
      <c r="A33" s="30" t="s">
        <v>104</v>
      </c>
      <c r="B33" s="23" t="s">
        <v>68</v>
      </c>
      <c r="C33" s="22" t="s">
        <v>58</v>
      </c>
      <c r="D33" s="22" t="s">
        <v>69</v>
      </c>
      <c r="E33" s="22" t="s">
        <v>70</v>
      </c>
      <c r="F33" s="257">
        <f>F32/Справочно!D$5*1000000</f>
        <v>12.566249540947876</v>
      </c>
      <c r="G33" s="259">
        <f>G32/Справочно!E$5*1000000</f>
        <v>4.3609265996443494</v>
      </c>
      <c r="H33" s="259">
        <f>H32/Справочно!F$5*1000000</f>
        <v>12.019575347512633</v>
      </c>
      <c r="I33" s="259">
        <f>I32/Справочно!G$5*1000000</f>
        <v>12.447250955899237</v>
      </c>
      <c r="J33" s="259">
        <f>J32/Справочно!H$5*1000000</f>
        <v>4.3526784955238824</v>
      </c>
      <c r="K33" s="259">
        <f>K32/Справочно!I$5*1000000</f>
        <v>22.355690409124449</v>
      </c>
      <c r="L33" s="259">
        <f>L32/Справочно!J$5*1000000</f>
        <v>8.8497523807677609</v>
      </c>
      <c r="M33" s="259">
        <f>M32/Справочно!K$5*1000000</f>
        <v>24.728443151408062</v>
      </c>
      <c r="N33" s="259">
        <f>N32/Справочно!L$5*1000000</f>
        <v>9.6389134502683476</v>
      </c>
      <c r="O33" s="257">
        <f>O32/Справочно!M$5*1000000</f>
        <v>14.923868321251534</v>
      </c>
      <c r="P33" s="259">
        <f>P32/Справочно!N$5*1000000</f>
        <v>6.2414805740626722</v>
      </c>
      <c r="Q33" s="259">
        <f>Q32/Справочно!O$5*1000000</f>
        <v>14.103014985118657</v>
      </c>
      <c r="R33" s="259">
        <f>R32/Справочно!P$5*1000000</f>
        <v>14.758273552816249</v>
      </c>
      <c r="S33" s="259">
        <f>S32/Справочно!Q$5*1000000</f>
        <v>6.5636088909552104</v>
      </c>
      <c r="T33" s="259">
        <f>T32/Справочно!R$5*1000000</f>
        <v>23.948642656445916</v>
      </c>
      <c r="U33" s="259">
        <f>U32/Справочно!S$5*1000000</f>
        <v>13.752060840796799</v>
      </c>
      <c r="V33" s="259">
        <f>V32/Справочно!T$5*1000000</f>
        <v>28.430601243531754</v>
      </c>
      <c r="W33" s="259">
        <f>W32/Справочно!U$5*1000000</f>
        <v>11.046345020579821</v>
      </c>
    </row>
    <row r="34" spans="1:23" ht="42" x14ac:dyDescent="0.3">
      <c r="A34" s="30" t="s">
        <v>105</v>
      </c>
      <c r="B34" s="23" t="s">
        <v>72</v>
      </c>
      <c r="C34" s="22" t="s">
        <v>58</v>
      </c>
      <c r="D34" s="22" t="s">
        <v>73</v>
      </c>
      <c r="E34" s="22" t="s">
        <v>70</v>
      </c>
      <c r="F34" s="257">
        <f>F32/Справочно!D$7*100000</f>
        <v>8.4553801472929564</v>
      </c>
      <c r="G34" s="259">
        <f>G32/Справочно!E$7*100000</f>
        <v>21.377873132319806</v>
      </c>
      <c r="H34" s="259">
        <f>H32/Справочно!F$7*100000</f>
        <v>8.0025038945518947</v>
      </c>
      <c r="I34" s="259">
        <f>I32/Справочно!G$7*100000</f>
        <v>36.398471710795164</v>
      </c>
      <c r="J34" s="259">
        <f>J32/Справочно!H$7*100000</f>
        <v>18.77504561749365</v>
      </c>
      <c r="K34" s="259">
        <f>K32/Справочно!I$7*100000</f>
        <v>49.277947877239079</v>
      </c>
      <c r="L34" s="259">
        <f>L32/Справочно!J$7*100000</f>
        <v>4.6191992618079656</v>
      </c>
      <c r="M34" s="259">
        <f>M32/Справочно!K$7*100000</f>
        <v>7.4282503237823017</v>
      </c>
      <c r="N34" s="259">
        <f>N32/Справочно!L$7*100000</f>
        <v>0.8629920942732564</v>
      </c>
      <c r="O34" s="257">
        <f>O32/Справочно!M$7*100000</f>
        <v>10.090398407819217</v>
      </c>
      <c r="P34" s="259">
        <f>P32/Справочно!N$7*100000</f>
        <v>30.759529686791087</v>
      </c>
      <c r="Q34" s="259">
        <f>Q32/Справочно!O$7*100000</f>
        <v>9.4251712535833434</v>
      </c>
      <c r="R34" s="259">
        <f>R32/Справочно!P$7*100000</f>
        <v>43.320880441069086</v>
      </c>
      <c r="S34" s="259">
        <f>S32/Справочно!Q$7*100000</f>
        <v>28.162568426240473</v>
      </c>
      <c r="T34" s="259">
        <f>T32/Справочно!R$7*100000</f>
        <v>53.231755828250435</v>
      </c>
      <c r="U34" s="259">
        <f>U32/Справочно!S$7*100000</f>
        <v>7.2037512297243271</v>
      </c>
      <c r="V34" s="259">
        <f>V32/Справочно!T$7*100000</f>
        <v>8.5975119488221079</v>
      </c>
      <c r="W34" s="259">
        <f>W32/Справочно!U$7*100000</f>
        <v>0.99244090841424482</v>
      </c>
    </row>
    <row r="35" spans="1:23" ht="20.25" customHeight="1" x14ac:dyDescent="0.3">
      <c r="A35" s="29" t="s">
        <v>106</v>
      </c>
      <c r="B35" s="37" t="s">
        <v>167</v>
      </c>
      <c r="C35" s="23" t="s">
        <v>58</v>
      </c>
      <c r="D35" s="23" t="s">
        <v>59</v>
      </c>
      <c r="E35" s="23" t="s">
        <v>60</v>
      </c>
      <c r="F35" s="254">
        <v>694</v>
      </c>
      <c r="G35" s="256">
        <v>336</v>
      </c>
      <c r="H35" s="256">
        <v>35</v>
      </c>
      <c r="I35" s="256">
        <v>81</v>
      </c>
      <c r="J35" s="256">
        <v>14</v>
      </c>
      <c r="K35" s="256">
        <v>98</v>
      </c>
      <c r="L35" s="256">
        <v>32</v>
      </c>
      <c r="M35" s="256">
        <v>24</v>
      </c>
      <c r="N35" s="256">
        <v>74</v>
      </c>
      <c r="O35" s="254">
        <v>748</v>
      </c>
      <c r="P35" s="256">
        <v>351</v>
      </c>
      <c r="Q35" s="256">
        <v>40</v>
      </c>
      <c r="R35" s="256">
        <v>90</v>
      </c>
      <c r="S35" s="256">
        <v>15</v>
      </c>
      <c r="T35" s="256">
        <v>105</v>
      </c>
      <c r="U35" s="256">
        <v>37</v>
      </c>
      <c r="V35" s="256">
        <v>28</v>
      </c>
      <c r="W35" s="256">
        <v>82</v>
      </c>
    </row>
    <row r="36" spans="1:23" ht="42" x14ac:dyDescent="0.3">
      <c r="A36" s="30" t="s">
        <v>107</v>
      </c>
      <c r="B36" s="23" t="s">
        <v>68</v>
      </c>
      <c r="C36" s="22" t="s">
        <v>58</v>
      </c>
      <c r="D36" s="22" t="s">
        <v>69</v>
      </c>
      <c r="E36" s="22" t="s">
        <v>70</v>
      </c>
      <c r="F36" s="257">
        <f>F35/Справочно!D$5*1000000</f>
        <v>6.0227742965592714</v>
      </c>
      <c r="G36" s="259">
        <f>G35/Справочно!E$5*1000000</f>
        <v>10.541520413528787</v>
      </c>
      <c r="H36" s="259">
        <f>H35/Справочно!F$5*1000000</f>
        <v>3.116186201206979</v>
      </c>
      <c r="I36" s="259">
        <f>I35/Справочно!G$5*1000000</f>
        <v>6.1854437265511546</v>
      </c>
      <c r="J36" s="259">
        <f>J35/Справочно!H$5*1000000</f>
        <v>1.9042968417916983</v>
      </c>
      <c r="K36" s="259">
        <f>K35/Справочно!I$5*1000000</f>
        <v>4.2873926812019487</v>
      </c>
      <c r="L36" s="259">
        <f>L35/Справочно!J$5*1000000</f>
        <v>3.3713342402924802</v>
      </c>
      <c r="M36" s="259">
        <f>M35/Справочно!K$5*1000000</f>
        <v>1.8317365297339303</v>
      </c>
      <c r="N36" s="259">
        <f>N35/Справочно!L$5*1000000</f>
        <v>11.887993255330962</v>
      </c>
      <c r="O36" s="257">
        <f>O35/Справочно!M$5*1000000</f>
        <v>6.4601004075787891</v>
      </c>
      <c r="P36" s="259">
        <f>P35/Справочно!N$5*1000000</f>
        <v>10.95379840747999</v>
      </c>
      <c r="Q36" s="259">
        <f>Q35/Справочно!O$5*1000000</f>
        <v>3.5479282981430589</v>
      </c>
      <c r="R36" s="259">
        <f>R35/Справочно!P$5*1000000</f>
        <v>6.8466217513065066</v>
      </c>
      <c r="S36" s="259">
        <f>S35/Справочно!Q$5*1000000</f>
        <v>2.0511277784235031</v>
      </c>
      <c r="T36" s="259">
        <f>T35/Справочно!R$5*1000000</f>
        <v>4.5554483313891687</v>
      </c>
      <c r="U36" s="259">
        <f>U35/Справочно!S$5*1000000</f>
        <v>3.8841698557975701</v>
      </c>
      <c r="V36" s="259">
        <f>V35/Справочно!T$5*1000000</f>
        <v>2.1228182261837043</v>
      </c>
      <c r="W36" s="259">
        <f>W35/Справочно!U$5*1000000</f>
        <v>13.127540459239787</v>
      </c>
    </row>
    <row r="37" spans="1:23" ht="42" x14ac:dyDescent="0.3">
      <c r="A37" s="30" t="s">
        <v>108</v>
      </c>
      <c r="B37" s="23" t="s">
        <v>72</v>
      </c>
      <c r="C37" s="22" t="s">
        <v>58</v>
      </c>
      <c r="D37" s="22" t="s">
        <v>73</v>
      </c>
      <c r="E37" s="22" t="s">
        <v>70</v>
      </c>
      <c r="F37" s="257">
        <f>F35/Справочно!D$7*100000</f>
        <v>4.0525095457329492</v>
      </c>
      <c r="G37" s="259">
        <f>G35/Справочно!E$7*100000</f>
        <v>51.676009873809029</v>
      </c>
      <c r="H37" s="259">
        <f>H35/Справочно!F$7*100000</f>
        <v>2.0747232319208617</v>
      </c>
      <c r="I37" s="259">
        <f>I35/Справочно!G$7*100000</f>
        <v>18.087584101683486</v>
      </c>
      <c r="J37" s="259">
        <f>J35/Справочно!H$7*100000</f>
        <v>8.2140824576534701</v>
      </c>
      <c r="K37" s="259">
        <f>K35/Справочно!I$7*100000</f>
        <v>9.4505653463198236</v>
      </c>
      <c r="L37" s="259">
        <f>L35/Справочно!J$7*100000</f>
        <v>1.7596949568792251</v>
      </c>
      <c r="M37" s="259">
        <f>M35/Справочно!K$7*100000</f>
        <v>0.55024076472461492</v>
      </c>
      <c r="N37" s="259">
        <f>N35/Справочно!L$7*100000</f>
        <v>1.0643569162703495</v>
      </c>
      <c r="O37" s="257">
        <f>O35/Справочно!M$7*100000</f>
        <v>4.3678344959773003</v>
      </c>
      <c r="P37" s="259">
        <f>P35/Справочно!N$7*100000</f>
        <v>53.982974600318364</v>
      </c>
      <c r="Q37" s="259">
        <f>Q35/Справочно!O$7*100000</f>
        <v>2.3711122650524135</v>
      </c>
      <c r="R37" s="259">
        <f>R35/Справочно!P$7*100000</f>
        <v>20.097315668537206</v>
      </c>
      <c r="S37" s="259">
        <f>S35/Справочно!Q$7*100000</f>
        <v>8.8008026332001474</v>
      </c>
      <c r="T37" s="259">
        <f>T35/Справочно!R$7*100000</f>
        <v>10.125605728199812</v>
      </c>
      <c r="U37" s="259">
        <f>U35/Справочно!S$7*100000</f>
        <v>2.0346472938916036</v>
      </c>
      <c r="V37" s="259">
        <f>V35/Справочно!T$7*100000</f>
        <v>0.64194755884538413</v>
      </c>
      <c r="W37" s="259">
        <f>W35/Справочно!U$7*100000</f>
        <v>1.179422528840117</v>
      </c>
    </row>
    <row r="38" spans="1:23" ht="21" x14ac:dyDescent="0.3">
      <c r="A38" s="29" t="s">
        <v>110</v>
      </c>
      <c r="B38" s="37" t="s">
        <v>109</v>
      </c>
      <c r="C38" s="23" t="s">
        <v>58</v>
      </c>
      <c r="D38" s="23" t="s">
        <v>59</v>
      </c>
      <c r="E38" s="23" t="s">
        <v>60</v>
      </c>
      <c r="F38" s="254">
        <v>204</v>
      </c>
      <c r="G38" s="256">
        <v>35</v>
      </c>
      <c r="H38" s="256">
        <v>10</v>
      </c>
      <c r="I38" s="256">
        <v>12</v>
      </c>
      <c r="J38" s="256">
        <v>3</v>
      </c>
      <c r="K38" s="256">
        <v>38</v>
      </c>
      <c r="L38" s="256">
        <v>1</v>
      </c>
      <c r="M38" s="256">
        <v>5</v>
      </c>
      <c r="N38" s="256">
        <v>100</v>
      </c>
      <c r="O38" s="254">
        <v>191</v>
      </c>
      <c r="P38" s="256">
        <v>30</v>
      </c>
      <c r="Q38" s="256">
        <v>9</v>
      </c>
      <c r="R38" s="256">
        <v>16</v>
      </c>
      <c r="S38" s="256">
        <v>2</v>
      </c>
      <c r="T38" s="256">
        <v>34</v>
      </c>
      <c r="U38" s="256">
        <v>0</v>
      </c>
      <c r="V38" s="256">
        <v>3</v>
      </c>
      <c r="W38" s="256">
        <v>97</v>
      </c>
    </row>
    <row r="39" spans="1:23" ht="42" x14ac:dyDescent="0.3">
      <c r="A39" s="30" t="s">
        <v>112</v>
      </c>
      <c r="B39" s="23" t="s">
        <v>68</v>
      </c>
      <c r="C39" s="22" t="s">
        <v>58</v>
      </c>
      <c r="D39" s="22" t="s">
        <v>69</v>
      </c>
      <c r="E39" s="22" t="s">
        <v>70</v>
      </c>
      <c r="F39" s="257">
        <f>F38/Справочно!D$5*1000000</f>
        <v>1.7703832226197282</v>
      </c>
      <c r="G39" s="259">
        <f>G38/Справочно!E$5*1000000</f>
        <v>1.0980750430759152</v>
      </c>
      <c r="H39" s="259">
        <f>H38/Справочно!F$5*1000000</f>
        <v>0.89033891463056536</v>
      </c>
      <c r="I39" s="259">
        <f>I38/Справочно!G$5*1000000</f>
        <v>0.91636203356313406</v>
      </c>
      <c r="J39" s="259">
        <f>J38/Справочно!H$5*1000000</f>
        <v>0.40806360895536392</v>
      </c>
      <c r="K39" s="259">
        <f>K38/Справочно!I$5*1000000</f>
        <v>1.6624583865885108</v>
      </c>
      <c r="L39" s="259">
        <f>L38/Справочно!J$5*1000000</f>
        <v>0.10535419500914001</v>
      </c>
      <c r="M39" s="259">
        <f>M38/Справочно!K$5*1000000</f>
        <v>0.38161177702790217</v>
      </c>
      <c r="N39" s="259">
        <f>N38/Справочно!L$5*1000000</f>
        <v>16.064855750447247</v>
      </c>
      <c r="O39" s="257">
        <f>O38/Справочно!M$5*1000000</f>
        <v>1.6495710933790759</v>
      </c>
      <c r="P39" s="259">
        <f>P38/Справочно!N$5*1000000</f>
        <v>0.93622208610940083</v>
      </c>
      <c r="Q39" s="259">
        <f>Q38/Справочно!O$5*1000000</f>
        <v>0.79828386708218824</v>
      </c>
      <c r="R39" s="259">
        <f>R38/Справочно!P$5*1000000</f>
        <v>1.2171772002322678</v>
      </c>
      <c r="S39" s="259">
        <f>S38/Справочно!Q$5*1000000</f>
        <v>0.27348370378980041</v>
      </c>
      <c r="T39" s="259">
        <f>T38/Справочно!R$5*1000000</f>
        <v>1.4750975549260168</v>
      </c>
      <c r="U39" s="262">
        <f>U38/Справочно!S$5*1000000</f>
        <v>0</v>
      </c>
      <c r="V39" s="259">
        <f>V38/Справочно!T$5*1000000</f>
        <v>0.22744480994825403</v>
      </c>
      <c r="W39" s="259">
        <f>W38/Справочно!U$5*1000000</f>
        <v>15.528919811539748</v>
      </c>
    </row>
    <row r="40" spans="1:23" ht="42" x14ac:dyDescent="0.3">
      <c r="A40" s="30" t="s">
        <v>113</v>
      </c>
      <c r="B40" s="23" t="s">
        <v>72</v>
      </c>
      <c r="C40" s="22" t="s">
        <v>58</v>
      </c>
      <c r="D40" s="22" t="s">
        <v>73</v>
      </c>
      <c r="E40" s="22" t="s">
        <v>70</v>
      </c>
      <c r="F40" s="257">
        <f>F38/Справочно!D$7*100000</f>
        <v>1.1912275898119908</v>
      </c>
      <c r="G40" s="259">
        <f>G38/Справочно!E$7*100000</f>
        <v>5.382917695188441</v>
      </c>
      <c r="H40" s="259">
        <f>H38/Справочно!F$7*100000</f>
        <v>0.59277806626310336</v>
      </c>
      <c r="I40" s="259">
        <f>I38/Справочно!G$7*100000</f>
        <v>2.6796420891382939</v>
      </c>
      <c r="J40" s="259">
        <f>J38/Справочно!H$7*100000</f>
        <v>1.7601605266400295</v>
      </c>
      <c r="K40" s="259">
        <f>K38/Справочно!I$7*100000</f>
        <v>3.6645049302056463</v>
      </c>
      <c r="L40" s="259">
        <f>L38/Справочно!J$7*100000</f>
        <v>5.4990467402475783E-2</v>
      </c>
      <c r="M40" s="259">
        <f>M38/Справочно!K$7*100000</f>
        <v>0.11463349265096144</v>
      </c>
      <c r="N40" s="259">
        <f>N38/Справочно!L$7*100000</f>
        <v>1.438320157122094</v>
      </c>
      <c r="O40" s="257">
        <f>O38/Справочно!M$7*100000</f>
        <v>1.1153160277161289</v>
      </c>
      <c r="P40" s="259">
        <f>P38/Справочно!N$7*100000</f>
        <v>4.6139294530186632</v>
      </c>
      <c r="Q40" s="259">
        <f>Q38/Справочно!O$7*100000</f>
        <v>0.53350025963679304</v>
      </c>
      <c r="R40" s="259">
        <f>R38/Справочно!P$7*100000</f>
        <v>3.5728561188510586</v>
      </c>
      <c r="S40" s="259">
        <f>S38/Справочно!Q$7*100000</f>
        <v>1.1734403510933531</v>
      </c>
      <c r="T40" s="259">
        <f>T38/Справочно!R$7*100000</f>
        <v>3.2787675691313676</v>
      </c>
      <c r="U40" s="262">
        <f>U38/Справочно!S$7*100000</f>
        <v>0</v>
      </c>
      <c r="V40" s="259">
        <f>V38/Справочно!T$7*100000</f>
        <v>6.8780095590576865E-2</v>
      </c>
      <c r="W40" s="259">
        <f>W38/Справочно!U$7*100000</f>
        <v>1.3951705524084312</v>
      </c>
    </row>
    <row r="41" spans="1:23" ht="20.25" customHeight="1" x14ac:dyDescent="0.3">
      <c r="A41" s="29" t="s">
        <v>156</v>
      </c>
      <c r="B41" s="37" t="s">
        <v>111</v>
      </c>
      <c r="C41" s="23" t="s">
        <v>58</v>
      </c>
      <c r="D41" s="23" t="s">
        <v>59</v>
      </c>
      <c r="E41" s="23" t="s">
        <v>60</v>
      </c>
      <c r="F41" s="254">
        <v>2231</v>
      </c>
      <c r="G41" s="256">
        <v>664</v>
      </c>
      <c r="H41" s="256">
        <v>165</v>
      </c>
      <c r="I41" s="256">
        <v>284</v>
      </c>
      <c r="J41" s="256">
        <v>43</v>
      </c>
      <c r="K41" s="256">
        <v>339</v>
      </c>
      <c r="L41" s="256">
        <v>157</v>
      </c>
      <c r="M41" s="256">
        <v>423</v>
      </c>
      <c r="N41" s="256">
        <v>156</v>
      </c>
      <c r="O41" s="254">
        <v>3167</v>
      </c>
      <c r="P41" s="256">
        <v>909</v>
      </c>
      <c r="Q41" s="256">
        <v>211</v>
      </c>
      <c r="R41" s="256">
        <v>395</v>
      </c>
      <c r="S41" s="256">
        <v>65</v>
      </c>
      <c r="T41" s="256">
        <v>481</v>
      </c>
      <c r="U41" s="256">
        <v>232</v>
      </c>
      <c r="V41" s="256">
        <v>632</v>
      </c>
      <c r="W41" s="256">
        <v>242</v>
      </c>
    </row>
    <row r="42" spans="1:23" ht="42" x14ac:dyDescent="0.3">
      <c r="A42" s="30" t="s">
        <v>157</v>
      </c>
      <c r="B42" s="23" t="s">
        <v>68</v>
      </c>
      <c r="C42" s="22" t="s">
        <v>58</v>
      </c>
      <c r="D42" s="22" t="s">
        <v>69</v>
      </c>
      <c r="E42" s="22" t="s">
        <v>70</v>
      </c>
      <c r="F42" s="257">
        <f>F41/Справочно!D$5*1000000</f>
        <v>19.361396910120657</v>
      </c>
      <c r="G42" s="259">
        <f>G41/Справочно!E$5*1000000</f>
        <v>20.832052245783078</v>
      </c>
      <c r="H42" s="259">
        <f>H41/Справочно!F$5*1000000</f>
        <v>14.69059209140433</v>
      </c>
      <c r="I42" s="259">
        <f>I41/Справочно!G$5*1000000</f>
        <v>21.687234794327505</v>
      </c>
      <c r="J42" s="259">
        <f>J41/Справочно!H$5*1000000</f>
        <v>5.8489117283602168</v>
      </c>
      <c r="K42" s="259">
        <f>K41/Справочно!I$5*1000000</f>
        <v>14.830878764565925</v>
      </c>
      <c r="L42" s="259">
        <f>L41/Справочно!J$5*1000000</f>
        <v>16.54060861643498</v>
      </c>
      <c r="M42" s="259">
        <f>M41/Справочно!K$5*1000000</f>
        <v>32.284356336560521</v>
      </c>
      <c r="N42" s="259">
        <f>N41/Справочно!L$5*1000000</f>
        <v>25.061174970697703</v>
      </c>
      <c r="O42" s="257">
        <f>O41/Справочно!M$5*1000000</f>
        <v>27.351788757756719</v>
      </c>
      <c r="P42" s="259">
        <f>P41/Справочно!N$5*1000000</f>
        <v>28.367529209114846</v>
      </c>
      <c r="Q42" s="259">
        <f>Q41/Справочно!O$5*1000000</f>
        <v>18.715321772704634</v>
      </c>
      <c r="R42" s="259">
        <f>R41/Справочно!P$5*1000000</f>
        <v>30.049062130734114</v>
      </c>
      <c r="S42" s="259">
        <f>S41/Справочно!Q$5*1000000</f>
        <v>8.8882203731685134</v>
      </c>
      <c r="T42" s="259">
        <f>T41/Справочно!R$5*1000000</f>
        <v>20.868291879982767</v>
      </c>
      <c r="U42" s="259">
        <f>U41/Справочно!S$5*1000000</f>
        <v>24.354794771487462</v>
      </c>
      <c r="V42" s="259">
        <f>V41/Справочно!T$5*1000000</f>
        <v>47.915039962432182</v>
      </c>
      <c r="W42" s="259">
        <f>W41/Справочно!U$5*1000000</f>
        <v>38.742253550439372</v>
      </c>
    </row>
    <row r="43" spans="1:23" ht="42" x14ac:dyDescent="0.3">
      <c r="A43" s="30" t="s">
        <v>158</v>
      </c>
      <c r="B43" s="23" t="s">
        <v>72</v>
      </c>
      <c r="C43" s="22" t="s">
        <v>58</v>
      </c>
      <c r="D43" s="22" t="s">
        <v>73</v>
      </c>
      <c r="E43" s="22" t="s">
        <v>70</v>
      </c>
      <c r="F43" s="257">
        <f>F41/Справочно!D$7*100000</f>
        <v>13.027591925836038</v>
      </c>
      <c r="G43" s="259">
        <f>G41/Справочно!E$7*100000</f>
        <v>102.12163856014641</v>
      </c>
      <c r="H43" s="259">
        <f>H41/Справочно!F$7*100000</f>
        <v>9.7808380933412042</v>
      </c>
      <c r="I43" s="259">
        <f>I41/Справочно!G$7*100000</f>
        <v>63.418196109606292</v>
      </c>
      <c r="J43" s="259">
        <f>J41/Справочно!H$7*100000</f>
        <v>25.228967548507093</v>
      </c>
      <c r="K43" s="259">
        <f>K41/Справочно!I$7*100000</f>
        <v>32.691241351045107</v>
      </c>
      <c r="L43" s="259">
        <f>L41/Справочно!J$7*100000</f>
        <v>8.6335033821886977</v>
      </c>
      <c r="M43" s="259">
        <f>M41/Справочно!K$7*100000</f>
        <v>9.6979934782713393</v>
      </c>
      <c r="N43" s="259">
        <f>N41/Справочно!L$7*100000</f>
        <v>2.2437794451104667</v>
      </c>
      <c r="O43" s="257">
        <f>O41/Справочно!M$7*100000</f>
        <v>18.493224396738114</v>
      </c>
      <c r="P43" s="259">
        <f>P41/Справочно!N$7*100000</f>
        <v>139.80206242646551</v>
      </c>
      <c r="Q43" s="259">
        <f>Q41/Справочно!O$7*100000</f>
        <v>12.507617198151481</v>
      </c>
      <c r="R43" s="259">
        <f>R41/Справочно!P$7*100000</f>
        <v>88.204885434135505</v>
      </c>
      <c r="S43" s="259">
        <f>S41/Справочно!Q$7*100000</f>
        <v>38.136811410533973</v>
      </c>
      <c r="T43" s="259">
        <f>T41/Справочно!R$7*100000</f>
        <v>46.384917669181995</v>
      </c>
      <c r="U43" s="259">
        <f>U41/Справочно!S$7*100000</f>
        <v>12.75778843737438</v>
      </c>
      <c r="V43" s="259">
        <f>V41/Справочно!T$7*100000</f>
        <v>14.489673471081526</v>
      </c>
      <c r="W43" s="259">
        <f>W41/Справочно!U$7*100000</f>
        <v>3.4807347802354673</v>
      </c>
    </row>
    <row r="44" spans="1:23" ht="21" x14ac:dyDescent="0.3">
      <c r="A44" s="44" t="s">
        <v>159</v>
      </c>
      <c r="B44" s="37" t="s">
        <v>155</v>
      </c>
      <c r="C44" s="23" t="s">
        <v>58</v>
      </c>
      <c r="D44" s="23" t="s">
        <v>129</v>
      </c>
      <c r="E44" s="23" t="s">
        <v>60</v>
      </c>
      <c r="F44" s="254">
        <v>10085</v>
      </c>
      <c r="G44" s="256">
        <v>2342</v>
      </c>
      <c r="H44" s="256">
        <v>810</v>
      </c>
      <c r="I44" s="256">
        <v>1670</v>
      </c>
      <c r="J44" s="256">
        <v>320</v>
      </c>
      <c r="K44" s="256">
        <v>1687</v>
      </c>
      <c r="L44" s="256">
        <v>1214</v>
      </c>
      <c r="M44" s="256">
        <v>1399</v>
      </c>
      <c r="N44" s="256">
        <v>643</v>
      </c>
      <c r="O44" s="254">
        <v>9497</v>
      </c>
      <c r="P44" s="256">
        <v>2391</v>
      </c>
      <c r="Q44" s="256">
        <v>764</v>
      </c>
      <c r="R44" s="256">
        <v>1496</v>
      </c>
      <c r="S44" s="256">
        <v>305</v>
      </c>
      <c r="T44" s="256">
        <v>1540</v>
      </c>
      <c r="U44" s="256">
        <v>1140</v>
      </c>
      <c r="V44" s="256">
        <v>1265</v>
      </c>
      <c r="W44" s="256">
        <v>596</v>
      </c>
    </row>
    <row r="45" spans="1:23" ht="42" x14ac:dyDescent="0.3">
      <c r="A45" s="30" t="s">
        <v>160</v>
      </c>
      <c r="B45" s="23" t="s">
        <v>68</v>
      </c>
      <c r="C45" s="22" t="s">
        <v>58</v>
      </c>
      <c r="D45" s="22" t="s">
        <v>69</v>
      </c>
      <c r="E45" s="22" t="s">
        <v>70</v>
      </c>
      <c r="F45" s="257">
        <f>F44/Справочно!D$5*1000000</f>
        <v>87.521150980980195</v>
      </c>
      <c r="G45" s="259">
        <f>G44/Справочно!E$5*1000000</f>
        <v>73.476907168108383</v>
      </c>
      <c r="H45" s="259">
        <f>H44/Справочно!F$5*1000000</f>
        <v>72.117452085075797</v>
      </c>
      <c r="I45" s="259">
        <f>I44/Справочно!G$5*1000000</f>
        <v>127.5270496708695</v>
      </c>
      <c r="J45" s="259">
        <f>J44/Справочно!H$5*1000000</f>
        <v>43.526784955238824</v>
      </c>
      <c r="K45" s="259">
        <f>K44/Справочно!I$5*1000000</f>
        <v>73.804402583547827</v>
      </c>
      <c r="L45" s="259">
        <f>L44/Справочно!J$5*1000000</f>
        <v>127.89999274109596</v>
      </c>
      <c r="M45" s="259">
        <f>M44/Справочно!K$5*1000000</f>
        <v>106.77497521240703</v>
      </c>
      <c r="N45" s="259">
        <f>N44/Справочно!L$5*1000000</f>
        <v>103.2970224753758</v>
      </c>
      <c r="O45" s="257">
        <f>O44/Справочно!M$5*1000000</f>
        <v>82.020820281785774</v>
      </c>
      <c r="P45" s="259">
        <f>P44/Справочно!N$5*1000000</f>
        <v>74.616900262919245</v>
      </c>
      <c r="Q45" s="259">
        <f>Q44/Справочно!O$5*1000000</f>
        <v>67.765430494532424</v>
      </c>
      <c r="R45" s="259">
        <f>R44/Справочно!P$5*1000000</f>
        <v>113.80606822171704</v>
      </c>
      <c r="S45" s="259">
        <f>S44/Справочно!Q$5*1000000</f>
        <v>41.706264827944565</v>
      </c>
      <c r="T45" s="259">
        <f>T44/Справочно!R$5*1000000</f>
        <v>66.813242193707808</v>
      </c>
      <c r="U45" s="259">
        <f>U44/Справочно!S$5*1000000</f>
        <v>119.67442258403322</v>
      </c>
      <c r="V45" s="259">
        <f>V44/Справочно!T$5*1000000</f>
        <v>95.905894861513787</v>
      </c>
      <c r="W45" s="259">
        <f>W44/Справочно!U$5*1000000</f>
        <v>95.414806264718464</v>
      </c>
    </row>
    <row r="46" spans="1:23" ht="42" x14ac:dyDescent="0.3">
      <c r="A46" s="30" t="s">
        <v>161</v>
      </c>
      <c r="B46" s="23" t="s">
        <v>72</v>
      </c>
      <c r="C46" s="22" t="s">
        <v>58</v>
      </c>
      <c r="D46" s="22" t="s">
        <v>73</v>
      </c>
      <c r="E46" s="22" t="s">
        <v>70</v>
      </c>
      <c r="F46" s="257">
        <f>F44/Справочно!D$7*100000</f>
        <v>58.889854133597694</v>
      </c>
      <c r="G46" s="259">
        <f>G44/Справочно!E$7*100000</f>
        <v>360.19409263232365</v>
      </c>
      <c r="H46" s="259">
        <f>H44/Справочно!F$7*100000</f>
        <v>48.015023367311372</v>
      </c>
      <c r="I46" s="259">
        <f>I44/Справочно!G$7*100000</f>
        <v>372.91685740507927</v>
      </c>
      <c r="J46" s="259">
        <f>J44/Справочно!H$7*100000</f>
        <v>187.75045617493649</v>
      </c>
      <c r="K46" s="259">
        <f>K44/Справочно!I$7*100000</f>
        <v>162.68473203307698</v>
      </c>
      <c r="L46" s="259">
        <f>L44/Справочно!J$7*100000</f>
        <v>66.758427426605593</v>
      </c>
      <c r="M46" s="259">
        <f>M44/Справочно!K$7*100000</f>
        <v>32.074451243739013</v>
      </c>
      <c r="N46" s="259">
        <f>N44/Справочно!L$7*100000</f>
        <v>9.2483986102950642</v>
      </c>
      <c r="O46" s="257">
        <f>O44/Справочно!M$7*100000</f>
        <v>55.456315786492546</v>
      </c>
      <c r="P46" s="259">
        <f>P44/Справочно!N$7*100000</f>
        <v>367.73017740558743</v>
      </c>
      <c r="Q46" s="259">
        <f>Q44/Справочно!O$7*100000</f>
        <v>45.288244262501095</v>
      </c>
      <c r="R46" s="259">
        <f>R44/Справочно!P$7*100000</f>
        <v>334.06204711257396</v>
      </c>
      <c r="S46" s="259">
        <f>S44/Справочно!Q$7*100000</f>
        <v>178.94965354173635</v>
      </c>
      <c r="T46" s="259">
        <f>T44/Справочно!R$7*100000</f>
        <v>148.50888401359722</v>
      </c>
      <c r="U46" s="259">
        <f>U44/Справочно!S$7*100000</f>
        <v>62.689132838822395</v>
      </c>
      <c r="V46" s="259">
        <f>V44/Справочно!T$7*100000</f>
        <v>29.002273640693247</v>
      </c>
      <c r="W46" s="259">
        <f>W44/Справочно!U$7*100000</f>
        <v>8.5723881364476799</v>
      </c>
    </row>
    <row r="47" spans="1:23" ht="20.25" customHeight="1" x14ac:dyDescent="0.3">
      <c r="A47" s="29" t="s">
        <v>162</v>
      </c>
      <c r="B47" s="23" t="s">
        <v>114</v>
      </c>
      <c r="C47" s="23" t="s">
        <v>58</v>
      </c>
      <c r="D47" s="23" t="s">
        <v>59</v>
      </c>
      <c r="E47" s="23" t="s">
        <v>60</v>
      </c>
      <c r="F47" s="254">
        <v>222</v>
      </c>
      <c r="G47" s="256">
        <v>163</v>
      </c>
      <c r="H47" s="256">
        <v>17</v>
      </c>
      <c r="I47" s="256">
        <v>6</v>
      </c>
      <c r="J47" s="256">
        <v>0</v>
      </c>
      <c r="K47" s="256">
        <v>17</v>
      </c>
      <c r="L47" s="256">
        <v>10</v>
      </c>
      <c r="M47" s="256">
        <v>5</v>
      </c>
      <c r="N47" s="256">
        <v>4</v>
      </c>
      <c r="O47" s="254">
        <v>232</v>
      </c>
      <c r="P47" s="256">
        <v>167</v>
      </c>
      <c r="Q47" s="256">
        <v>16</v>
      </c>
      <c r="R47" s="256">
        <v>6</v>
      </c>
      <c r="S47" s="256">
        <v>0</v>
      </c>
      <c r="T47" s="256">
        <v>17</v>
      </c>
      <c r="U47" s="256">
        <v>12</v>
      </c>
      <c r="V47" s="256">
        <v>8</v>
      </c>
      <c r="W47" s="256">
        <v>6</v>
      </c>
    </row>
    <row r="48" spans="1:23" ht="42" x14ac:dyDescent="0.3">
      <c r="A48" s="32" t="s">
        <v>211</v>
      </c>
      <c r="B48" s="32" t="s">
        <v>68</v>
      </c>
      <c r="C48" s="31" t="s">
        <v>58</v>
      </c>
      <c r="D48" s="31" t="s">
        <v>69</v>
      </c>
      <c r="E48" s="31" t="s">
        <v>70</v>
      </c>
      <c r="F48" s="257">
        <f>F47/Справочно!D$5*1000000</f>
        <v>1.9265935069685278</v>
      </c>
      <c r="G48" s="259">
        <f>G47/Справочно!E$5*1000000</f>
        <v>5.1138923434678345</v>
      </c>
      <c r="H48" s="259">
        <f>H47/Справочно!F$5*1000000</f>
        <v>1.5135761548719613</v>
      </c>
      <c r="I48" s="259">
        <f>I47/Справочно!G$5*1000000</f>
        <v>0.45818101678156703</v>
      </c>
      <c r="J48" s="259">
        <f>J47/Справочно!H$5*1000000</f>
        <v>0</v>
      </c>
      <c r="K48" s="259">
        <f>K47/Справочно!I$5*1000000</f>
        <v>0.74373138347380741</v>
      </c>
      <c r="L48" s="259">
        <f>L47/Справочно!J$5*1000000</f>
        <v>1.0535419500914001</v>
      </c>
      <c r="M48" s="259">
        <f>M47/Справочно!K$5*1000000</f>
        <v>0.38161177702790217</v>
      </c>
      <c r="N48" s="259">
        <f>N47/Справочно!L$5*1000000</f>
        <v>0.64259423001788984</v>
      </c>
      <c r="O48" s="257">
        <f>O47/Справочно!M$5*1000000</f>
        <v>2.0036675060939557</v>
      </c>
      <c r="P48" s="259">
        <f>P47/Справочно!N$5*1000000</f>
        <v>5.211636279342331</v>
      </c>
      <c r="Q48" s="259">
        <f>Q47/Справочно!O$5*1000000</f>
        <v>1.4191713192572235</v>
      </c>
      <c r="R48" s="259">
        <f>R47/Справочно!P$5*1000000</f>
        <v>0.45644145008710046</v>
      </c>
      <c r="S48" s="262">
        <f>S47/Справочно!Q$5*1000000</f>
        <v>0</v>
      </c>
      <c r="T48" s="259">
        <f>T47/Справочно!R$5*1000000</f>
        <v>0.7375487774630084</v>
      </c>
      <c r="U48" s="259">
        <f>U47/Справочно!S$5*1000000</f>
        <v>1.2597307640424549</v>
      </c>
      <c r="V48" s="259">
        <f>V47/Справочно!T$5*1000000</f>
        <v>0.60651949319534415</v>
      </c>
      <c r="W48" s="259">
        <f>W47/Справочно!U$5*1000000</f>
        <v>0.96055174091998452</v>
      </c>
    </row>
    <row r="49" spans="1:23" ht="42" x14ac:dyDescent="0.3">
      <c r="A49" s="32" t="s">
        <v>212</v>
      </c>
      <c r="B49" s="32" t="s">
        <v>72</v>
      </c>
      <c r="C49" s="31" t="s">
        <v>58</v>
      </c>
      <c r="D49" s="31" t="s">
        <v>73</v>
      </c>
      <c r="E49" s="31" t="s">
        <v>70</v>
      </c>
      <c r="F49" s="257">
        <f>F47/Справочно!D$7*100000</f>
        <v>1.2963359065601079</v>
      </c>
      <c r="G49" s="259">
        <f>G47/Справочно!E$7*100000</f>
        <v>25.069016694734735</v>
      </c>
      <c r="H49" s="259">
        <f>H47/Справочно!F$7*100000</f>
        <v>1.0077227126472756</v>
      </c>
      <c r="I49" s="259">
        <f>I47/Справочно!G$7*100000</f>
        <v>1.339821044569147</v>
      </c>
      <c r="J49" s="259">
        <f>J47/Справочно!H$7*100000</f>
        <v>0</v>
      </c>
      <c r="K49" s="259">
        <f>K47/Справочно!I$7*100000</f>
        <v>1.6393837845656838</v>
      </c>
      <c r="L49" s="259">
        <f>L47/Справочно!J$7*100000</f>
        <v>0.54990467402475784</v>
      </c>
      <c r="M49" s="259">
        <f>M47/Справочно!K$7*100000</f>
        <v>0.11463349265096144</v>
      </c>
      <c r="N49" s="259">
        <f>N47/Справочно!L$7*100000</f>
        <v>5.7532806284883761E-2</v>
      </c>
      <c r="O49" s="257">
        <f>O47/Справочно!M$7*100000</f>
        <v>1.3547294158646173</v>
      </c>
      <c r="P49" s="259">
        <f>P47/Справочно!N$7*100000</f>
        <v>25.68420728847056</v>
      </c>
      <c r="Q49" s="259">
        <f>Q47/Справочно!O$7*100000</f>
        <v>0.94844490602096543</v>
      </c>
      <c r="R49" s="259">
        <f>R47/Справочно!P$7*100000</f>
        <v>1.339821044569147</v>
      </c>
      <c r="S49" s="262">
        <f>S47/Справочно!Q$7*100000</f>
        <v>0</v>
      </c>
      <c r="T49" s="259">
        <f>T47/Справочно!R$7*100000</f>
        <v>1.6393837845656838</v>
      </c>
      <c r="U49" s="259">
        <f>U47/Справочно!S$7*100000</f>
        <v>0.65988560882970937</v>
      </c>
      <c r="V49" s="259">
        <f>V47/Справочно!T$7*100000</f>
        <v>0.18341358824153831</v>
      </c>
      <c r="W49" s="259">
        <f>W47/Справочно!U$7*100000</f>
        <v>8.6299209427325635E-2</v>
      </c>
    </row>
    <row r="50" spans="1:23" ht="21" x14ac:dyDescent="0.3">
      <c r="A50" s="29" t="s">
        <v>163</v>
      </c>
      <c r="B50" s="23" t="s">
        <v>210</v>
      </c>
      <c r="C50" s="23" t="s">
        <v>58</v>
      </c>
      <c r="D50" s="23" t="s">
        <v>59</v>
      </c>
      <c r="E50" s="23" t="s">
        <v>60</v>
      </c>
      <c r="F50" s="254">
        <v>1721</v>
      </c>
      <c r="G50" s="256">
        <v>314</v>
      </c>
      <c r="H50" s="256">
        <v>171</v>
      </c>
      <c r="I50" s="256">
        <v>160</v>
      </c>
      <c r="J50" s="256">
        <v>78</v>
      </c>
      <c r="K50" s="256">
        <v>454</v>
      </c>
      <c r="L50" s="256">
        <v>163</v>
      </c>
      <c r="M50" s="256">
        <v>173</v>
      </c>
      <c r="N50" s="256">
        <v>208</v>
      </c>
      <c r="O50" s="254">
        <v>1876</v>
      </c>
      <c r="P50" s="256">
        <v>344</v>
      </c>
      <c r="Q50" s="256">
        <v>180</v>
      </c>
      <c r="R50" s="256">
        <v>170</v>
      </c>
      <c r="S50" s="256">
        <v>87</v>
      </c>
      <c r="T50" s="256">
        <v>464</v>
      </c>
      <c r="U50" s="256">
        <v>199</v>
      </c>
      <c r="V50" s="256">
        <v>199</v>
      </c>
      <c r="W50" s="256">
        <v>233</v>
      </c>
    </row>
    <row r="51" spans="1:23" ht="42" x14ac:dyDescent="0.3">
      <c r="A51" s="29" t="s">
        <v>164</v>
      </c>
      <c r="B51" s="23" t="s">
        <v>68</v>
      </c>
      <c r="C51" s="22" t="s">
        <v>58</v>
      </c>
      <c r="D51" s="22" t="s">
        <v>69</v>
      </c>
      <c r="E51" s="22" t="s">
        <v>70</v>
      </c>
      <c r="F51" s="257">
        <f>F50/Справочно!D$5*1000000</f>
        <v>14.935438853571336</v>
      </c>
      <c r="G51" s="259">
        <f>G50/Справочно!E$5*1000000</f>
        <v>9.8513018150239251</v>
      </c>
      <c r="H51" s="259">
        <f>H50/Справочно!F$5*1000000</f>
        <v>15.224795440182669</v>
      </c>
      <c r="I51" s="259">
        <f>I50/Справочно!G$5*1000000</f>
        <v>12.218160447508453</v>
      </c>
      <c r="J51" s="259">
        <f>J50/Справочно!H$5*1000000</f>
        <v>10.609653832839463</v>
      </c>
      <c r="K51" s="259">
        <f>K50/Справочно!I$5*1000000</f>
        <v>19.862002829241682</v>
      </c>
      <c r="L51" s="259">
        <f>L50/Справочно!J$5*1000000</f>
        <v>17.172733786489822</v>
      </c>
      <c r="M51" s="259">
        <f>M50/Справочно!K$5*1000000</f>
        <v>13.203767485165415</v>
      </c>
      <c r="N51" s="259">
        <f>N50/Справочно!L$5*1000000</f>
        <v>33.414899960930271</v>
      </c>
      <c r="O51" s="257">
        <f>O50/Справочно!M$5*1000000</f>
        <v>16.202070006173543</v>
      </c>
      <c r="P51" s="259">
        <f>P50/Справочно!N$5*1000000</f>
        <v>10.735346587387797</v>
      </c>
      <c r="Q51" s="259">
        <f>Q50/Справочно!O$5*1000000</f>
        <v>15.965677341643765</v>
      </c>
      <c r="R51" s="259">
        <f>R50/Справочно!P$5*1000000</f>
        <v>12.932507752467846</v>
      </c>
      <c r="S51" s="259">
        <f>S50/Справочно!Q$5*1000000</f>
        <v>11.896541114856319</v>
      </c>
      <c r="T51" s="259">
        <f>T50/Справочно!R$5*1000000</f>
        <v>20.130743102519755</v>
      </c>
      <c r="U51" s="259">
        <f>U50/Справочно!S$5*1000000</f>
        <v>20.890535170370711</v>
      </c>
      <c r="V51" s="259">
        <f>V50/Справочно!T$5*1000000</f>
        <v>15.087172393234184</v>
      </c>
      <c r="W51" s="259">
        <f>W50/Справочно!U$5*1000000</f>
        <v>37.301425939059392</v>
      </c>
    </row>
    <row r="52" spans="1:23" ht="42" x14ac:dyDescent="0.3">
      <c r="A52" s="29" t="s">
        <v>165</v>
      </c>
      <c r="B52" s="23" t="s">
        <v>72</v>
      </c>
      <c r="C52" s="22" t="s">
        <v>58</v>
      </c>
      <c r="D52" s="22" t="s">
        <v>73</v>
      </c>
      <c r="E52" s="22" t="s">
        <v>70</v>
      </c>
      <c r="F52" s="257">
        <f>F50/Справочно!D$7*100000</f>
        <v>10.049522951306061</v>
      </c>
      <c r="G52" s="259">
        <f>G50/Справочно!E$7*100000</f>
        <v>48.292461608262009</v>
      </c>
      <c r="H52" s="259">
        <f>H50/Справочно!F$7*100000</f>
        <v>10.136504933099067</v>
      </c>
      <c r="I52" s="259">
        <f>I50/Справочно!G$7*100000</f>
        <v>35.728561188510589</v>
      </c>
      <c r="J52" s="259">
        <f>J50/Справочно!H$7*100000</f>
        <v>45.764173692640767</v>
      </c>
      <c r="K52" s="259">
        <f>K50/Справочно!I$7*100000</f>
        <v>43.781190481930615</v>
      </c>
      <c r="L52" s="259">
        <f>L50/Справочно!J$7*100000</f>
        <v>8.9634461866035515</v>
      </c>
      <c r="M52" s="259">
        <f>M50/Справочно!K$7*100000</f>
        <v>3.9663188457232659</v>
      </c>
      <c r="N52" s="259">
        <f>N50/Справочно!L$7*100000</f>
        <v>2.9917059268139554</v>
      </c>
      <c r="O52" s="257">
        <f>O50/Справочно!M$7*100000</f>
        <v>10.954622345525957</v>
      </c>
      <c r="P52" s="259">
        <f>P50/Справочно!N$7*100000</f>
        <v>52.906391061280672</v>
      </c>
      <c r="Q52" s="259">
        <f>Q50/Справочно!O$7*100000</f>
        <v>10.670005192735861</v>
      </c>
      <c r="R52" s="259">
        <f>R50/Справочно!P$7*100000</f>
        <v>37.961596262792497</v>
      </c>
      <c r="S52" s="259">
        <f>S50/Справочно!Q$7*100000</f>
        <v>51.04465527256086</v>
      </c>
      <c r="T52" s="259">
        <f>T50/Справочно!R$7*100000</f>
        <v>44.745533884616314</v>
      </c>
      <c r="U52" s="259">
        <f>U50/Справочно!S$7*100000</f>
        <v>10.943103013092681</v>
      </c>
      <c r="V52" s="259">
        <f>V50/Справочно!T$7*100000</f>
        <v>4.5624130075082654</v>
      </c>
      <c r="W52" s="259">
        <f>W50/Справочно!U$7*100000</f>
        <v>3.3512859660944785</v>
      </c>
    </row>
    <row r="53" spans="1:23" ht="61.5" customHeight="1" x14ac:dyDescent="0.3">
      <c r="A53" s="29" t="s">
        <v>168</v>
      </c>
      <c r="B53" s="19" t="s">
        <v>208</v>
      </c>
      <c r="C53" s="23" t="s">
        <v>58</v>
      </c>
      <c r="D53" s="23" t="s">
        <v>59</v>
      </c>
      <c r="E53" s="23" t="s">
        <v>60</v>
      </c>
      <c r="F53" s="254">
        <v>279</v>
      </c>
      <c r="G53" s="256">
        <v>203</v>
      </c>
      <c r="H53" s="256">
        <v>26</v>
      </c>
      <c r="I53" s="256">
        <v>4</v>
      </c>
      <c r="J53" s="256">
        <v>1</v>
      </c>
      <c r="K53" s="256">
        <v>22</v>
      </c>
      <c r="L53" s="256">
        <v>12</v>
      </c>
      <c r="M53" s="256">
        <v>9</v>
      </c>
      <c r="N53" s="256">
        <v>2</v>
      </c>
      <c r="O53" s="254">
        <v>260</v>
      </c>
      <c r="P53" s="256">
        <v>201</v>
      </c>
      <c r="Q53" s="256">
        <v>20</v>
      </c>
      <c r="R53" s="256">
        <v>3</v>
      </c>
      <c r="S53" s="256">
        <v>1</v>
      </c>
      <c r="T53" s="256">
        <v>17</v>
      </c>
      <c r="U53" s="256">
        <v>10</v>
      </c>
      <c r="V53" s="256">
        <v>7</v>
      </c>
      <c r="W53" s="256">
        <v>1</v>
      </c>
    </row>
    <row r="54" spans="1:23" ht="42" x14ac:dyDescent="0.3">
      <c r="A54" s="29" t="s">
        <v>169</v>
      </c>
      <c r="B54" s="23" t="s">
        <v>68</v>
      </c>
      <c r="C54" s="22" t="s">
        <v>58</v>
      </c>
      <c r="D54" s="22" t="s">
        <v>69</v>
      </c>
      <c r="E54" s="22" t="s">
        <v>70</v>
      </c>
      <c r="F54" s="257">
        <f>F53/Справочно!D$5*1000000</f>
        <v>2.4212594074063931</v>
      </c>
      <c r="G54" s="259">
        <f>G53/Справочно!E$5*1000000</f>
        <v>6.3688352498403082</v>
      </c>
      <c r="H54" s="259">
        <f>H53/Справочно!F$5*1000000</f>
        <v>2.31488117803947</v>
      </c>
      <c r="I54" s="259">
        <f>I53/Справочно!G$5*1000000</f>
        <v>0.30545401118771137</v>
      </c>
      <c r="J54" s="259">
        <f>J53/Справочно!H$5*1000000</f>
        <v>0.13602120298512133</v>
      </c>
      <c r="K54" s="259">
        <f>K53/Справочно!I$5*1000000</f>
        <v>0.96247590802492733</v>
      </c>
      <c r="L54" s="259">
        <f>L53/Справочно!J$5*1000000</f>
        <v>1.2642503401096798</v>
      </c>
      <c r="M54" s="259">
        <f>M53/Справочно!K$5*1000000</f>
        <v>0.68690119865022381</v>
      </c>
      <c r="N54" s="259">
        <f>N53/Справочно!L$5*1000000</f>
        <v>0.32129711500894492</v>
      </c>
      <c r="O54" s="257">
        <f>O53/Справочно!M$5*1000000</f>
        <v>2.2454894464846062</v>
      </c>
      <c r="P54" s="259">
        <f>P53/Справочно!N$5*1000000</f>
        <v>6.2726879769329864</v>
      </c>
      <c r="Q54" s="259">
        <f>Q53/Справочно!O$5*1000000</f>
        <v>1.7739641490715294</v>
      </c>
      <c r="R54" s="259">
        <f>R53/Справочно!P$5*1000000</f>
        <v>0.22822072504355023</v>
      </c>
      <c r="S54" s="259">
        <f>S53/Справочно!Q$5*1000000</f>
        <v>0.13674185189490021</v>
      </c>
      <c r="T54" s="259">
        <f>T53/Справочно!R$5*1000000</f>
        <v>0.7375487774630084</v>
      </c>
      <c r="U54" s="259">
        <f>U53/Справочно!S$5*1000000</f>
        <v>1.0497756367020459</v>
      </c>
      <c r="V54" s="259">
        <f>V53/Справочно!T$5*1000000</f>
        <v>0.53070455654592608</v>
      </c>
      <c r="W54" s="259">
        <f>W53/Справочно!U$5*1000000</f>
        <v>0.16009195681999741</v>
      </c>
    </row>
    <row r="55" spans="1:23" ht="42" x14ac:dyDescent="0.3">
      <c r="A55" s="29" t="s">
        <v>170</v>
      </c>
      <c r="B55" s="23" t="s">
        <v>72</v>
      </c>
      <c r="C55" s="22" t="s">
        <v>58</v>
      </c>
      <c r="D55" s="22" t="s">
        <v>73</v>
      </c>
      <c r="E55" s="22" t="s">
        <v>70</v>
      </c>
      <c r="F55" s="257">
        <f>F53/Справочно!D$7*100000</f>
        <v>1.6291789095958111</v>
      </c>
      <c r="G55" s="259">
        <f>G53/Справочно!E$7*100000</f>
        <v>31.220922632092954</v>
      </c>
      <c r="H55" s="259">
        <f>H53/Справочно!F$7*100000</f>
        <v>1.5412229722840687</v>
      </c>
      <c r="I55" s="259">
        <f>I53/Справочно!G$7*100000</f>
        <v>0.89321402971276465</v>
      </c>
      <c r="J55" s="259">
        <f>J53/Справочно!H$7*100000</f>
        <v>0.58672017554667655</v>
      </c>
      <c r="K55" s="259">
        <f>K53/Справочно!I$7*100000</f>
        <v>2.1215554859085319</v>
      </c>
      <c r="L55" s="259">
        <f>L53/Справочно!J$7*100000</f>
        <v>0.65988560882970937</v>
      </c>
      <c r="M55" s="259">
        <f>M53/Справочно!K$7*100000</f>
        <v>0.20634028677173061</v>
      </c>
      <c r="N55" s="259">
        <f>N53/Справочно!L$7*100000</f>
        <v>2.8766403142441881E-2</v>
      </c>
      <c r="O55" s="257">
        <f>O53/Справочно!M$7*100000</f>
        <v>1.5182312419172435</v>
      </c>
      <c r="P55" s="259">
        <f>P53/Справочно!N$7*100000</f>
        <v>30.913327335225045</v>
      </c>
      <c r="Q55" s="259">
        <f>Q53/Справочно!O$7*100000</f>
        <v>1.1855561325262067</v>
      </c>
      <c r="R55" s="259">
        <f>R53/Справочно!P$7*100000</f>
        <v>0.66991052228457348</v>
      </c>
      <c r="S55" s="259">
        <f>S53/Справочно!Q$7*100000</f>
        <v>0.58672017554667655</v>
      </c>
      <c r="T55" s="259">
        <f>T53/Справочно!R$7*100000</f>
        <v>1.6393837845656838</v>
      </c>
      <c r="U55" s="259">
        <f>U53/Справочно!S$7*100000</f>
        <v>0.54990467402475784</v>
      </c>
      <c r="V55" s="259">
        <f>V53/Справочно!T$7*100000</f>
        <v>0.16048688971134603</v>
      </c>
      <c r="W55" s="259">
        <f>W53/Справочно!U$7*100000</f>
        <v>1.438320157122094E-2</v>
      </c>
    </row>
    <row r="56" spans="1:23" ht="63" x14ac:dyDescent="0.3">
      <c r="A56" s="44" t="s">
        <v>171</v>
      </c>
      <c r="B56" s="19" t="s">
        <v>209</v>
      </c>
      <c r="C56" s="23" t="s">
        <v>58</v>
      </c>
      <c r="D56" s="23" t="s">
        <v>59</v>
      </c>
      <c r="E56" s="23" t="s">
        <v>60</v>
      </c>
      <c r="F56" s="303">
        <v>608</v>
      </c>
      <c r="G56" s="304">
        <v>147</v>
      </c>
      <c r="H56" s="304">
        <v>70</v>
      </c>
      <c r="I56" s="304">
        <v>66</v>
      </c>
      <c r="J56" s="304">
        <v>16</v>
      </c>
      <c r="K56" s="304">
        <v>150</v>
      </c>
      <c r="L56" s="304">
        <v>50</v>
      </c>
      <c r="M56" s="304">
        <v>77</v>
      </c>
      <c r="N56" s="304">
        <v>32</v>
      </c>
      <c r="O56" s="305">
        <v>625</v>
      </c>
      <c r="P56" s="304">
        <v>148</v>
      </c>
      <c r="Q56" s="304">
        <v>77</v>
      </c>
      <c r="R56" s="306">
        <v>65</v>
      </c>
      <c r="S56" s="304">
        <v>17</v>
      </c>
      <c r="T56" s="304">
        <v>152</v>
      </c>
      <c r="U56" s="304">
        <v>53</v>
      </c>
      <c r="V56" s="304">
        <v>81</v>
      </c>
      <c r="W56" s="304">
        <v>32</v>
      </c>
    </row>
    <row r="57" spans="1:23" ht="42" x14ac:dyDescent="0.3">
      <c r="A57" s="44" t="s">
        <v>172</v>
      </c>
      <c r="B57" s="23" t="s">
        <v>68</v>
      </c>
      <c r="C57" s="22" t="s">
        <v>58</v>
      </c>
      <c r="D57" s="22" t="s">
        <v>69</v>
      </c>
      <c r="E57" s="22" t="s">
        <v>70</v>
      </c>
      <c r="F57" s="257">
        <f>F56/Справочно!D$5*1000000</f>
        <v>5.2764362713372295</v>
      </c>
      <c r="G57" s="259">
        <f>G56/Справочно!E$5*1000000</f>
        <v>4.6119151809188441</v>
      </c>
      <c r="H57" s="259">
        <f>H56/Справочно!F$5*1000000</f>
        <v>6.232372402413958</v>
      </c>
      <c r="I57" s="259">
        <f>I56/Справочно!G$5*1000000</f>
        <v>5.0399911845972376</v>
      </c>
      <c r="J57" s="259">
        <f>J56/Справочно!H$5*1000000</f>
        <v>2.1763392477619412</v>
      </c>
      <c r="K57" s="259">
        <f>K56/Справочно!I$5*1000000</f>
        <v>6.562335736533595</v>
      </c>
      <c r="L57" s="259">
        <f>L56/Справочно!J$5*1000000</f>
        <v>5.2677097504570005</v>
      </c>
      <c r="M57" s="259">
        <f>M56/Справочно!K$5*1000000</f>
        <v>5.8768213662296933</v>
      </c>
      <c r="N57" s="259">
        <f>N56/Справочно!L$5*1000000</f>
        <v>5.1407538401431188</v>
      </c>
      <c r="O57" s="257">
        <f>O56/Справочно!M$5*1000000</f>
        <v>5.3978111694341484</v>
      </c>
      <c r="P57" s="259">
        <f>P56/Справочно!N$5*1000000</f>
        <v>4.618695624806378</v>
      </c>
      <c r="Q57" s="259">
        <f>Q56/Справочно!O$5*1000000</f>
        <v>6.8297619739253879</v>
      </c>
      <c r="R57" s="259">
        <f>R56/Справочно!P$5*1000000</f>
        <v>4.9447823759435874</v>
      </c>
      <c r="S57" s="259">
        <f>S56/Справочно!Q$5*1000000</f>
        <v>2.3246114822133039</v>
      </c>
      <c r="T57" s="259">
        <f>T56/Справочно!R$5*1000000</f>
        <v>6.5945537749633685</v>
      </c>
      <c r="U57" s="259">
        <f>U56/Справочно!S$5*1000000</f>
        <v>5.5638108745208434</v>
      </c>
      <c r="V57" s="259">
        <f>V56/Справочно!T$5*1000000</f>
        <v>6.1410098686028585</v>
      </c>
      <c r="W57" s="259">
        <f>W56/Справочно!U$5*1000000</f>
        <v>5.1229426182399171</v>
      </c>
    </row>
    <row r="58" spans="1:23" ht="42" x14ac:dyDescent="0.3">
      <c r="A58" s="44" t="s">
        <v>173</v>
      </c>
      <c r="B58" s="23" t="s">
        <v>72</v>
      </c>
      <c r="C58" s="22" t="s">
        <v>58</v>
      </c>
      <c r="D58" s="22" t="s">
        <v>73</v>
      </c>
      <c r="E58" s="22" t="s">
        <v>70</v>
      </c>
      <c r="F58" s="257">
        <f>F56/Справочно!D$7*100000</f>
        <v>3.5503253657141696</v>
      </c>
      <c r="G58" s="259">
        <f>G56/Справочно!E$7*100000</f>
        <v>22.608254319791449</v>
      </c>
      <c r="H58" s="259">
        <f>H56/Справочно!F$7*100000</f>
        <v>4.1494464638417234</v>
      </c>
      <c r="I58" s="259">
        <f>I56/Справочно!G$7*100000</f>
        <v>14.738031490260617</v>
      </c>
      <c r="J58" s="259">
        <f>J56/Справочно!H$7*100000</f>
        <v>9.3875228087468248</v>
      </c>
      <c r="K58" s="259">
        <f>K56/Справочно!I$7*100000</f>
        <v>14.465151040285445</v>
      </c>
      <c r="L58" s="259">
        <f>L56/Справочно!J$7*100000</f>
        <v>2.7495233701237889</v>
      </c>
      <c r="M58" s="259">
        <f>M56/Справочно!K$7*100000</f>
        <v>1.7653557868248062</v>
      </c>
      <c r="N58" s="259">
        <f>N56/Справочно!L$7*100000</f>
        <v>0.46026245027907009</v>
      </c>
      <c r="O58" s="257">
        <f>O56/Справочно!M$7*100000</f>
        <v>3.6495943315318349</v>
      </c>
      <c r="P58" s="259">
        <f>P56/Справочно!N$7*100000</f>
        <v>22.762051968225407</v>
      </c>
      <c r="Q58" s="259">
        <f>Q56/Справочно!O$7*100000</f>
        <v>4.5643911102258956</v>
      </c>
      <c r="R58" s="259">
        <f>R56/Справочно!P$7*100000</f>
        <v>14.514727982832426</v>
      </c>
      <c r="S58" s="259">
        <f>S56/Справочно!Q$7*100000</f>
        <v>9.9742429842935003</v>
      </c>
      <c r="T58" s="259">
        <f>T56/Справочно!R$7*100000</f>
        <v>14.658019720822585</v>
      </c>
      <c r="U58" s="259">
        <f>U56/Справочно!S$7*100000</f>
        <v>2.9144947723312167</v>
      </c>
      <c r="V58" s="259">
        <f>V56/Справочно!T$7*100000</f>
        <v>1.8570625809455754</v>
      </c>
      <c r="W58" s="259">
        <f>W56/Справочно!U$7*100000</f>
        <v>0.46026245027907009</v>
      </c>
    </row>
    <row r="59" spans="1:23" ht="81" customHeight="1" x14ac:dyDescent="0.3">
      <c r="A59" s="44" t="s">
        <v>191</v>
      </c>
      <c r="B59" s="19" t="s">
        <v>189</v>
      </c>
      <c r="C59" s="23" t="s">
        <v>58</v>
      </c>
      <c r="D59" s="23" t="s">
        <v>59</v>
      </c>
      <c r="E59" s="23" t="s">
        <v>60</v>
      </c>
      <c r="F59" s="307">
        <v>75</v>
      </c>
      <c r="G59" s="308">
        <v>57</v>
      </c>
      <c r="H59" s="308">
        <v>6</v>
      </c>
      <c r="I59" s="308">
        <v>0</v>
      </c>
      <c r="J59" s="308">
        <v>0</v>
      </c>
      <c r="K59" s="308">
        <v>6</v>
      </c>
      <c r="L59" s="308">
        <v>3</v>
      </c>
      <c r="M59" s="308">
        <v>3</v>
      </c>
      <c r="N59" s="308">
        <v>0</v>
      </c>
      <c r="O59" s="307">
        <v>77</v>
      </c>
      <c r="P59" s="308">
        <v>59</v>
      </c>
      <c r="Q59" s="308">
        <v>6</v>
      </c>
      <c r="R59" s="308">
        <v>0</v>
      </c>
      <c r="S59" s="308">
        <v>0</v>
      </c>
      <c r="T59" s="308">
        <v>6</v>
      </c>
      <c r="U59" s="308">
        <v>3</v>
      </c>
      <c r="V59" s="308">
        <v>3</v>
      </c>
      <c r="W59" s="308">
        <v>0</v>
      </c>
    </row>
    <row r="60" spans="1:23" ht="42" x14ac:dyDescent="0.3">
      <c r="A60" s="44" t="s">
        <v>192</v>
      </c>
      <c r="B60" s="23" t="s">
        <v>68</v>
      </c>
      <c r="C60" s="22" t="s">
        <v>58</v>
      </c>
      <c r="D60" s="22" t="s">
        <v>69</v>
      </c>
      <c r="E60" s="22" t="s">
        <v>70</v>
      </c>
      <c r="F60" s="257">
        <f>F59/Справочно!D$5*1000000</f>
        <v>0.65087618478666476</v>
      </c>
      <c r="G60" s="259">
        <f>G59/Справочно!E$5*1000000</f>
        <v>1.7882936415807762</v>
      </c>
      <c r="H60" s="259">
        <f>H59/Справочно!F$5*1000000</f>
        <v>0.5342033487783393</v>
      </c>
      <c r="I60" s="262">
        <f>I59/Справочно!G$5*1000000</f>
        <v>0</v>
      </c>
      <c r="J60" s="262">
        <f>J59/Справочно!H$5*1000000</f>
        <v>0</v>
      </c>
      <c r="K60" s="259">
        <f>K59/Справочно!I$5*1000000</f>
        <v>0.2624934294613438</v>
      </c>
      <c r="L60" s="259">
        <f>L59/Справочно!J$5*1000000</f>
        <v>0.31606258502741996</v>
      </c>
      <c r="M60" s="259">
        <f>M59/Справочно!K$5*1000000</f>
        <v>0.22896706621674129</v>
      </c>
      <c r="N60" s="262">
        <f>N59/Справочно!L$5*1000000</f>
        <v>0</v>
      </c>
      <c r="O60" s="257">
        <f>O59/Справочно!M$5*1000000</f>
        <v>0.66501033607428717</v>
      </c>
      <c r="P60" s="259">
        <f>P59/Справочно!N$5*1000000</f>
        <v>1.8412367693484883</v>
      </c>
      <c r="Q60" s="259">
        <f>Q59/Справочно!O$5*1000000</f>
        <v>0.5321892447214589</v>
      </c>
      <c r="R60" s="262">
        <f>R59/Справочно!P$5*1000000</f>
        <v>0</v>
      </c>
      <c r="S60" s="262">
        <f>S59/Справочно!Q$5*1000000</f>
        <v>0</v>
      </c>
      <c r="T60" s="259">
        <f>T59/Справочно!R$5*1000000</f>
        <v>0.26031133322223826</v>
      </c>
      <c r="U60" s="259">
        <f>U59/Справочно!S$5*1000000</f>
        <v>0.31493269101061372</v>
      </c>
      <c r="V60" s="259">
        <f>V59/Справочно!T$5*1000000</f>
        <v>0.22744480994825403</v>
      </c>
      <c r="W60" s="262">
        <f>W59/Справочно!U$5*1000000</f>
        <v>0</v>
      </c>
    </row>
    <row r="61" spans="1:23" ht="42" x14ac:dyDescent="0.3">
      <c r="A61" s="44" t="s">
        <v>193</v>
      </c>
      <c r="B61" s="23" t="s">
        <v>72</v>
      </c>
      <c r="C61" s="22" t="s">
        <v>58</v>
      </c>
      <c r="D61" s="22" t="s">
        <v>73</v>
      </c>
      <c r="E61" s="22" t="s">
        <v>70</v>
      </c>
      <c r="F61" s="257">
        <f>F59/Справочно!D$7*100000</f>
        <v>0.43795131978382024</v>
      </c>
      <c r="G61" s="259">
        <f>G59/Справочно!E$7*100000</f>
        <v>8.7664659607354611</v>
      </c>
      <c r="H61" s="259">
        <f>H59/Справочно!F$7*100000</f>
        <v>0.35566683975786201</v>
      </c>
      <c r="I61" s="262">
        <f>I59/Справочно!G$7*100000</f>
        <v>0</v>
      </c>
      <c r="J61" s="262">
        <f>J59/Справочно!H$7*100000</f>
        <v>0</v>
      </c>
      <c r="K61" s="259">
        <f>K59/Справочно!I$7*100000</f>
        <v>0.57860604161141782</v>
      </c>
      <c r="L61" s="259">
        <f>L59/Справочно!J$7*100000</f>
        <v>0.16497140220742734</v>
      </c>
      <c r="M61" s="259">
        <f>M59/Справочно!K$7*100000</f>
        <v>6.8780095590576865E-2</v>
      </c>
      <c r="N61" s="262">
        <f>N59/Справочно!L$7*100000</f>
        <v>0</v>
      </c>
      <c r="O61" s="257">
        <f>O59/Справочно!M$7*100000</f>
        <v>0.4496300216447221</v>
      </c>
      <c r="P61" s="259">
        <f>P59/Справочно!N$7*100000</f>
        <v>9.0740612576033701</v>
      </c>
      <c r="Q61" s="259">
        <f>Q59/Справочно!O$7*100000</f>
        <v>0.35566683975786201</v>
      </c>
      <c r="R61" s="262">
        <f>R59/Справочно!P$7*100000</f>
        <v>0</v>
      </c>
      <c r="S61" s="262">
        <f>S59/Справочно!Q$7*100000</f>
        <v>0</v>
      </c>
      <c r="T61" s="259">
        <f>T59/Справочно!R$7*100000</f>
        <v>0.57860604161141782</v>
      </c>
      <c r="U61" s="259">
        <f>U59/Справочно!S$7*100000</f>
        <v>0.16497140220742734</v>
      </c>
      <c r="V61" s="259">
        <f>V59/Справочно!T$7*100000</f>
        <v>6.8780095590576865E-2</v>
      </c>
      <c r="W61" s="262">
        <f>W59/Справочно!U$7*100000</f>
        <v>0</v>
      </c>
    </row>
    <row r="62" spans="1:23" ht="81" customHeight="1" x14ac:dyDescent="0.3">
      <c r="A62" s="44" t="s">
        <v>194</v>
      </c>
      <c r="B62" s="19" t="s">
        <v>190</v>
      </c>
      <c r="C62" s="23" t="s">
        <v>58</v>
      </c>
      <c r="D62" s="23" t="s">
        <v>59</v>
      </c>
      <c r="E62" s="23" t="s">
        <v>60</v>
      </c>
      <c r="F62" s="307">
        <v>135</v>
      </c>
      <c r="G62" s="308">
        <v>25</v>
      </c>
      <c r="H62" s="308">
        <v>12</v>
      </c>
      <c r="I62" s="308">
        <v>20</v>
      </c>
      <c r="J62" s="308">
        <v>2</v>
      </c>
      <c r="K62" s="308">
        <v>37</v>
      </c>
      <c r="L62" s="308">
        <v>17</v>
      </c>
      <c r="M62" s="308">
        <v>21</v>
      </c>
      <c r="N62" s="308">
        <v>1</v>
      </c>
      <c r="O62" s="307">
        <v>135</v>
      </c>
      <c r="P62" s="308">
        <v>24</v>
      </c>
      <c r="Q62" s="308">
        <v>11</v>
      </c>
      <c r="R62" s="308">
        <v>19</v>
      </c>
      <c r="S62" s="308">
        <v>2</v>
      </c>
      <c r="T62" s="308">
        <v>41</v>
      </c>
      <c r="U62" s="308">
        <v>17</v>
      </c>
      <c r="V62" s="308">
        <v>20</v>
      </c>
      <c r="W62" s="308">
        <v>1</v>
      </c>
    </row>
    <row r="63" spans="1:23" ht="42" x14ac:dyDescent="0.3">
      <c r="A63" s="29" t="s">
        <v>195</v>
      </c>
      <c r="B63" s="23" t="s">
        <v>68</v>
      </c>
      <c r="C63" s="22" t="s">
        <v>58</v>
      </c>
      <c r="D63" s="22" t="s">
        <v>69</v>
      </c>
      <c r="E63" s="22" t="s">
        <v>70</v>
      </c>
      <c r="F63" s="257">
        <f>F62/Справочно!D$5*1000000</f>
        <v>1.1715771326159967</v>
      </c>
      <c r="G63" s="259">
        <f>G62/Справочно!E$5*1000000</f>
        <v>0.78433931648279664</v>
      </c>
      <c r="H63" s="259">
        <f>H62/Справочно!F$5*1000000</f>
        <v>1.0684066975566786</v>
      </c>
      <c r="I63" s="259">
        <f>I62/Справочно!G$5*1000000</f>
        <v>1.5272700559385566</v>
      </c>
      <c r="J63" s="259">
        <f>J62/Справочно!H$5*1000000</f>
        <v>0.27204240597024265</v>
      </c>
      <c r="K63" s="259">
        <f>K62/Справочно!I$5*1000000</f>
        <v>1.6187094816782868</v>
      </c>
      <c r="L63" s="259">
        <f>L62/Справочно!J$5*1000000</f>
        <v>1.7910213151553802</v>
      </c>
      <c r="M63" s="259">
        <f>M62/Справочно!K$5*1000000</f>
        <v>1.602769463517189</v>
      </c>
      <c r="N63" s="259">
        <f>N62/Справочно!L$5*1000000</f>
        <v>0.16064855750447246</v>
      </c>
      <c r="O63" s="257">
        <f>O62/Справочно!M$5*1000000</f>
        <v>1.165927212597776</v>
      </c>
      <c r="P63" s="259">
        <f>P62/Справочно!N$5*1000000</f>
        <v>0.74897766888752071</v>
      </c>
      <c r="Q63" s="259">
        <f>Q62/Справочно!O$5*1000000</f>
        <v>0.9756802819893412</v>
      </c>
      <c r="R63" s="259">
        <f>R62/Справочно!P$5*1000000</f>
        <v>1.445397925275818</v>
      </c>
      <c r="S63" s="259">
        <f>S62/Справочно!Q$5*1000000</f>
        <v>0.27348370378980041</v>
      </c>
      <c r="T63" s="259">
        <f>T62/Справочно!R$5*1000000</f>
        <v>1.7787941103519613</v>
      </c>
      <c r="U63" s="259">
        <f>U62/Справочно!S$5*1000000</f>
        <v>1.7846185823934779</v>
      </c>
      <c r="V63" s="259">
        <f>V62/Справочно!T$5*1000000</f>
        <v>1.5162987329883602</v>
      </c>
      <c r="W63" s="259">
        <f>W62/Справочно!U$5*1000000</f>
        <v>0.16009195681999741</v>
      </c>
    </row>
    <row r="64" spans="1:23" ht="42" x14ac:dyDescent="0.3">
      <c r="A64" s="29" t="s">
        <v>196</v>
      </c>
      <c r="B64" s="23" t="s">
        <v>72</v>
      </c>
      <c r="C64" s="22" t="s">
        <v>58</v>
      </c>
      <c r="D64" s="22" t="s">
        <v>73</v>
      </c>
      <c r="E64" s="22" t="s">
        <v>70</v>
      </c>
      <c r="F64" s="257">
        <f>F62/Справочно!D$7*100000</f>
        <v>0.7883123756108763</v>
      </c>
      <c r="G64" s="259">
        <f>G62/Справочно!E$7*100000</f>
        <v>3.8449412108488858</v>
      </c>
      <c r="H64" s="259">
        <f>H62/Справочно!F$7*100000</f>
        <v>0.71133367951572402</v>
      </c>
      <c r="I64" s="259">
        <f>I62/Справочно!G$7*100000</f>
        <v>4.4660701485638237</v>
      </c>
      <c r="J64" s="259">
        <f>J62/Справочно!H$7*100000</f>
        <v>1.1734403510933531</v>
      </c>
      <c r="K64" s="259">
        <f>K62/Справочно!I$7*100000</f>
        <v>3.5680705899370766</v>
      </c>
      <c r="L64" s="259">
        <f>L62/Справочно!J$7*100000</f>
        <v>0.93483794584208835</v>
      </c>
      <c r="M64" s="259">
        <f>M62/Справочно!K$7*100000</f>
        <v>0.48146066913403807</v>
      </c>
      <c r="N64" s="263">
        <f>N62/Справочно!L$7*100000</f>
        <v>1.438320157122094E-2</v>
      </c>
      <c r="O64" s="257">
        <f>O62/Справочно!M$7*100000</f>
        <v>0.7883123756108763</v>
      </c>
      <c r="P64" s="259">
        <f>P62/Справочно!N$7*100000</f>
        <v>3.6911435624149309</v>
      </c>
      <c r="Q64" s="259">
        <f>Q62/Справочно!O$7*100000</f>
        <v>0.65205587288941369</v>
      </c>
      <c r="R64" s="259">
        <f>R62/Справочно!P$7*100000</f>
        <v>4.2427666411356322</v>
      </c>
      <c r="S64" s="259">
        <f>S62/Справочно!Q$7*100000</f>
        <v>1.1734403510933531</v>
      </c>
      <c r="T64" s="259">
        <f>T62/Справочно!R$7*100000</f>
        <v>3.9538079510113553</v>
      </c>
      <c r="U64" s="259">
        <f>U62/Справочно!S$7*100000</f>
        <v>0.93483794584208835</v>
      </c>
      <c r="V64" s="259">
        <f>V62/Справочно!T$7*100000</f>
        <v>0.45853397060384576</v>
      </c>
      <c r="W64" s="263">
        <f>W62/Справочно!U$7*100000</f>
        <v>1.438320157122094E-2</v>
      </c>
    </row>
    <row r="65" spans="1:23" ht="42" x14ac:dyDescent="0.3">
      <c r="A65" s="29" t="s">
        <v>197</v>
      </c>
      <c r="B65" s="20" t="s">
        <v>178</v>
      </c>
      <c r="C65" s="23" t="s">
        <v>58</v>
      </c>
      <c r="D65" s="23" t="s">
        <v>59</v>
      </c>
      <c r="E65" s="23" t="s">
        <v>60</v>
      </c>
      <c r="F65" s="260">
        <v>193</v>
      </c>
      <c r="G65" s="253">
        <v>121</v>
      </c>
      <c r="H65" s="253">
        <v>19</v>
      </c>
      <c r="I65" s="253">
        <v>5</v>
      </c>
      <c r="J65" s="253">
        <v>1</v>
      </c>
      <c r="K65" s="253">
        <v>21</v>
      </c>
      <c r="L65" s="253">
        <v>14</v>
      </c>
      <c r="M65" s="253">
        <v>5</v>
      </c>
      <c r="N65" s="253">
        <v>7</v>
      </c>
      <c r="O65" s="260">
        <v>206</v>
      </c>
      <c r="P65" s="253">
        <v>131</v>
      </c>
      <c r="Q65" s="253">
        <v>20</v>
      </c>
      <c r="R65" s="253">
        <v>5</v>
      </c>
      <c r="S65" s="253">
        <v>1</v>
      </c>
      <c r="T65" s="253">
        <v>22</v>
      </c>
      <c r="U65" s="253">
        <v>15</v>
      </c>
      <c r="V65" s="253">
        <v>5</v>
      </c>
      <c r="W65" s="253">
        <v>7</v>
      </c>
    </row>
    <row r="66" spans="1:23" ht="42" x14ac:dyDescent="0.3">
      <c r="A66" s="29" t="s">
        <v>198</v>
      </c>
      <c r="B66" s="23" t="s">
        <v>68</v>
      </c>
      <c r="C66" s="23" t="s">
        <v>58</v>
      </c>
      <c r="D66" s="23" t="s">
        <v>69</v>
      </c>
      <c r="E66" s="23" t="s">
        <v>70</v>
      </c>
      <c r="F66" s="257">
        <f>F65/Справочно!D$5*1000000</f>
        <v>1.6749213821843507</v>
      </c>
      <c r="G66" s="259">
        <f>G65/Справочно!E$5*1000000</f>
        <v>3.7962022917767357</v>
      </c>
      <c r="H66" s="259">
        <f>H65/Справочно!F$5*1000000</f>
        <v>1.6916439377980743</v>
      </c>
      <c r="I66" s="259">
        <f>I65/Справочно!G$5*1000000</f>
        <v>0.38181751398463915</v>
      </c>
      <c r="J66" s="259">
        <f>J65/Справочно!H$5*1000000</f>
        <v>0.13602120298512133</v>
      </c>
      <c r="K66" s="259">
        <f>K65/Справочно!I$5*1000000</f>
        <v>0.91872700311470334</v>
      </c>
      <c r="L66" s="259">
        <f>L65/Справочно!J$5*1000000</f>
        <v>1.4749587301279601</v>
      </c>
      <c r="M66" s="259">
        <f>M65/Справочно!K$5*1000000</f>
        <v>0.38161177702790217</v>
      </c>
      <c r="N66" s="259">
        <f>N65/Справочно!L$5*1000000</f>
        <v>1.1245399025313072</v>
      </c>
      <c r="O66" s="257">
        <f>O65/Справочно!M$5*1000000</f>
        <v>1.7791185614454954</v>
      </c>
      <c r="P66" s="259">
        <f>P65/Справочно!N$5*1000000</f>
        <v>4.0881697760110498</v>
      </c>
      <c r="Q66" s="259">
        <f>Q65/Справочно!O$5*1000000</f>
        <v>1.7739641490715294</v>
      </c>
      <c r="R66" s="259">
        <f>R65/Справочно!P$5*1000000</f>
        <v>0.38036787507258374</v>
      </c>
      <c r="S66" s="259">
        <f>S65/Справочно!Q$5*1000000</f>
        <v>0.13674185189490021</v>
      </c>
      <c r="T66" s="259">
        <f>T65/Справочно!R$5*1000000</f>
        <v>0.95447488848154027</v>
      </c>
      <c r="U66" s="259">
        <f>U65/Справочно!S$5*1000000</f>
        <v>1.5746634550530687</v>
      </c>
      <c r="V66" s="259">
        <f>V65/Справочно!T$5*1000000</f>
        <v>0.37907468324709004</v>
      </c>
      <c r="W66" s="259">
        <f>W65/Справочно!U$5*1000000</f>
        <v>1.1206436977399818</v>
      </c>
    </row>
    <row r="67" spans="1:23" ht="42" x14ac:dyDescent="0.3">
      <c r="A67" s="29" t="s">
        <v>199</v>
      </c>
      <c r="B67" s="23" t="s">
        <v>72</v>
      </c>
      <c r="C67" s="23" t="s">
        <v>58</v>
      </c>
      <c r="D67" s="23" t="s">
        <v>73</v>
      </c>
      <c r="E67" s="23" t="s">
        <v>70</v>
      </c>
      <c r="F67" s="257">
        <f>F65/Справочно!D$7*100000</f>
        <v>1.1269947295770308</v>
      </c>
      <c r="G67" s="259">
        <f>G65/Справочно!E$7*100000</f>
        <v>18.609515460508607</v>
      </c>
      <c r="H67" s="259">
        <f>H65/Справочно!F$7*100000</f>
        <v>1.1262783258998963</v>
      </c>
      <c r="I67" s="259">
        <f>I65/Справочно!G$7*100000</f>
        <v>1.1165175371409559</v>
      </c>
      <c r="J67" s="259">
        <f>J65/Справочно!H$7*100000</f>
        <v>0.58672017554667655</v>
      </c>
      <c r="K67" s="259">
        <f>K65/Справочно!I$7*100000</f>
        <v>2.0251211456399623</v>
      </c>
      <c r="L67" s="259">
        <f>L65/Справочно!J$7*100000</f>
        <v>0.76986654363466089</v>
      </c>
      <c r="M67" s="259">
        <f>M65/Справочно!K$7*100000</f>
        <v>0.11463349265096144</v>
      </c>
      <c r="N67" s="259">
        <f>N65/Справочно!L$7*100000</f>
        <v>0.10068241099854658</v>
      </c>
      <c r="O67" s="257">
        <f>O65/Справочно!M$7*100000</f>
        <v>1.2029062916728928</v>
      </c>
      <c r="P67" s="259">
        <f>P65/Справочно!N$7*100000</f>
        <v>20.147491944848163</v>
      </c>
      <c r="Q67" s="259">
        <f>Q65/Справочно!O$7*100000</f>
        <v>1.1855561325262067</v>
      </c>
      <c r="R67" s="259">
        <f>R65/Справочно!P$7*100000</f>
        <v>1.1165175371409559</v>
      </c>
      <c r="S67" s="259">
        <f>S65/Справочно!Q$7*100000</f>
        <v>0.58672017554667655</v>
      </c>
      <c r="T67" s="259">
        <f>T65/Справочно!R$7*100000</f>
        <v>2.1215554859085319</v>
      </c>
      <c r="U67" s="259">
        <f>U65/Справочно!S$7*100000</f>
        <v>0.82485701103713671</v>
      </c>
      <c r="V67" s="259">
        <f>V65/Справочно!T$7*100000</f>
        <v>0.11463349265096144</v>
      </c>
      <c r="W67" s="259">
        <f>W65/Справочно!U$7*100000</f>
        <v>0.10068241099854658</v>
      </c>
    </row>
    <row r="68" spans="1:23" ht="63" x14ac:dyDescent="0.3">
      <c r="A68" s="44" t="s">
        <v>174</v>
      </c>
      <c r="B68" s="19" t="s">
        <v>200</v>
      </c>
      <c r="C68" s="23" t="s">
        <v>58</v>
      </c>
      <c r="D68" s="23" t="s">
        <v>129</v>
      </c>
      <c r="E68" s="16" t="s">
        <v>60</v>
      </c>
      <c r="F68" s="307">
        <v>59</v>
      </c>
      <c r="G68" s="308">
        <v>34</v>
      </c>
      <c r="H68" s="308">
        <v>6</v>
      </c>
      <c r="I68" s="308">
        <v>1</v>
      </c>
      <c r="J68" s="308">
        <v>1</v>
      </c>
      <c r="K68" s="308">
        <v>4</v>
      </c>
      <c r="L68" s="308">
        <v>7</v>
      </c>
      <c r="M68" s="308">
        <v>4</v>
      </c>
      <c r="N68" s="308">
        <v>2</v>
      </c>
      <c r="O68" s="307">
        <v>58</v>
      </c>
      <c r="P68" s="308">
        <v>33</v>
      </c>
      <c r="Q68" s="308">
        <v>6</v>
      </c>
      <c r="R68" s="308">
        <v>1</v>
      </c>
      <c r="S68" s="308">
        <v>1</v>
      </c>
      <c r="T68" s="308">
        <v>4</v>
      </c>
      <c r="U68" s="308">
        <v>7</v>
      </c>
      <c r="V68" s="308">
        <v>4</v>
      </c>
      <c r="W68" s="308">
        <v>2</v>
      </c>
    </row>
    <row r="69" spans="1:23" ht="42" x14ac:dyDescent="0.3">
      <c r="A69" s="9" t="s">
        <v>175</v>
      </c>
      <c r="B69" s="23" t="s">
        <v>68</v>
      </c>
      <c r="C69" s="22" t="s">
        <v>58</v>
      </c>
      <c r="D69" s="22" t="s">
        <v>69</v>
      </c>
      <c r="E69" s="22" t="s">
        <v>70</v>
      </c>
      <c r="F69" s="264">
        <f>F68/Справочно!D$5*1000000</f>
        <v>0.51202259869884303</v>
      </c>
      <c r="G69" s="263">
        <f>G68/Справочно!E$5*1000000</f>
        <v>1.0667014704166033</v>
      </c>
      <c r="H69" s="263">
        <f>H68/Справочно!F$5*1000000</f>
        <v>0.5342033487783393</v>
      </c>
      <c r="I69" s="263">
        <f>I68/Справочно!G$5*1000000</f>
        <v>7.6363502796927843E-2</v>
      </c>
      <c r="J69" s="263">
        <f>J68/Справочно!H$5*1000000</f>
        <v>0.13602120298512133</v>
      </c>
      <c r="K69" s="263">
        <f>K68/Справочно!I$5*1000000</f>
        <v>0.17499561964089586</v>
      </c>
      <c r="L69" s="263">
        <f>L68/Справочно!J$5*1000000</f>
        <v>0.73747936506398004</v>
      </c>
      <c r="M69" s="263">
        <f>M68/Справочно!K$5*1000000</f>
        <v>0.30528942162232175</v>
      </c>
      <c r="N69" s="263">
        <f>N68/Справочно!L$5*1000000</f>
        <v>0.32129711500894492</v>
      </c>
      <c r="O69" s="264">
        <f>O68/Справочно!M$5*1000000</f>
        <v>0.50091687652348893</v>
      </c>
      <c r="P69" s="263">
        <f>P68/Справочно!N$5*1000000</f>
        <v>1.029844294720341</v>
      </c>
      <c r="Q69" s="263">
        <f>Q68/Справочно!O$5*1000000</f>
        <v>0.5321892447214589</v>
      </c>
      <c r="R69" s="263">
        <f>R68/Справочно!P$5*1000000</f>
        <v>7.6073575014516739E-2</v>
      </c>
      <c r="S69" s="263">
        <f>S68/Справочно!Q$5*1000000</f>
        <v>0.13674185189490021</v>
      </c>
      <c r="T69" s="263">
        <f>T68/Справочно!R$5*1000000</f>
        <v>0.17354088881482549</v>
      </c>
      <c r="U69" s="263">
        <f>U68/Справочно!S$5*1000000</f>
        <v>0.73484294569143216</v>
      </c>
      <c r="V69" s="263">
        <f>V68/Справочно!T$5*1000000</f>
        <v>0.30325974659767208</v>
      </c>
      <c r="W69" s="263">
        <f>W68/Справочно!U$5*1000000</f>
        <v>0.32018391363999482</v>
      </c>
    </row>
    <row r="70" spans="1:23" ht="42" x14ac:dyDescent="0.3">
      <c r="A70" s="9" t="s">
        <v>176</v>
      </c>
      <c r="B70" s="23" t="s">
        <v>72</v>
      </c>
      <c r="C70" s="22" t="s">
        <v>58</v>
      </c>
      <c r="D70" s="22" t="s">
        <v>73</v>
      </c>
      <c r="E70" s="22" t="s">
        <v>70</v>
      </c>
      <c r="F70" s="264">
        <f>F68/Справочно!D$7*100000</f>
        <v>0.34452170489660527</v>
      </c>
      <c r="G70" s="263">
        <f>G68/Справочно!E$7*100000</f>
        <v>5.2291200467544847</v>
      </c>
      <c r="H70" s="263">
        <f>H68/Справочно!F$7*100000</f>
        <v>0.35566683975786201</v>
      </c>
      <c r="I70" s="263">
        <f>I68/Справочно!G$7*100000</f>
        <v>0.22330350742819116</v>
      </c>
      <c r="J70" s="263">
        <f>J68/Справочно!H$7*100000</f>
        <v>0.58672017554667655</v>
      </c>
      <c r="K70" s="263">
        <f>K68/Справочно!I$7*100000</f>
        <v>0.38573736107427853</v>
      </c>
      <c r="L70" s="263">
        <f>L68/Справочно!J$7*100000</f>
        <v>0.38493327181733045</v>
      </c>
      <c r="M70" s="263">
        <f>M68/Справочно!K$7*100000</f>
        <v>9.1706794120769153E-2</v>
      </c>
      <c r="N70" s="263">
        <f>N68/Справочно!L$7*100000</f>
        <v>2.8766403142441881E-2</v>
      </c>
      <c r="O70" s="264">
        <f>O68/Справочно!M$7*100000</f>
        <v>0.33868235396615431</v>
      </c>
      <c r="P70" s="263">
        <f>P68/Справочно!N$7*100000</f>
        <v>5.0753223983205293</v>
      </c>
      <c r="Q70" s="263">
        <f>Q68/Справочно!O$7*100000</f>
        <v>0.35566683975786201</v>
      </c>
      <c r="R70" s="263">
        <f>R68/Справочно!P$7*100000</f>
        <v>0.22330350742819116</v>
      </c>
      <c r="S70" s="263">
        <f>S68/Справочно!Q$7*100000</f>
        <v>0.58672017554667655</v>
      </c>
      <c r="T70" s="263">
        <f>T68/Справочно!R$7*100000</f>
        <v>0.38573736107427853</v>
      </c>
      <c r="U70" s="263">
        <f>U68/Справочно!S$7*100000</f>
        <v>0.38493327181733045</v>
      </c>
      <c r="V70" s="263">
        <f>V68/Справочно!T$7*100000</f>
        <v>9.1706794120769153E-2</v>
      </c>
      <c r="W70" s="263">
        <f>W68/Справочно!U$7*100000</f>
        <v>2.8766403142441881E-2</v>
      </c>
    </row>
    <row r="71" spans="1:23" ht="20.25" customHeight="1" x14ac:dyDescent="0.3">
      <c r="A71" s="43" t="s">
        <v>227</v>
      </c>
      <c r="B71" s="19" t="s">
        <v>226</v>
      </c>
      <c r="C71" s="47" t="s">
        <v>58</v>
      </c>
      <c r="D71" s="47" t="s">
        <v>59</v>
      </c>
      <c r="E71" s="47" t="s">
        <v>60</v>
      </c>
      <c r="F71" s="260">
        <v>50</v>
      </c>
      <c r="G71" s="251">
        <v>34</v>
      </c>
      <c r="H71" s="251">
        <v>6</v>
      </c>
      <c r="I71" s="251">
        <v>3</v>
      </c>
      <c r="J71" s="251">
        <v>0</v>
      </c>
      <c r="K71" s="251">
        <v>3</v>
      </c>
      <c r="L71" s="251">
        <v>3</v>
      </c>
      <c r="M71" s="251">
        <v>1</v>
      </c>
      <c r="N71" s="251">
        <v>0</v>
      </c>
      <c r="O71" s="260">
        <v>20</v>
      </c>
      <c r="P71" s="251">
        <v>15</v>
      </c>
      <c r="Q71" s="251">
        <v>0</v>
      </c>
      <c r="R71" s="251">
        <v>2</v>
      </c>
      <c r="S71" s="251">
        <v>0</v>
      </c>
      <c r="T71" s="251">
        <v>0</v>
      </c>
      <c r="U71" s="251">
        <v>2</v>
      </c>
      <c r="V71" s="251">
        <v>1</v>
      </c>
      <c r="W71" s="251">
        <v>0</v>
      </c>
    </row>
    <row r="72" spans="1:23" ht="20.25" customHeight="1" x14ac:dyDescent="0.3">
      <c r="A72" s="358" t="s">
        <v>238</v>
      </c>
      <c r="B72" s="359" t="s">
        <v>759</v>
      </c>
      <c r="C72" s="47" t="s">
        <v>58</v>
      </c>
      <c r="D72" s="47" t="s">
        <v>59</v>
      </c>
      <c r="E72" s="47" t="s">
        <v>60</v>
      </c>
      <c r="F72" s="360">
        <v>5</v>
      </c>
      <c r="G72" s="361" t="s">
        <v>131</v>
      </c>
      <c r="H72" s="361" t="s">
        <v>131</v>
      </c>
      <c r="I72" s="361" t="s">
        <v>131</v>
      </c>
      <c r="J72" s="361" t="s">
        <v>131</v>
      </c>
      <c r="K72" s="361" t="s">
        <v>131</v>
      </c>
      <c r="L72" s="361" t="s">
        <v>131</v>
      </c>
      <c r="M72" s="361" t="s">
        <v>131</v>
      </c>
      <c r="N72" s="361" t="s">
        <v>131</v>
      </c>
      <c r="O72" s="360">
        <v>3</v>
      </c>
      <c r="P72" s="361" t="s">
        <v>131</v>
      </c>
      <c r="Q72" s="361" t="s">
        <v>131</v>
      </c>
      <c r="R72" s="361" t="s">
        <v>131</v>
      </c>
      <c r="S72" s="361" t="s">
        <v>131</v>
      </c>
      <c r="T72" s="361" t="s">
        <v>131</v>
      </c>
      <c r="U72" s="361" t="s">
        <v>131</v>
      </c>
      <c r="V72" s="361" t="s">
        <v>131</v>
      </c>
      <c r="W72" s="361" t="s">
        <v>131</v>
      </c>
    </row>
    <row r="73" spans="1:23" ht="68.25" customHeight="1" x14ac:dyDescent="0.3">
      <c r="A73" s="9" t="s">
        <v>239</v>
      </c>
      <c r="B73" s="18" t="s">
        <v>458</v>
      </c>
      <c r="C73" s="23" t="s">
        <v>58</v>
      </c>
      <c r="D73" s="23" t="s">
        <v>59</v>
      </c>
      <c r="E73" s="23" t="s">
        <v>60</v>
      </c>
      <c r="F73" s="254">
        <v>184099</v>
      </c>
      <c r="G73" s="256">
        <v>58253</v>
      </c>
      <c r="H73" s="256">
        <v>21279</v>
      </c>
      <c r="I73" s="256">
        <v>18444</v>
      </c>
      <c r="J73" s="256">
        <v>5763</v>
      </c>
      <c r="K73" s="256">
        <v>35408</v>
      </c>
      <c r="L73" s="256">
        <v>17579</v>
      </c>
      <c r="M73" s="256">
        <v>18604</v>
      </c>
      <c r="N73" s="256">
        <v>8769</v>
      </c>
      <c r="O73" s="254">
        <v>193937</v>
      </c>
      <c r="P73" s="256">
        <v>60766</v>
      </c>
      <c r="Q73" s="256">
        <v>22968</v>
      </c>
      <c r="R73" s="256">
        <v>19059</v>
      </c>
      <c r="S73" s="256">
        <v>5883</v>
      </c>
      <c r="T73" s="256">
        <v>36967</v>
      </c>
      <c r="U73" s="256">
        <v>18493</v>
      </c>
      <c r="V73" s="256">
        <v>20061</v>
      </c>
      <c r="W73" s="256">
        <v>9740</v>
      </c>
    </row>
    <row r="74" spans="1:23" ht="42" x14ac:dyDescent="0.3">
      <c r="A74" s="9" t="s">
        <v>120</v>
      </c>
      <c r="B74" s="23" t="s">
        <v>68</v>
      </c>
      <c r="C74" s="22" t="s">
        <v>58</v>
      </c>
      <c r="D74" s="22" t="s">
        <v>69</v>
      </c>
      <c r="E74" s="22" t="s">
        <v>70</v>
      </c>
      <c r="F74" s="257">
        <f>F73/Справочно!D$5*1000000</f>
        <v>1597.6753965738692</v>
      </c>
      <c r="G74" s="259">
        <f>G73/Справочно!E$5*1000000</f>
        <v>1827.6047281228941</v>
      </c>
      <c r="H74" s="259">
        <f>H73/Справочно!F$5*1000000</f>
        <v>1894.5521764423802</v>
      </c>
      <c r="I74" s="259">
        <f>I73/Справочно!G$5*1000000</f>
        <v>1408.448445586537</v>
      </c>
      <c r="J74" s="259">
        <f>J73/Справочно!H$5*1000000</f>
        <v>783.89019280325408</v>
      </c>
      <c r="K74" s="259">
        <f>K73/Справочно!I$5*1000000</f>
        <v>1549.0612250612101</v>
      </c>
      <c r="L74" s="259">
        <f>L73/Справочно!J$5*1000000</f>
        <v>1852.0213940656722</v>
      </c>
      <c r="M74" s="259">
        <f>M73/Справочно!K$5*1000000</f>
        <v>1419.9010999654183</v>
      </c>
      <c r="N74" s="259">
        <f>N73/Справочно!L$5*1000000</f>
        <v>1408.727200756719</v>
      </c>
      <c r="O74" s="257">
        <f>O73/Справочно!M$5*1000000</f>
        <v>1674.9364876264808</v>
      </c>
      <c r="P74" s="259">
        <f>P73/Справочно!N$5*1000000</f>
        <v>1896.3490428174616</v>
      </c>
      <c r="Q74" s="259">
        <f>Q73/Справочно!O$5*1000000</f>
        <v>2037.2204287937441</v>
      </c>
      <c r="R74" s="259">
        <f>R73/Справочно!P$5*1000000</f>
        <v>1449.8862662016745</v>
      </c>
      <c r="S74" s="259">
        <f>S73/Справочно!Q$5*1000000</f>
        <v>804.45231469769794</v>
      </c>
      <c r="T74" s="259">
        <f>T73/Справочно!R$5*1000000</f>
        <v>1603.8215092044136</v>
      </c>
      <c r="U74" s="259">
        <f>U73/Справочно!S$5*1000000</f>
        <v>1941.3500849530935</v>
      </c>
      <c r="V74" s="259">
        <f>V73/Справочно!T$5*1000000</f>
        <v>1520.9234441239748</v>
      </c>
      <c r="W74" s="259">
        <f>W73/Справочно!U$5*1000000</f>
        <v>1559.2956594267748</v>
      </c>
    </row>
    <row r="75" spans="1:23" ht="42" x14ac:dyDescent="0.3">
      <c r="A75" s="9" t="s">
        <v>121</v>
      </c>
      <c r="B75" s="23" t="s">
        <v>72</v>
      </c>
      <c r="C75" s="22" t="s">
        <v>58</v>
      </c>
      <c r="D75" s="22" t="s">
        <v>73</v>
      </c>
      <c r="E75" s="22" t="s">
        <v>70</v>
      </c>
      <c r="F75" s="257">
        <f>F73/Справочно!D$7*100000</f>
        <v>1075.018666945087</v>
      </c>
      <c r="G75" s="259">
        <f>G73/Справочно!E$7*100000</f>
        <v>8959.1744142232055</v>
      </c>
      <c r="H75" s="259">
        <f>H73/Справочно!F$7*100000</f>
        <v>1261.3724472012577</v>
      </c>
      <c r="I75" s="259">
        <f>I73/Справочно!G$7*100000</f>
        <v>4118.609891005558</v>
      </c>
      <c r="J75" s="259">
        <f>J73/Справочно!H$7*100000</f>
        <v>3381.2683716754973</v>
      </c>
      <c r="K75" s="259">
        <f>K73/Справочно!I$7*100000</f>
        <v>3414.5471202295134</v>
      </c>
      <c r="L75" s="259">
        <f>L73/Справочно!J$7*100000</f>
        <v>966.67742646812178</v>
      </c>
      <c r="M75" s="259">
        <f>M73/Справочно!K$7*100000</f>
        <v>426.52829945569738</v>
      </c>
      <c r="N75" s="259">
        <f>N73/Справочно!L$7*100000</f>
        <v>126.12629457803642</v>
      </c>
      <c r="O75" s="257">
        <f>O73/Справочно!M$7*100000</f>
        <v>1132.4662013988632</v>
      </c>
      <c r="P75" s="259">
        <f>P73/Справочно!N$7*100000</f>
        <v>9345.6679047377365</v>
      </c>
      <c r="Q75" s="259">
        <f>Q73/Справочно!O$7*100000</f>
        <v>1361.4926625930957</v>
      </c>
      <c r="R75" s="259">
        <f>R73/Справочно!P$7*100000</f>
        <v>4255.9415480738962</v>
      </c>
      <c r="S75" s="259">
        <f>S73/Справочно!Q$7*100000</f>
        <v>3451.6747927410984</v>
      </c>
      <c r="T75" s="259">
        <f>T73/Справочно!R$7*100000</f>
        <v>3564.8882567082137</v>
      </c>
      <c r="U75" s="259">
        <f>U73/Справочно!S$7*100000</f>
        <v>1016.9387136739846</v>
      </c>
      <c r="V75" s="259">
        <f>V73/Справочно!T$7*100000</f>
        <v>459.93249921418749</v>
      </c>
      <c r="W75" s="259">
        <f>W73/Справочно!U$7*100000</f>
        <v>140.09238330369195</v>
      </c>
    </row>
    <row r="76" spans="1:23" ht="84" x14ac:dyDescent="0.3">
      <c r="A76" s="9" t="s">
        <v>760</v>
      </c>
      <c r="B76" s="23" t="s">
        <v>115</v>
      </c>
      <c r="C76" s="22" t="s">
        <v>58</v>
      </c>
      <c r="D76" s="22" t="s">
        <v>116</v>
      </c>
      <c r="E76" s="22" t="s">
        <v>60</v>
      </c>
      <c r="F76" s="292">
        <v>16.965328437416822</v>
      </c>
      <c r="G76" s="293">
        <v>36.401558718005937</v>
      </c>
      <c r="H76" s="293">
        <v>44.889327505991822</v>
      </c>
      <c r="I76" s="293">
        <v>2.5807850791585341</v>
      </c>
      <c r="J76" s="294" t="s">
        <v>128</v>
      </c>
      <c r="K76" s="294" t="s">
        <v>128</v>
      </c>
      <c r="L76" s="294" t="s">
        <v>128</v>
      </c>
      <c r="M76" s="294" t="s">
        <v>128</v>
      </c>
      <c r="N76" s="294" t="s">
        <v>128</v>
      </c>
      <c r="O76" s="292">
        <v>16.87352078252216</v>
      </c>
      <c r="P76" s="293">
        <v>36.318006780107297</v>
      </c>
      <c r="Q76" s="293">
        <v>44.300766283524908</v>
      </c>
      <c r="R76" s="293">
        <v>2.5184951991185267</v>
      </c>
      <c r="S76" s="294" t="s">
        <v>128</v>
      </c>
      <c r="T76" s="294" t="s">
        <v>128</v>
      </c>
      <c r="U76" s="294" t="s">
        <v>128</v>
      </c>
      <c r="V76" s="294" t="s">
        <v>128</v>
      </c>
      <c r="W76" s="294" t="s">
        <v>128</v>
      </c>
    </row>
    <row r="77" spans="1:23" ht="66.75" customHeight="1" x14ac:dyDescent="0.3">
      <c r="A77" s="9" t="s">
        <v>240</v>
      </c>
      <c r="B77" s="18" t="s">
        <v>459</v>
      </c>
      <c r="C77" s="22" t="s">
        <v>58</v>
      </c>
      <c r="D77" s="22" t="s">
        <v>59</v>
      </c>
      <c r="E77" s="22" t="s">
        <v>60</v>
      </c>
      <c r="F77" s="290">
        <v>120643</v>
      </c>
      <c r="G77" s="291">
        <v>34925</v>
      </c>
      <c r="H77" s="291">
        <v>12706</v>
      </c>
      <c r="I77" s="291">
        <v>13076</v>
      </c>
      <c r="J77" s="291">
        <v>4291</v>
      </c>
      <c r="K77" s="291">
        <v>22369</v>
      </c>
      <c r="L77" s="291">
        <v>12291</v>
      </c>
      <c r="M77" s="291">
        <v>14201</v>
      </c>
      <c r="N77" s="291">
        <v>6784</v>
      </c>
      <c r="O77" s="290">
        <v>124590</v>
      </c>
      <c r="P77" s="291">
        <v>35746</v>
      </c>
      <c r="Q77" s="291">
        <v>13218</v>
      </c>
      <c r="R77" s="291">
        <v>13259</v>
      </c>
      <c r="S77" s="291">
        <v>4281</v>
      </c>
      <c r="T77" s="291">
        <v>23226</v>
      </c>
      <c r="U77" s="291">
        <v>12914</v>
      </c>
      <c r="V77" s="291">
        <v>14811</v>
      </c>
      <c r="W77" s="291">
        <v>7135</v>
      </c>
    </row>
    <row r="78" spans="1:23" ht="42" x14ac:dyDescent="0.3">
      <c r="A78" s="9" t="s">
        <v>228</v>
      </c>
      <c r="B78" s="23" t="s">
        <v>68</v>
      </c>
      <c r="C78" s="22" t="s">
        <v>58</v>
      </c>
      <c r="D78" s="22" t="s">
        <v>69</v>
      </c>
      <c r="E78" s="22" t="s">
        <v>70</v>
      </c>
      <c r="F78" s="257">
        <f>F77/Справочно!D$5*1000000</f>
        <v>1046.982074149568</v>
      </c>
      <c r="G78" s="259">
        <f>G77/Справочно!E$5*1000000</f>
        <v>1095.7220251264669</v>
      </c>
      <c r="H78" s="259">
        <f>H77/Справочно!F$5*1000000</f>
        <v>1131.2646249295965</v>
      </c>
      <c r="I78" s="259">
        <f>I77/Справочно!G$5*1000000</f>
        <v>998.52916257262825</v>
      </c>
      <c r="J78" s="259">
        <f>J77/Справочно!H$5*1000000</f>
        <v>583.66698200915562</v>
      </c>
      <c r="K78" s="259">
        <f>K77/Справочно!I$5*1000000</f>
        <v>978.61925393679996</v>
      </c>
      <c r="L78" s="259">
        <f>L77/Справочно!J$5*1000000</f>
        <v>1294.9084108573397</v>
      </c>
      <c r="M78" s="259">
        <f>M77/Справочно!K$5*1000000</f>
        <v>1083.8537691146478</v>
      </c>
      <c r="N78" s="259">
        <f>N77/Справочно!L$5*1000000</f>
        <v>1089.8398141103412</v>
      </c>
      <c r="O78" s="257">
        <f>O77/Справочно!M$5*1000000</f>
        <v>1076.021269759681</v>
      </c>
      <c r="P78" s="259">
        <f>P77/Справочно!N$5*1000000</f>
        <v>1115.5398230022215</v>
      </c>
      <c r="Q78" s="259">
        <f>Q77/Справочно!O$5*1000000</f>
        <v>1172.4129061213737</v>
      </c>
      <c r="R78" s="259">
        <f>R77/Справочно!P$5*1000000</f>
        <v>1008.6595311174775</v>
      </c>
      <c r="S78" s="259">
        <f>S77/Справочно!Q$5*1000000</f>
        <v>585.39186796206775</v>
      </c>
      <c r="T78" s="259">
        <f>T77/Справочно!R$5*1000000</f>
        <v>1007.6651709032842</v>
      </c>
      <c r="U78" s="259">
        <f>U77/Справочно!S$5*1000000</f>
        <v>1355.680257237022</v>
      </c>
      <c r="V78" s="259">
        <f>V77/Справочно!T$5*1000000</f>
        <v>1122.8950267145301</v>
      </c>
      <c r="W78" s="259">
        <f>W77/Справочно!U$5*1000000</f>
        <v>1142.2561119106815</v>
      </c>
    </row>
    <row r="79" spans="1:23" ht="42" x14ac:dyDescent="0.3">
      <c r="A79" s="9" t="s">
        <v>229</v>
      </c>
      <c r="B79" s="23" t="s">
        <v>72</v>
      </c>
      <c r="C79" s="22" t="s">
        <v>58</v>
      </c>
      <c r="D79" s="22" t="s">
        <v>73</v>
      </c>
      <c r="E79" s="22" t="s">
        <v>70</v>
      </c>
      <c r="F79" s="257">
        <f>F77/Справочно!D$7*100000</f>
        <v>704.47681430239231</v>
      </c>
      <c r="G79" s="259">
        <f>G77/Справочно!E$7*100000</f>
        <v>5371.3828715558939</v>
      </c>
      <c r="H79" s="259">
        <f>H77/Справочно!F$7*100000</f>
        <v>753.1838109938991</v>
      </c>
      <c r="I79" s="259">
        <f>I77/Справочно!G$7*100000</f>
        <v>2919.9166631310277</v>
      </c>
      <c r="J79" s="259">
        <f>J77/Справочно!H$7*100000</f>
        <v>2517.616273270789</v>
      </c>
      <c r="K79" s="259">
        <f>K77/Справочно!I$7*100000</f>
        <v>2157.1397574676344</v>
      </c>
      <c r="L79" s="259">
        <f>L77/Справочно!J$7*100000</f>
        <v>675.88783484382986</v>
      </c>
      <c r="M79" s="259">
        <f>M77/Справочно!K$7*100000</f>
        <v>325.58204582726069</v>
      </c>
      <c r="N79" s="259">
        <f>N77/Справочно!L$7*100000</f>
        <v>97.575639459162858</v>
      </c>
      <c r="O79" s="257">
        <f>O77/Справочно!M$7*100000</f>
        <v>727.52473242488213</v>
      </c>
      <c r="P79" s="259">
        <f>P77/Справочно!N$7*100000</f>
        <v>5497.6507409201713</v>
      </c>
      <c r="Q79" s="259">
        <f>Q77/Справочно!O$7*100000</f>
        <v>783.53404798657004</v>
      </c>
      <c r="R79" s="259">
        <f>R77/Справочно!P$7*100000</f>
        <v>2960.7812049903869</v>
      </c>
      <c r="S79" s="259">
        <f>S77/Справочно!Q$7*100000</f>
        <v>2511.7490715153222</v>
      </c>
      <c r="T79" s="259">
        <f>T77/Справочно!R$7*100000</f>
        <v>2239.7839870777984</v>
      </c>
      <c r="U79" s="259">
        <f>U77/Справочно!S$7*100000</f>
        <v>710.14689603557224</v>
      </c>
      <c r="V79" s="259">
        <f>V77/Справочно!T$7*100000</f>
        <v>339.56733193067799</v>
      </c>
      <c r="W79" s="259">
        <f>W77/Справочно!U$7*100000</f>
        <v>102.6241432106614</v>
      </c>
    </row>
    <row r="80" spans="1:23" ht="63" x14ac:dyDescent="0.3">
      <c r="A80" s="9" t="s">
        <v>241</v>
      </c>
      <c r="B80" s="18" t="s">
        <v>460</v>
      </c>
      <c r="C80" s="22" t="s">
        <v>58</v>
      </c>
      <c r="D80" s="22" t="s">
        <v>59</v>
      </c>
      <c r="E80" s="22" t="s">
        <v>60</v>
      </c>
      <c r="F80" s="290">
        <v>142120</v>
      </c>
      <c r="G80" s="291">
        <v>46206</v>
      </c>
      <c r="H80" s="291">
        <v>16419</v>
      </c>
      <c r="I80" s="291">
        <v>13780</v>
      </c>
      <c r="J80" s="291">
        <v>4527</v>
      </c>
      <c r="K80" s="291">
        <v>27487</v>
      </c>
      <c r="L80" s="291">
        <v>12850</v>
      </c>
      <c r="M80" s="291">
        <v>14413</v>
      </c>
      <c r="N80" s="291">
        <v>6438</v>
      </c>
      <c r="O80" s="290">
        <v>145707</v>
      </c>
      <c r="P80" s="291">
        <v>47093</v>
      </c>
      <c r="Q80" s="291">
        <v>17354</v>
      </c>
      <c r="R80" s="291">
        <v>13820</v>
      </c>
      <c r="S80" s="291">
        <v>4435</v>
      </c>
      <c r="T80" s="291">
        <v>27990</v>
      </c>
      <c r="U80" s="291">
        <v>12980</v>
      </c>
      <c r="V80" s="291">
        <v>15159</v>
      </c>
      <c r="W80" s="291">
        <v>6876</v>
      </c>
    </row>
    <row r="81" spans="1:23" s="49" customFormat="1" ht="45.6" customHeight="1" x14ac:dyDescent="0.3">
      <c r="A81" s="9" t="s">
        <v>761</v>
      </c>
      <c r="B81" s="23" t="s">
        <v>68</v>
      </c>
      <c r="C81" s="22" t="s">
        <v>58</v>
      </c>
      <c r="D81" s="22" t="s">
        <v>69</v>
      </c>
      <c r="E81" s="22" t="s">
        <v>70</v>
      </c>
      <c r="F81" s="257">
        <f>F80/Справочно!D$5*1000000</f>
        <v>1233.3669784250774</v>
      </c>
      <c r="G81" s="259">
        <f>G80/Справочно!E$5*1000000</f>
        <v>1449.6472982961641</v>
      </c>
      <c r="H81" s="259">
        <f>H80/Справочно!F$5*1000000</f>
        <v>1461.8474639319254</v>
      </c>
      <c r="I81" s="259">
        <f>I80/Справочно!G$5*1000000</f>
        <v>1052.2890685416655</v>
      </c>
      <c r="J81" s="259">
        <f>J80/Справочно!H$5*1000000</f>
        <v>615.76798591364422</v>
      </c>
      <c r="K81" s="259">
        <f>K80/Справочно!I$5*1000000</f>
        <v>1202.5261492673262</v>
      </c>
      <c r="L81" s="259">
        <f>L80/Справочно!J$5*1000000</f>
        <v>1353.8014058674489</v>
      </c>
      <c r="M81" s="259">
        <f>M80/Справочно!K$5*1000000</f>
        <v>1100.0341084606309</v>
      </c>
      <c r="N81" s="259">
        <f>N80/Справочно!L$5*1000000</f>
        <v>1034.2554132137936</v>
      </c>
      <c r="O81" s="257">
        <f>O80/Справочно!M$5*1000000</f>
        <v>1258.3981953035864</v>
      </c>
      <c r="P81" s="259">
        <f>P80/Справочно!N$5*1000000</f>
        <v>1469.6502233716672</v>
      </c>
      <c r="Q81" s="259">
        <f>Q80/Справочно!O$5*1000000</f>
        <v>1539.268692149366</v>
      </c>
      <c r="R81" s="259">
        <f>R80/Справочно!P$5*1000000</f>
        <v>1051.3368067006213</v>
      </c>
      <c r="S81" s="259">
        <f>S80/Справочно!Q$5*1000000</f>
        <v>606.4501131538824</v>
      </c>
      <c r="T81" s="259">
        <f>T80/Справочно!R$5*1000000</f>
        <v>1214.3523694817413</v>
      </c>
      <c r="U81" s="259">
        <f>U80/Справочно!S$5*1000000</f>
        <v>1362.6087764392555</v>
      </c>
      <c r="V81" s="259">
        <f>V80/Справочно!T$5*1000000</f>
        <v>1149.2786246685275</v>
      </c>
      <c r="W81" s="259">
        <f>W80/Справочно!U$5*1000000</f>
        <v>1100.7922950943023</v>
      </c>
    </row>
    <row r="82" spans="1:23" s="49" customFormat="1" ht="42" x14ac:dyDescent="0.3">
      <c r="A82" s="9" t="s">
        <v>762</v>
      </c>
      <c r="B82" s="23" t="s">
        <v>72</v>
      </c>
      <c r="C82" s="22" t="s">
        <v>58</v>
      </c>
      <c r="D82" s="22" t="s">
        <v>73</v>
      </c>
      <c r="E82" s="22" t="s">
        <v>70</v>
      </c>
      <c r="F82" s="257">
        <f>F80/Справочно!D$7*100000</f>
        <v>829.88855423568702</v>
      </c>
      <c r="G82" s="259">
        <f>G80/Справочно!E$7*100000</f>
        <v>7106.3741435393458</v>
      </c>
      <c r="H82" s="259">
        <f>H80/Справочно!F$7*100000</f>
        <v>973.28230699738947</v>
      </c>
      <c r="I82" s="259">
        <f>I80/Справочно!G$7*100000</f>
        <v>3077.1223323604745</v>
      </c>
      <c r="J82" s="259">
        <f>J80/Справочно!H$7*100000</f>
        <v>2656.0822346998048</v>
      </c>
      <c r="K82" s="259">
        <f>K80/Справочно!I$7*100000</f>
        <v>2650.6907109621734</v>
      </c>
      <c r="L82" s="259">
        <f>L80/Справочно!J$7*100000</f>
        <v>706.62750612181378</v>
      </c>
      <c r="M82" s="259">
        <f>M80/Справочно!K$7*100000</f>
        <v>330.44250591566146</v>
      </c>
      <c r="N82" s="259">
        <f>N80/Справочно!L$7*100000</f>
        <v>92.599051715520403</v>
      </c>
      <c r="O82" s="257">
        <f>O80/Справочно!M$7*100000</f>
        <v>850.83430602321459</v>
      </c>
      <c r="P82" s="259">
        <f>P80/Справочно!N$7*100000</f>
        <v>7242.7926577002645</v>
      </c>
      <c r="Q82" s="259">
        <f>Q80/Справочно!O$7*100000</f>
        <v>1028.7070561929895</v>
      </c>
      <c r="R82" s="259">
        <f>R80/Справочно!P$7*100000</f>
        <v>3086.0544726576022</v>
      </c>
      <c r="S82" s="259">
        <f>S80/Справочно!Q$7*100000</f>
        <v>2602.1039785495104</v>
      </c>
      <c r="T82" s="259">
        <f>T80/Справочно!R$7*100000</f>
        <v>2699.197184117264</v>
      </c>
      <c r="U82" s="259">
        <f>U80/Справочно!S$7*100000</f>
        <v>713.77626688413557</v>
      </c>
      <c r="V82" s="259">
        <f>V80/Справочно!T$7*100000</f>
        <v>347.54582301918487</v>
      </c>
      <c r="W82" s="259">
        <f>W80/Справочно!U$7*100000</f>
        <v>98.898894003715171</v>
      </c>
    </row>
    <row r="83" spans="1:23" ht="85.5" customHeight="1" x14ac:dyDescent="0.3">
      <c r="A83" s="48" t="s">
        <v>242</v>
      </c>
      <c r="B83" s="18" t="s">
        <v>464</v>
      </c>
      <c r="C83" s="22" t="s">
        <v>58</v>
      </c>
      <c r="D83" s="22" t="s">
        <v>59</v>
      </c>
      <c r="E83" s="22" t="s">
        <v>60</v>
      </c>
      <c r="F83" s="254">
        <v>6225</v>
      </c>
      <c r="G83" s="256">
        <v>2173</v>
      </c>
      <c r="H83" s="256">
        <v>1297</v>
      </c>
      <c r="I83" s="256">
        <v>298</v>
      </c>
      <c r="J83" s="256">
        <v>31</v>
      </c>
      <c r="K83" s="256">
        <v>1003</v>
      </c>
      <c r="L83" s="256">
        <v>477</v>
      </c>
      <c r="M83" s="256">
        <v>277</v>
      </c>
      <c r="N83" s="256">
        <v>669</v>
      </c>
      <c r="O83" s="254">
        <v>5985</v>
      </c>
      <c r="P83" s="256">
        <v>1983</v>
      </c>
      <c r="Q83" s="256">
        <v>1079</v>
      </c>
      <c r="R83" s="256">
        <v>311</v>
      </c>
      <c r="S83" s="256">
        <v>17</v>
      </c>
      <c r="T83" s="256">
        <v>1224</v>
      </c>
      <c r="U83" s="256">
        <v>483</v>
      </c>
      <c r="V83" s="256">
        <v>254</v>
      </c>
      <c r="W83" s="256">
        <v>634</v>
      </c>
    </row>
    <row r="84" spans="1:23" ht="42" x14ac:dyDescent="0.3">
      <c r="A84" s="9" t="s">
        <v>230</v>
      </c>
      <c r="B84" s="23" t="s">
        <v>68</v>
      </c>
      <c r="C84" s="22" t="s">
        <v>58</v>
      </c>
      <c r="D84" s="22" t="s">
        <v>69</v>
      </c>
      <c r="E84" s="22" t="s">
        <v>70</v>
      </c>
      <c r="F84" s="257">
        <f>F83/Справочно!D$5*1000000</f>
        <v>54.022723337293179</v>
      </c>
      <c r="G84" s="259">
        <f>G83/Справочно!E$5*1000000</f>
        <v>68.174773388684685</v>
      </c>
      <c r="H84" s="259">
        <f>H83/Справочно!F$5*1000000</f>
        <v>115.47695722758434</v>
      </c>
      <c r="I84" s="259">
        <f>I83/Справочно!G$5*1000000</f>
        <v>22.756323833484497</v>
      </c>
      <c r="J84" s="259">
        <f>J83/Справочно!H$5*1000000</f>
        <v>4.2166572925387609</v>
      </c>
      <c r="K84" s="259">
        <f>K83/Справочно!I$5*1000000</f>
        <v>43.880151624954635</v>
      </c>
      <c r="L84" s="259">
        <f>L83/Справочно!J$5*1000000</f>
        <v>50.253951019359782</v>
      </c>
      <c r="M84" s="259">
        <f>M83/Справочно!K$5*1000000</f>
        <v>21.14129244734578</v>
      </c>
      <c r="N84" s="259">
        <f>N83/Справочно!L$5*1000000</f>
        <v>107.47388497049208</v>
      </c>
      <c r="O84" s="257">
        <f>O83/Справочно!M$5*1000000</f>
        <v>51.689439758501408</v>
      </c>
      <c r="P84" s="259">
        <f>P83/Справочно!N$5*1000000</f>
        <v>61.884279891831397</v>
      </c>
      <c r="Q84" s="259">
        <f>Q83/Справочно!O$5*1000000</f>
        <v>95.705365842409009</v>
      </c>
      <c r="R84" s="259">
        <f>R83/Справочно!P$5*1000000</f>
        <v>23.658881829514705</v>
      </c>
      <c r="S84" s="259">
        <f>S83/Справочно!Q$5*1000000</f>
        <v>2.3246114822133039</v>
      </c>
      <c r="T84" s="259">
        <f>T83/Справочно!R$5*1000000</f>
        <v>53.103511977336602</v>
      </c>
      <c r="U84" s="259">
        <f>U83/Справочно!S$5*1000000</f>
        <v>50.704163252708817</v>
      </c>
      <c r="V84" s="259">
        <f>V83/Справочно!T$5*1000000</f>
        <v>19.256993908952172</v>
      </c>
      <c r="W84" s="259">
        <f>W83/Справочно!U$5*1000000</f>
        <v>101.49830062387835</v>
      </c>
    </row>
    <row r="85" spans="1:23" ht="42" x14ac:dyDescent="0.3">
      <c r="A85" s="9" t="s">
        <v>231</v>
      </c>
      <c r="B85" s="23" t="s">
        <v>72</v>
      </c>
      <c r="C85" s="22" t="s">
        <v>58</v>
      </c>
      <c r="D85" s="22" t="s">
        <v>73</v>
      </c>
      <c r="E85" s="22" t="s">
        <v>70</v>
      </c>
      <c r="F85" s="257">
        <f>F83/Справочно!D$7*100000</f>
        <v>36.349959542057078</v>
      </c>
      <c r="G85" s="259">
        <f>G83/Справочно!E$7*100000</f>
        <v>334.20229004698518</v>
      </c>
      <c r="H85" s="259">
        <f>H83/Справочно!F$7*100000</f>
        <v>76.883315194324496</v>
      </c>
      <c r="I85" s="259">
        <f>I83/Справочно!G$7*100000</f>
        <v>66.544445213600966</v>
      </c>
      <c r="J85" s="259">
        <f>J83/Справочно!H$7*100000</f>
        <v>18.188325441946972</v>
      </c>
      <c r="K85" s="259">
        <f>K83/Справочно!I$7*100000</f>
        <v>96.723643289375346</v>
      </c>
      <c r="L85" s="259">
        <f>L83/Справочно!J$7*100000</f>
        <v>26.230452950980947</v>
      </c>
      <c r="M85" s="259">
        <f>M83/Справочно!K$7*100000</f>
        <v>6.350695492863264</v>
      </c>
      <c r="N85" s="259">
        <f>N83/Справочно!L$7*100000</f>
        <v>9.6223618511468096</v>
      </c>
      <c r="O85" s="257">
        <f>O83/Справочно!M$7*100000</f>
        <v>34.948515318748854</v>
      </c>
      <c r="P85" s="259">
        <f>P83/Справочно!N$7*100000</f>
        <v>304.98073684453368</v>
      </c>
      <c r="Q85" s="259">
        <f>Q83/Справочно!O$7*100000</f>
        <v>63.960753349788845</v>
      </c>
      <c r="R85" s="259">
        <f>R83/Справочно!P$7*100000</f>
        <v>69.447390810167448</v>
      </c>
      <c r="S85" s="259">
        <f>S83/Справочно!Q$7*100000</f>
        <v>9.9742429842935003</v>
      </c>
      <c r="T85" s="259">
        <f>T83/Справочно!R$7*100000</f>
        <v>118.03563248872925</v>
      </c>
      <c r="U85" s="259">
        <f>U83/Справочно!S$7*100000</f>
        <v>26.560395755395799</v>
      </c>
      <c r="V85" s="259">
        <f>V83/Справочно!T$7*100000</f>
        <v>5.8233814266688411</v>
      </c>
      <c r="W85" s="259">
        <f>W83/Справочно!U$7*100000</f>
        <v>9.1189497961540766</v>
      </c>
    </row>
    <row r="86" spans="1:23" ht="105" x14ac:dyDescent="0.3">
      <c r="A86" s="9" t="s">
        <v>763</v>
      </c>
      <c r="B86" s="23" t="s">
        <v>117</v>
      </c>
      <c r="C86" s="22" t="s">
        <v>58</v>
      </c>
      <c r="D86" s="22" t="s">
        <v>116</v>
      </c>
      <c r="E86" s="22" t="s">
        <v>60</v>
      </c>
      <c r="F86" s="264">
        <v>29.686746987951807</v>
      </c>
      <c r="G86" s="265">
        <v>45.513115508513572</v>
      </c>
      <c r="H86" s="265">
        <v>66.229760986892828</v>
      </c>
      <c r="I86" s="265">
        <v>0</v>
      </c>
      <c r="J86" s="266" t="s">
        <v>128</v>
      </c>
      <c r="K86" s="266" t="s">
        <v>128</v>
      </c>
      <c r="L86" s="266" t="s">
        <v>128</v>
      </c>
      <c r="M86" s="266" t="s">
        <v>128</v>
      </c>
      <c r="N86" s="266" t="s">
        <v>128</v>
      </c>
      <c r="O86" s="264">
        <v>27.418546365914786</v>
      </c>
      <c r="P86" s="265">
        <v>44.93192133131619</v>
      </c>
      <c r="Q86" s="265">
        <v>69.230769230769226</v>
      </c>
      <c r="R86" s="265">
        <v>0.96463022508038598</v>
      </c>
      <c r="S86" s="266" t="s">
        <v>128</v>
      </c>
      <c r="T86" s="266" t="s">
        <v>128</v>
      </c>
      <c r="U86" s="266" t="s">
        <v>128</v>
      </c>
      <c r="V86" s="266" t="s">
        <v>128</v>
      </c>
      <c r="W86" s="266" t="s">
        <v>128</v>
      </c>
    </row>
    <row r="87" spans="1:23" ht="42" x14ac:dyDescent="0.3">
      <c r="A87" s="48" t="s">
        <v>243</v>
      </c>
      <c r="B87" s="18" t="s">
        <v>465</v>
      </c>
      <c r="C87" s="23" t="s">
        <v>58</v>
      </c>
      <c r="D87" s="23" t="s">
        <v>59</v>
      </c>
      <c r="E87" s="23" t="s">
        <v>118</v>
      </c>
      <c r="F87" s="254">
        <v>124398</v>
      </c>
      <c r="G87" s="256">
        <v>22654</v>
      </c>
      <c r="H87" s="256">
        <v>10855</v>
      </c>
      <c r="I87" s="256">
        <v>32947</v>
      </c>
      <c r="J87" s="256">
        <v>12245</v>
      </c>
      <c r="K87" s="256">
        <v>16127</v>
      </c>
      <c r="L87" s="256">
        <v>6517</v>
      </c>
      <c r="M87" s="256">
        <v>16018</v>
      </c>
      <c r="N87" s="256">
        <v>7035</v>
      </c>
      <c r="O87" s="254">
        <v>142518</v>
      </c>
      <c r="P87" s="256">
        <v>28524</v>
      </c>
      <c r="Q87" s="256">
        <v>15488</v>
      </c>
      <c r="R87" s="256">
        <v>24256</v>
      </c>
      <c r="S87" s="256">
        <v>12241</v>
      </c>
      <c r="T87" s="256">
        <v>22211</v>
      </c>
      <c r="U87" s="256">
        <v>12735</v>
      </c>
      <c r="V87" s="256">
        <v>20025</v>
      </c>
      <c r="W87" s="256">
        <v>7038</v>
      </c>
    </row>
    <row r="88" spans="1:23" ht="42" x14ac:dyDescent="0.3">
      <c r="A88" s="9" t="s">
        <v>764</v>
      </c>
      <c r="B88" s="23" t="s">
        <v>68</v>
      </c>
      <c r="C88" s="22" t="s">
        <v>58</v>
      </c>
      <c r="D88" s="22" t="s">
        <v>69</v>
      </c>
      <c r="E88" s="22" t="s">
        <v>119</v>
      </c>
      <c r="F88" s="257">
        <f>F87/Справочно!D$5*1000000</f>
        <v>1079.5692751345537</v>
      </c>
      <c r="G88" s="259">
        <f>G87/Справочно!E$5*1000000</f>
        <v>710.73691502405097</v>
      </c>
      <c r="H88" s="259">
        <f>H87/Справочно!F$5*1000000</f>
        <v>966.46289183147871</v>
      </c>
      <c r="I88" s="259">
        <f>I87/Справочно!G$5*1000000</f>
        <v>2515.9483266503812</v>
      </c>
      <c r="J88" s="259">
        <f>J87/Справочно!H$5*1000000</f>
        <v>1665.5796305528106</v>
      </c>
      <c r="K88" s="259">
        <f>K87/Справочно!I$5*1000000</f>
        <v>705.53858948718187</v>
      </c>
      <c r="L88" s="259">
        <f>L87/Справочно!J$5*1000000</f>
        <v>686.59328887456547</v>
      </c>
      <c r="M88" s="259">
        <f>M87/Справочно!K$5*1000000</f>
        <v>1222.5314888865873</v>
      </c>
      <c r="N88" s="259">
        <f>N87/Справочно!L$5*1000000</f>
        <v>1130.1626020439637</v>
      </c>
      <c r="O88" s="257">
        <f>O87/Справочно!M$5*1000000</f>
        <v>1230.8564035926656</v>
      </c>
      <c r="P88" s="259">
        <f>P87/Справочно!N$5*1000000</f>
        <v>890.15995947281829</v>
      </c>
      <c r="Q88" s="259">
        <f>Q87/Справочно!O$5*1000000</f>
        <v>1373.7578370409922</v>
      </c>
      <c r="R88" s="259">
        <f>R87/Справочно!P$5*1000000</f>
        <v>1845.240635552118</v>
      </c>
      <c r="S88" s="259">
        <f>S87/Справочно!Q$5*1000000</f>
        <v>1673.8570090454734</v>
      </c>
      <c r="T88" s="259">
        <f>T87/Справочно!R$5*1000000</f>
        <v>963.6291703665222</v>
      </c>
      <c r="U88" s="259">
        <f>U87/Справочно!S$5*1000000</f>
        <v>1336.8892733400553</v>
      </c>
      <c r="V88" s="259">
        <f>V87/Справочно!T$5*1000000</f>
        <v>1518.1941064045957</v>
      </c>
      <c r="W88" s="259">
        <f>W87/Справочно!U$5*1000000</f>
        <v>1126.7271920991418</v>
      </c>
    </row>
    <row r="89" spans="1:23" ht="42" x14ac:dyDescent="0.3">
      <c r="A89" s="9" t="s">
        <v>765</v>
      </c>
      <c r="B89" s="23" t="s">
        <v>72</v>
      </c>
      <c r="C89" s="22" t="s">
        <v>58</v>
      </c>
      <c r="D89" s="22" t="s">
        <v>73</v>
      </c>
      <c r="E89" s="22" t="s">
        <v>119</v>
      </c>
      <c r="F89" s="257">
        <f>F87/Справочно!D$7*100000</f>
        <v>726.40357704623557</v>
      </c>
      <c r="G89" s="259">
        <f>G87/Справочно!E$7*100000</f>
        <v>3484.1319276228264</v>
      </c>
      <c r="H89" s="259">
        <f>H87/Справочно!F$7*100000</f>
        <v>643.46059092859866</v>
      </c>
      <c r="I89" s="259">
        <f>I87/Справочно!G$7*100000</f>
        <v>7357.1806592366147</v>
      </c>
      <c r="J89" s="259">
        <f>J87/Справочно!H$7*100000</f>
        <v>7184.3885495690538</v>
      </c>
      <c r="K89" s="259">
        <f>K87/Справочно!I$7*100000</f>
        <v>1555.1966055112225</v>
      </c>
      <c r="L89" s="259">
        <f>L87/Справочно!J$7*100000</f>
        <v>358.37287606193468</v>
      </c>
      <c r="M89" s="259">
        <f>M87/Справочно!K$7*100000</f>
        <v>367.23985705662011</v>
      </c>
      <c r="N89" s="259">
        <f>N87/Справочно!L$7*100000</f>
        <v>101.18582305353931</v>
      </c>
      <c r="O89" s="257">
        <f>O87/Справочно!M$7*100000</f>
        <v>832.21261590600648</v>
      </c>
      <c r="P89" s="259">
        <f>P87/Справочно!N$7*100000</f>
        <v>4386.9241239301446</v>
      </c>
      <c r="Q89" s="259">
        <f>Q87/Справочно!O$7*100000</f>
        <v>918.09466902829445</v>
      </c>
      <c r="R89" s="259">
        <f>R87/Справочно!P$7*100000</f>
        <v>5416.4498761782052</v>
      </c>
      <c r="S89" s="259">
        <f>S87/Справочно!Q$7*100000</f>
        <v>7182.0416688668674</v>
      </c>
      <c r="T89" s="259">
        <f>T87/Справочно!R$7*100000</f>
        <v>2141.9031317051999</v>
      </c>
      <c r="U89" s="259">
        <f>U87/Справочно!S$7*100000</f>
        <v>700.30360237052912</v>
      </c>
      <c r="V89" s="259">
        <f>V87/Справочно!T$7*100000</f>
        <v>459.10713806710055</v>
      </c>
      <c r="W89" s="259">
        <f>W87/Справочно!U$7*100000</f>
        <v>101.22897265825299</v>
      </c>
    </row>
    <row r="90" spans="1:23" ht="68.25" customHeight="1" x14ac:dyDescent="0.3">
      <c r="A90" s="9" t="s">
        <v>244</v>
      </c>
      <c r="B90" s="18" t="s">
        <v>461</v>
      </c>
      <c r="C90" s="22" t="s">
        <v>58</v>
      </c>
      <c r="D90" s="22" t="s">
        <v>59</v>
      </c>
      <c r="E90" s="22" t="s">
        <v>118</v>
      </c>
      <c r="F90" s="254">
        <v>152181</v>
      </c>
      <c r="G90" s="256">
        <v>46382</v>
      </c>
      <c r="H90" s="256">
        <v>8797</v>
      </c>
      <c r="I90" s="256">
        <v>31063</v>
      </c>
      <c r="J90" s="256">
        <v>10947</v>
      </c>
      <c r="K90" s="256">
        <v>21513</v>
      </c>
      <c r="L90" s="256">
        <v>10477</v>
      </c>
      <c r="M90" s="256">
        <v>16068</v>
      </c>
      <c r="N90" s="256">
        <v>6934</v>
      </c>
      <c r="O90" s="254">
        <v>196356</v>
      </c>
      <c r="P90" s="256">
        <v>56760</v>
      </c>
      <c r="Q90" s="256">
        <v>13480</v>
      </c>
      <c r="R90" s="256">
        <v>43782</v>
      </c>
      <c r="S90" s="256">
        <v>14130</v>
      </c>
      <c r="T90" s="256">
        <v>27529</v>
      </c>
      <c r="U90" s="256">
        <v>14549</v>
      </c>
      <c r="V90" s="256">
        <v>20317</v>
      </c>
      <c r="W90" s="256">
        <v>5809</v>
      </c>
    </row>
    <row r="91" spans="1:23" ht="42" x14ac:dyDescent="0.3">
      <c r="A91" s="9" t="s">
        <v>177</v>
      </c>
      <c r="B91" s="23" t="s">
        <v>68</v>
      </c>
      <c r="C91" s="22" t="s">
        <v>58</v>
      </c>
      <c r="D91" s="22" t="s">
        <v>69</v>
      </c>
      <c r="E91" s="22" t="s">
        <v>119</v>
      </c>
      <c r="F91" s="257">
        <f>F90/Справочно!D$5*1000000</f>
        <v>1320.6798490269257</v>
      </c>
      <c r="G91" s="259">
        <f>G90/Справочно!E$5*1000000</f>
        <v>1455.1690470842029</v>
      </c>
      <c r="H91" s="259">
        <f>H90/Справочно!F$5*1000000</f>
        <v>783.23114320050843</v>
      </c>
      <c r="I91" s="259">
        <f>I90/Справочно!G$5*1000000</f>
        <v>2372.0794873809696</v>
      </c>
      <c r="J91" s="259">
        <f>J90/Справочно!H$5*1000000</f>
        <v>1489.024109078123</v>
      </c>
      <c r="K91" s="259">
        <f>K90/Справочно!I$5*1000000</f>
        <v>941.17019133364818</v>
      </c>
      <c r="L91" s="259">
        <f>L90/Справочно!J$5*1000000</f>
        <v>1103.7959011107598</v>
      </c>
      <c r="M91" s="259">
        <f>M90/Справочно!K$5*1000000</f>
        <v>1226.3476066568662</v>
      </c>
      <c r="N91" s="259">
        <f>N90/Справочно!L$5*1000000</f>
        <v>1113.937097736012</v>
      </c>
      <c r="O91" s="257">
        <f>O90/Справочно!M$5*1000000</f>
        <v>1695.8281759766587</v>
      </c>
      <c r="P91" s="259">
        <f>P90/Справочно!N$5*1000000</f>
        <v>1771.3321869189863</v>
      </c>
      <c r="Q91" s="259">
        <f>Q90/Справочно!O$5*1000000</f>
        <v>1195.6518364742108</v>
      </c>
      <c r="R91" s="259">
        <f>R90/Справочно!P$5*1000000</f>
        <v>3330.6532612855722</v>
      </c>
      <c r="S91" s="259">
        <f>S90/Справочно!Q$5*1000000</f>
        <v>1932.1623672749399</v>
      </c>
      <c r="T91" s="259">
        <f>T90/Справочно!R$5*1000000</f>
        <v>1194.3517820458328</v>
      </c>
      <c r="U91" s="259">
        <f>U90/Справочно!S$5*1000000</f>
        <v>1527.3185738378065</v>
      </c>
      <c r="V91" s="259">
        <f>V90/Справочно!T$5*1000000</f>
        <v>1540.3320679062258</v>
      </c>
      <c r="W91" s="259">
        <f>W90/Справочно!U$5*1000000</f>
        <v>929.97417716736493</v>
      </c>
    </row>
    <row r="92" spans="1:23" ht="42" x14ac:dyDescent="0.3">
      <c r="A92" s="9" t="s">
        <v>183</v>
      </c>
      <c r="B92" s="23" t="s">
        <v>72</v>
      </c>
      <c r="C92" s="22" t="s">
        <v>58</v>
      </c>
      <c r="D92" s="22" t="s">
        <v>73</v>
      </c>
      <c r="E92" s="22" t="s">
        <v>119</v>
      </c>
      <c r="F92" s="257">
        <f>F90/Справочно!D$7*100000</f>
        <v>888.638263946954</v>
      </c>
      <c r="G92" s="259">
        <f>G90/Справочно!E$7*100000</f>
        <v>7133.442529663721</v>
      </c>
      <c r="H92" s="259">
        <f>H90/Справочно!F$7*100000</f>
        <v>521.46686489165199</v>
      </c>
      <c r="I92" s="259">
        <f>I90/Справочно!G$7*100000</f>
        <v>6936.4768512419032</v>
      </c>
      <c r="J92" s="259">
        <f>J90/Справочно!H$7*100000</f>
        <v>6422.8257617094678</v>
      </c>
      <c r="K92" s="259">
        <f>K90/Справочно!I$7*100000</f>
        <v>2074.5919621977387</v>
      </c>
      <c r="L92" s="259">
        <f>L90/Справочно!J$7*100000</f>
        <v>576.13512697573879</v>
      </c>
      <c r="M92" s="259">
        <f>M90/Справочно!K$7*100000</f>
        <v>368.38619198312972</v>
      </c>
      <c r="N92" s="259">
        <f>N90/Справочно!L$7*100000</f>
        <v>99.733119694845982</v>
      </c>
      <c r="O92" s="257">
        <f>O90/Справочно!M$7*100000</f>
        <v>1146.591591299624</v>
      </c>
      <c r="P92" s="259">
        <f>P90/Справочно!N$7*100000</f>
        <v>8729.5545251113108</v>
      </c>
      <c r="Q92" s="259">
        <f>Q90/Справочно!O$7*100000</f>
        <v>799.06483332266328</v>
      </c>
      <c r="R92" s="259">
        <f>R90/Справочно!P$7*100000</f>
        <v>9776.6741622210666</v>
      </c>
      <c r="S92" s="259">
        <f>S90/Справочно!Q$7*100000</f>
        <v>8290.3560804745393</v>
      </c>
      <c r="T92" s="259">
        <f>T90/Справочно!R$7*100000</f>
        <v>2654.7409532534534</v>
      </c>
      <c r="U92" s="259">
        <f>U90/Справочно!S$7*100000</f>
        <v>800.05631023862009</v>
      </c>
      <c r="V92" s="259">
        <f>V90/Справочно!T$7*100000</f>
        <v>465.80173403791673</v>
      </c>
      <c r="W92" s="259">
        <f>W90/Справочно!U$7*100000</f>
        <v>83.552017927222437</v>
      </c>
    </row>
    <row r="93" spans="1:23" ht="42" x14ac:dyDescent="0.3">
      <c r="A93" s="9" t="s">
        <v>245</v>
      </c>
      <c r="B93" s="18" t="s">
        <v>466</v>
      </c>
      <c r="C93" s="23" t="s">
        <v>58</v>
      </c>
      <c r="D93" s="23" t="s">
        <v>59</v>
      </c>
      <c r="E93" s="23" t="s">
        <v>60</v>
      </c>
      <c r="F93" s="254">
        <v>3546869</v>
      </c>
      <c r="G93" s="256">
        <v>1091306</v>
      </c>
      <c r="H93" s="256">
        <v>418960</v>
      </c>
      <c r="I93" s="256">
        <v>379064</v>
      </c>
      <c r="J93" s="256">
        <v>76685</v>
      </c>
      <c r="K93" s="256">
        <v>644712</v>
      </c>
      <c r="L93" s="256">
        <v>328115</v>
      </c>
      <c r="M93" s="256">
        <v>408630</v>
      </c>
      <c r="N93" s="256">
        <v>199397</v>
      </c>
      <c r="O93" s="254">
        <v>3598729</v>
      </c>
      <c r="P93" s="256">
        <v>1076186</v>
      </c>
      <c r="Q93" s="256">
        <v>425059</v>
      </c>
      <c r="R93" s="256">
        <v>376118</v>
      </c>
      <c r="S93" s="256">
        <v>78822</v>
      </c>
      <c r="T93" s="256">
        <v>669852</v>
      </c>
      <c r="U93" s="256">
        <v>341710</v>
      </c>
      <c r="V93" s="256">
        <v>420808</v>
      </c>
      <c r="W93" s="256">
        <v>210174</v>
      </c>
    </row>
    <row r="94" spans="1:23" ht="42" x14ac:dyDescent="0.3">
      <c r="A94" s="9" t="s">
        <v>184</v>
      </c>
      <c r="B94" s="23" t="s">
        <v>68</v>
      </c>
      <c r="C94" s="22" t="s">
        <v>58</v>
      </c>
      <c r="D94" s="22" t="s">
        <v>69</v>
      </c>
      <c r="E94" s="22" t="s">
        <v>70</v>
      </c>
      <c r="F94" s="257">
        <f>F93/Справочно!D$5*1000000</f>
        <v>30780.967502107906</v>
      </c>
      <c r="G94" s="259">
        <f>G93/Справочно!E$5*1000000</f>
        <v>34238.168084542995</v>
      </c>
      <c r="H94" s="259">
        <f>H93/Справочно!F$5*1000000</f>
        <v>37301.639167362169</v>
      </c>
      <c r="I94" s="259">
        <f>I93/Справочно!G$5*1000000</f>
        <v>28946.654824214653</v>
      </c>
      <c r="J94" s="259">
        <f>J93/Справочно!H$5*1000000</f>
        <v>10430.785950914027</v>
      </c>
      <c r="K94" s="259">
        <f>K93/Справочно!I$5*1000000</f>
        <v>28205.443982480312</v>
      </c>
      <c r="L94" s="259">
        <f>L93/Справочно!J$5*1000000</f>
        <v>34568.29169542397</v>
      </c>
      <c r="M94" s="259">
        <f>M93/Справочно!K$5*1000000</f>
        <v>31187.604089382334</v>
      </c>
      <c r="N94" s="259">
        <f>N93/Справочно!L$5*1000000</f>
        <v>32032.840420719294</v>
      </c>
      <c r="O94" s="257">
        <f>O93/Справочно!M$5*1000000</f>
        <v>31080.415347146536</v>
      </c>
      <c r="P94" s="259">
        <f>P93/Справочно!N$5*1000000</f>
        <v>33584.970065391055</v>
      </c>
      <c r="Q94" s="259">
        <f>Q93/Справочно!O$5*1000000</f>
        <v>37701.971362009754</v>
      </c>
      <c r="R94" s="259">
        <f>R93/Справочно!P$5*1000000</f>
        <v>28612.640887310008</v>
      </c>
      <c r="S94" s="259">
        <f>S93/Справочно!Q$5*1000000</f>
        <v>10778.266250059825</v>
      </c>
      <c r="T94" s="259">
        <f>T93/Справочно!R$5*1000000</f>
        <v>29061.67786359712</v>
      </c>
      <c r="U94" s="259">
        <f>U93/Справочно!S$5*1000000</f>
        <v>35871.883281745606</v>
      </c>
      <c r="V94" s="259">
        <f>V93/Справочно!T$5*1000000</f>
        <v>31903.531861568295</v>
      </c>
      <c r="W94" s="259">
        <f>W93/Справочно!U$5*1000000</f>
        <v>33647.166932686137</v>
      </c>
    </row>
    <row r="95" spans="1:23" ht="42" x14ac:dyDescent="0.3">
      <c r="A95" s="9" t="s">
        <v>201</v>
      </c>
      <c r="B95" s="23" t="s">
        <v>72</v>
      </c>
      <c r="C95" s="22" t="s">
        <v>58</v>
      </c>
      <c r="D95" s="22" t="s">
        <v>73</v>
      </c>
      <c r="E95" s="22" t="s">
        <v>70</v>
      </c>
      <c r="F95" s="257">
        <f>F93/Справочно!D$7*100000</f>
        <v>20711.412795337583</v>
      </c>
      <c r="G95" s="259">
        <f>G93/Справочно!E$7*100000</f>
        <v>167840.29652186617</v>
      </c>
      <c r="H95" s="259">
        <f>H93/Справочно!F$7*100000</f>
        <v>24835.029864158976</v>
      </c>
      <c r="I95" s="259">
        <f>I93/Справочно!G$7*100000</f>
        <v>84646.32073975986</v>
      </c>
      <c r="J95" s="259">
        <f>J93/Справочно!H$7*100000</f>
        <v>44992.636661796889</v>
      </c>
      <c r="K95" s="259">
        <f>K93/Справочно!I$7*100000</f>
        <v>62172.376383230068</v>
      </c>
      <c r="L95" s="259">
        <f>L93/Справочно!J$7*100000</f>
        <v>18043.197211763341</v>
      </c>
      <c r="M95" s="259">
        <f>M93/Справочно!K$7*100000</f>
        <v>9368.5368203924736</v>
      </c>
      <c r="N95" s="259">
        <f>N93/Справочно!L$7*100000</f>
        <v>2867.9672436967417</v>
      </c>
      <c r="O95" s="257">
        <f>O93/Справочно!M$7*100000</f>
        <v>21014.241534590765</v>
      </c>
      <c r="P95" s="259">
        <f>P93/Справочно!N$7*100000</f>
        <v>165514.87607754479</v>
      </c>
      <c r="Q95" s="259">
        <f>Q93/Справочно!O$7*100000</f>
        <v>25196.565206772848</v>
      </c>
      <c r="R95" s="259">
        <f>R93/Справочно!P$7*100000</f>
        <v>83988.468606876413</v>
      </c>
      <c r="S95" s="259">
        <f>S93/Справочно!Q$7*100000</f>
        <v>46246.457676940139</v>
      </c>
      <c r="T95" s="259">
        <f>T93/Справочно!R$7*100000</f>
        <v>64596.735697581906</v>
      </c>
      <c r="U95" s="259">
        <f>U93/Справочно!S$7*100000</f>
        <v>18790.7926161</v>
      </c>
      <c r="V95" s="259">
        <f>V93/Справочно!T$7*100000</f>
        <v>9647.7381550931568</v>
      </c>
      <c r="W95" s="259">
        <f>W93/Справочно!U$7*100000</f>
        <v>3022.97500702979</v>
      </c>
    </row>
    <row r="96" spans="1:23" ht="45.6" customHeight="1" x14ac:dyDescent="0.3">
      <c r="A96" s="9" t="s">
        <v>246</v>
      </c>
      <c r="B96" s="18" t="s">
        <v>462</v>
      </c>
      <c r="C96" s="22" t="s">
        <v>58</v>
      </c>
      <c r="D96" s="22" t="s">
        <v>59</v>
      </c>
      <c r="E96" s="22" t="s">
        <v>118</v>
      </c>
      <c r="F96" s="254">
        <v>190185</v>
      </c>
      <c r="G96" s="256">
        <v>58682</v>
      </c>
      <c r="H96" s="256">
        <v>18434</v>
      </c>
      <c r="I96" s="256">
        <v>19088</v>
      </c>
      <c r="J96" s="256">
        <v>8354</v>
      </c>
      <c r="K96" s="256">
        <v>37987</v>
      </c>
      <c r="L96" s="256">
        <v>15878</v>
      </c>
      <c r="M96" s="256">
        <v>21366</v>
      </c>
      <c r="N96" s="256">
        <v>10396</v>
      </c>
      <c r="O96" s="284">
        <v>182423</v>
      </c>
      <c r="P96" s="285">
        <v>50985</v>
      </c>
      <c r="Q96" s="285">
        <v>18759</v>
      </c>
      <c r="R96" s="285">
        <v>18475</v>
      </c>
      <c r="S96" s="285">
        <v>8717</v>
      </c>
      <c r="T96" s="285">
        <v>37748</v>
      </c>
      <c r="U96" s="256">
        <v>14990</v>
      </c>
      <c r="V96" s="285">
        <v>21974</v>
      </c>
      <c r="W96" s="256">
        <v>10775</v>
      </c>
    </row>
    <row r="97" spans="1:23" ht="42" x14ac:dyDescent="0.3">
      <c r="A97" s="9" t="s">
        <v>185</v>
      </c>
      <c r="B97" s="23" t="s">
        <v>68</v>
      </c>
      <c r="C97" s="22" t="s">
        <v>58</v>
      </c>
      <c r="D97" s="22" t="s">
        <v>69</v>
      </c>
      <c r="E97" s="22" t="s">
        <v>119</v>
      </c>
      <c r="F97" s="257">
        <f>F96/Справочно!D$5*1000000</f>
        <v>1650.4918293820247</v>
      </c>
      <c r="G97" s="259">
        <f>G96/Справочно!E$5*1000000</f>
        <v>1841.0639907937389</v>
      </c>
      <c r="H97" s="259">
        <f>H96/Справочно!F$5*1000000</f>
        <v>1641.2507552299844</v>
      </c>
      <c r="I97" s="259">
        <f>I96/Справочно!G$5*1000000</f>
        <v>1457.6265413877584</v>
      </c>
      <c r="J97" s="259">
        <f>J96/Справочно!H$5*1000000</f>
        <v>1136.3211297377034</v>
      </c>
      <c r="K97" s="259">
        <f>K96/Справочно!I$5*1000000</f>
        <v>1661.8896508246778</v>
      </c>
      <c r="L97" s="259">
        <f>L96/Справочно!J$5*1000000</f>
        <v>1672.813908355125</v>
      </c>
      <c r="M97" s="259">
        <f>M96/Справочно!K$5*1000000</f>
        <v>1630.7034455956314</v>
      </c>
      <c r="N97" s="259">
        <f>N96/Справочно!L$5*1000000</f>
        <v>1670.1024038164956</v>
      </c>
      <c r="O97" s="257">
        <f>O96/Справочно!M$5*1000000</f>
        <v>1575.4958511386972</v>
      </c>
      <c r="P97" s="259">
        <f>P96/Справочно!N$5*1000000</f>
        <v>1591.1094353429266</v>
      </c>
      <c r="Q97" s="259">
        <f>Q96/Справочно!O$5*1000000</f>
        <v>1663.8896736216409</v>
      </c>
      <c r="R97" s="259">
        <f>R96/Справочно!P$5*1000000</f>
        <v>1405.4592983931968</v>
      </c>
      <c r="S97" s="259">
        <f>S96/Справочно!Q$5*1000000</f>
        <v>1191.978722967845</v>
      </c>
      <c r="T97" s="259">
        <f>T96/Справочно!R$5*1000000</f>
        <v>1637.7053677455083</v>
      </c>
      <c r="U97" s="259">
        <f>U96/Справочно!S$5*1000000</f>
        <v>1573.6136794163667</v>
      </c>
      <c r="V97" s="259">
        <f>V96/Справочно!T$5*1000000</f>
        <v>1665.9574179343113</v>
      </c>
      <c r="W97" s="259">
        <f>W96/Справочно!U$5*1000000</f>
        <v>1724.9908347354719</v>
      </c>
    </row>
    <row r="98" spans="1:23" ht="42" x14ac:dyDescent="0.3">
      <c r="A98" s="9" t="s">
        <v>202</v>
      </c>
      <c r="B98" s="23" t="s">
        <v>72</v>
      </c>
      <c r="C98" s="22" t="s">
        <v>58</v>
      </c>
      <c r="D98" s="22" t="s">
        <v>73</v>
      </c>
      <c r="E98" s="22" t="s">
        <v>119</v>
      </c>
      <c r="F98" s="257">
        <f>F96/Справочно!D$7*100000</f>
        <v>1110.5569567078112</v>
      </c>
      <c r="G98" s="259">
        <f>G96/Справочно!E$7*100000</f>
        <v>9025.1536054013723</v>
      </c>
      <c r="H98" s="259">
        <f>H96/Справочно!F$7*100000</f>
        <v>1092.7270873494047</v>
      </c>
      <c r="I98" s="259">
        <f>I96/Справочно!G$7*100000</f>
        <v>4262.4173497893134</v>
      </c>
      <c r="J98" s="259">
        <f>J96/Справочно!H$7*100000</f>
        <v>4901.4603465169357</v>
      </c>
      <c r="K98" s="259">
        <f>K96/Справочно!I$7*100000</f>
        <v>3663.2512837821546</v>
      </c>
      <c r="L98" s="259">
        <f>L96/Справочно!J$7*100000</f>
        <v>873.13864141651038</v>
      </c>
      <c r="M98" s="259">
        <f>M96/Справочно!K$7*100000</f>
        <v>489.85184079608848</v>
      </c>
      <c r="N98" s="259">
        <f>N96/Справочно!L$7*100000</f>
        <v>149.52776353441288</v>
      </c>
      <c r="O98" s="257">
        <f>O96/Справочно!M$7*100000</f>
        <v>1065.2319147856513</v>
      </c>
      <c r="P98" s="259">
        <f>P96/Справочно!N$7*100000</f>
        <v>7841.3731054052178</v>
      </c>
      <c r="Q98" s="259">
        <f>Q96/Справочно!O$7*100000</f>
        <v>1111.9923745029555</v>
      </c>
      <c r="R98" s="259">
        <f>R96/Справочно!P$7*100000</f>
        <v>4125.5322997358317</v>
      </c>
      <c r="S98" s="259">
        <f>S96/Справочно!Q$7*100000</f>
        <v>5114.4397702403794</v>
      </c>
      <c r="T98" s="259">
        <f>T96/Справочно!R$7*100000</f>
        <v>3640.2034764579671</v>
      </c>
      <c r="U98" s="259">
        <f>U96/Справочно!S$7*100000</f>
        <v>824.30710636311187</v>
      </c>
      <c r="V98" s="259">
        <f>V96/Справочно!T$7*100000</f>
        <v>503.79127350244539</v>
      </c>
      <c r="W98" s="259">
        <f>W96/Справочно!U$7*100000</f>
        <v>154.97899692990561</v>
      </c>
    </row>
    <row r="99" spans="1:23" ht="46.95" customHeight="1" x14ac:dyDescent="0.3">
      <c r="A99" s="9" t="s">
        <v>247</v>
      </c>
      <c r="B99" s="18" t="s">
        <v>463</v>
      </c>
      <c r="C99" s="22" t="s">
        <v>58</v>
      </c>
      <c r="D99" s="22" t="s">
        <v>59</v>
      </c>
      <c r="E99" s="22" t="s">
        <v>118</v>
      </c>
      <c r="F99" s="254">
        <v>51054</v>
      </c>
      <c r="G99" s="256">
        <v>19869</v>
      </c>
      <c r="H99" s="256">
        <v>4200</v>
      </c>
      <c r="I99" s="256">
        <v>3523</v>
      </c>
      <c r="J99" s="256">
        <v>3218</v>
      </c>
      <c r="K99" s="256">
        <v>6915</v>
      </c>
      <c r="L99" s="256">
        <v>6301</v>
      </c>
      <c r="M99" s="256">
        <v>4675</v>
      </c>
      <c r="N99" s="256">
        <v>2353</v>
      </c>
      <c r="O99" s="254">
        <v>47213</v>
      </c>
      <c r="P99" s="256">
        <v>22890</v>
      </c>
      <c r="Q99" s="256">
        <v>2876</v>
      </c>
      <c r="R99" s="256">
        <v>3489</v>
      </c>
      <c r="S99" s="256">
        <v>3114</v>
      </c>
      <c r="T99" s="256">
        <v>5441</v>
      </c>
      <c r="U99" s="256">
        <v>3014</v>
      </c>
      <c r="V99" s="256">
        <v>4760</v>
      </c>
      <c r="W99" s="256">
        <v>1629</v>
      </c>
    </row>
    <row r="100" spans="1:23" ht="42" x14ac:dyDescent="0.3">
      <c r="A100" s="9" t="s">
        <v>187</v>
      </c>
      <c r="B100" s="23" t="s">
        <v>68</v>
      </c>
      <c r="C100" s="22" t="s">
        <v>58</v>
      </c>
      <c r="D100" s="22" t="s">
        <v>69</v>
      </c>
      <c r="E100" s="22" t="s">
        <v>119</v>
      </c>
      <c r="F100" s="257">
        <f>F99/Справочно!D$5*1000000</f>
        <v>443.06443650797843</v>
      </c>
      <c r="G100" s="259">
        <f>G99/Справочно!E$5*1000000</f>
        <v>623.36151516786742</v>
      </c>
      <c r="H100" s="259">
        <f>H99/Справочно!F$5*1000000</f>
        <v>373.94234414483753</v>
      </c>
      <c r="I100" s="259">
        <f>I99/Справочно!G$5*1000000</f>
        <v>269.02862035357674</v>
      </c>
      <c r="J100" s="259">
        <f>J99/Справочно!H$5*1000000</f>
        <v>437.71623120612043</v>
      </c>
      <c r="K100" s="259">
        <f>K99/Справочно!I$5*1000000</f>
        <v>302.52367745419872</v>
      </c>
      <c r="L100" s="259">
        <f>L99/Справочно!J$5*1000000</f>
        <v>663.83678275259115</v>
      </c>
      <c r="M100" s="259">
        <f>M99/Справочно!K$5*1000000</f>
        <v>356.8070115210885</v>
      </c>
      <c r="N100" s="259">
        <f>N99/Справочно!L$5*1000000</f>
        <v>378.00605580802369</v>
      </c>
      <c r="O100" s="257">
        <f>O99/Справочно!M$5*1000000</f>
        <v>407.75497398799115</v>
      </c>
      <c r="P100" s="259">
        <f>P99/Справочно!N$5*1000000</f>
        <v>714.3374517014729</v>
      </c>
      <c r="Q100" s="259">
        <f>Q99/Справочно!O$5*1000000</f>
        <v>255.09604463648591</v>
      </c>
      <c r="R100" s="259">
        <f>R99/Справочно!P$5*1000000</f>
        <v>265.42070322564894</v>
      </c>
      <c r="S100" s="259">
        <f>S99/Справочно!Q$5*1000000</f>
        <v>425.81412680071929</v>
      </c>
      <c r="T100" s="259">
        <f>T99/Справочно!R$5*1000000</f>
        <v>236.05899401036638</v>
      </c>
      <c r="U100" s="259">
        <f>U99/Справочно!S$5*1000000</f>
        <v>316.4023769019966</v>
      </c>
      <c r="V100" s="259">
        <f>V99/Справочно!T$5*1000000</f>
        <v>360.87909845122977</v>
      </c>
      <c r="W100" s="259">
        <f>W99/Справочно!U$5*1000000</f>
        <v>260.78979765977579</v>
      </c>
    </row>
    <row r="101" spans="1:23" ht="42" x14ac:dyDescent="0.3">
      <c r="A101" s="9" t="s">
        <v>203</v>
      </c>
      <c r="B101" s="23" t="s">
        <v>72</v>
      </c>
      <c r="C101" s="22" t="s">
        <v>58</v>
      </c>
      <c r="D101" s="22" t="s">
        <v>73</v>
      </c>
      <c r="E101" s="22" t="s">
        <v>119</v>
      </c>
      <c r="F101" s="257">
        <f>F99/Справочно!D$7*100000</f>
        <v>298.12222240324212</v>
      </c>
      <c r="G101" s="259">
        <f>G99/Справочно!E$7*100000</f>
        <v>3055.8054767342605</v>
      </c>
      <c r="H101" s="259">
        <f>H99/Справочно!F$7*100000</f>
        <v>248.96678783050342</v>
      </c>
      <c r="I101" s="259">
        <f>I99/Справочно!G$7*100000</f>
        <v>786.69825666951749</v>
      </c>
      <c r="J101" s="259">
        <f>J99/Справочно!H$7*100000</f>
        <v>1888.0655249092051</v>
      </c>
      <c r="K101" s="259">
        <f>K99/Справочно!I$7*100000</f>
        <v>666.84346295715898</v>
      </c>
      <c r="L101" s="259">
        <f>L99/Справочно!J$7*100000</f>
        <v>346.49493510299993</v>
      </c>
      <c r="M101" s="259">
        <f>M99/Справочно!K$7*100000</f>
        <v>107.18231562864895</v>
      </c>
      <c r="N101" s="259">
        <f>N99/Справочно!L$7*100000</f>
        <v>33.843673297082873</v>
      </c>
      <c r="O101" s="257">
        <f>O99/Справочно!M$7*100000</f>
        <v>275.69327547938008</v>
      </c>
      <c r="P101" s="259">
        <f>P99/Справочно!N$7*100000</f>
        <v>3520.4281726532399</v>
      </c>
      <c r="Q101" s="259">
        <f>Q99/Справочно!O$7*100000</f>
        <v>170.48297185726852</v>
      </c>
      <c r="R101" s="259">
        <f>R99/Справочно!P$7*100000</f>
        <v>779.10593741695902</v>
      </c>
      <c r="S101" s="259">
        <f>S99/Справочно!Q$7*100000</f>
        <v>1827.0466266523508</v>
      </c>
      <c r="T101" s="259">
        <f>T99/Справочно!R$7*100000</f>
        <v>524.69924540128738</v>
      </c>
      <c r="U101" s="259">
        <f>U99/Справочно!S$7*100000</f>
        <v>165.74126875106199</v>
      </c>
      <c r="V101" s="259">
        <f>V99/Справочно!T$7*100000</f>
        <v>109.1310850037153</v>
      </c>
      <c r="W101" s="259">
        <f>W99/Справочно!U$7*100000</f>
        <v>23.43023535951891</v>
      </c>
    </row>
    <row r="102" spans="1:23" ht="86.25" customHeight="1" x14ac:dyDescent="0.3">
      <c r="A102" s="9" t="s">
        <v>248</v>
      </c>
      <c r="B102" s="18" t="s">
        <v>467</v>
      </c>
      <c r="C102" s="23" t="s">
        <v>58</v>
      </c>
      <c r="D102" s="23" t="s">
        <v>59</v>
      </c>
      <c r="E102" s="23" t="s">
        <v>118</v>
      </c>
      <c r="F102" s="254">
        <v>38766</v>
      </c>
      <c r="G102" s="267">
        <v>9904</v>
      </c>
      <c r="H102" s="267">
        <v>3336</v>
      </c>
      <c r="I102" s="267">
        <v>4236</v>
      </c>
      <c r="J102" s="267">
        <v>1849</v>
      </c>
      <c r="K102" s="267">
        <v>9460</v>
      </c>
      <c r="L102" s="267">
        <v>2620</v>
      </c>
      <c r="M102" s="267">
        <v>4781</v>
      </c>
      <c r="N102" s="267">
        <v>2580</v>
      </c>
      <c r="O102" s="254">
        <v>38761</v>
      </c>
      <c r="P102" s="256">
        <v>9904</v>
      </c>
      <c r="Q102" s="256">
        <v>3336</v>
      </c>
      <c r="R102" s="256">
        <v>4231</v>
      </c>
      <c r="S102" s="256">
        <v>1849</v>
      </c>
      <c r="T102" s="256">
        <v>9460</v>
      </c>
      <c r="U102" s="256">
        <v>2620</v>
      </c>
      <c r="V102" s="256">
        <v>4781</v>
      </c>
      <c r="W102" s="256">
        <v>2580</v>
      </c>
    </row>
    <row r="103" spans="1:23" ht="42" x14ac:dyDescent="0.3">
      <c r="A103" s="9" t="s">
        <v>204</v>
      </c>
      <c r="B103" s="23" t="s">
        <v>68</v>
      </c>
      <c r="C103" s="22" t="s">
        <v>58</v>
      </c>
      <c r="D103" s="22" t="s">
        <v>69</v>
      </c>
      <c r="E103" s="22" t="s">
        <v>119</v>
      </c>
      <c r="F103" s="257">
        <f>F102/Справочно!D$5*1000000</f>
        <v>336.42488239253134</v>
      </c>
      <c r="G103" s="259">
        <f>G102/Справочно!E$5*1000000</f>
        <v>310.72386361782469</v>
      </c>
      <c r="H103" s="259">
        <f>H102/Справочно!F$5*1000000</f>
        <v>297.01706192075659</v>
      </c>
      <c r="I103" s="259">
        <f>I102/Справочно!G$5*1000000</f>
        <v>323.47579784778628</v>
      </c>
      <c r="J103" s="259">
        <f>J102/Справочно!H$5*1000000</f>
        <v>251.50320431948933</v>
      </c>
      <c r="K103" s="259">
        <f>K102/Справочно!I$5*1000000</f>
        <v>413.86464045071875</v>
      </c>
      <c r="L103" s="259">
        <f>L102/Справочно!J$5*1000000</f>
        <v>276.02799092394685</v>
      </c>
      <c r="M103" s="259">
        <f>M102/Справочно!K$5*1000000</f>
        <v>364.89718119408002</v>
      </c>
      <c r="N103" s="259">
        <f>N102/Справочно!L$5*1000000</f>
        <v>414.47327836153897</v>
      </c>
      <c r="O103" s="257">
        <f>O102/Справочно!M$5*1000000</f>
        <v>334.75929398149924</v>
      </c>
      <c r="P103" s="259">
        <f>P102/Справочно!N$5*1000000</f>
        <v>309.07811802758351</v>
      </c>
      <c r="Q103" s="259">
        <f>Q102/Справочно!O$5*1000000</f>
        <v>295.89722006513108</v>
      </c>
      <c r="R103" s="259">
        <f>R102/Справочно!P$5*1000000</f>
        <v>321.86729588642032</v>
      </c>
      <c r="S103" s="259">
        <f>S102/Справочно!Q$5*1000000</f>
        <v>252.83568415367048</v>
      </c>
      <c r="T103" s="259">
        <f>T102/Справочно!R$5*1000000</f>
        <v>410.42420204706229</v>
      </c>
      <c r="U103" s="259">
        <f>U102/Справочно!S$5*1000000</f>
        <v>275.04121681593602</v>
      </c>
      <c r="V103" s="259">
        <f>V102/Справочно!T$5*1000000</f>
        <v>362.47121212086751</v>
      </c>
      <c r="W103" s="259">
        <f>W102/Справочно!U$5*1000000</f>
        <v>413.03724859559333</v>
      </c>
    </row>
    <row r="104" spans="1:23" ht="42" x14ac:dyDescent="0.3">
      <c r="A104" s="9" t="s">
        <v>215</v>
      </c>
      <c r="B104" s="23" t="s">
        <v>72</v>
      </c>
      <c r="C104" s="22" t="s">
        <v>58</v>
      </c>
      <c r="D104" s="22" t="s">
        <v>73</v>
      </c>
      <c r="E104" s="24" t="s">
        <v>119</v>
      </c>
      <c r="F104" s="257">
        <f>F102/Справочно!D$7*100000</f>
        <v>226.36827816986099</v>
      </c>
      <c r="G104" s="259">
        <f>G102/Справочно!E$7*100000</f>
        <v>1523.2119100898947</v>
      </c>
      <c r="H104" s="259">
        <f>H102/Справочно!F$7*100000</f>
        <v>197.75076290537126</v>
      </c>
      <c r="I104" s="259">
        <f>I102/Справочно!G$7*100000</f>
        <v>945.91365746581789</v>
      </c>
      <c r="J104" s="259">
        <f>J102/Справочно!H$7*100000</f>
        <v>1084.8456045858049</v>
      </c>
      <c r="K104" s="259">
        <f>K102/Справочно!I$7*100000</f>
        <v>912.26885894066868</v>
      </c>
      <c r="L104" s="259">
        <f>L102/Справочно!J$7*100000</f>
        <v>144.07502459448654</v>
      </c>
      <c r="M104" s="259">
        <f>M102/Справочно!K$7*100000</f>
        <v>109.61254567284932</v>
      </c>
      <c r="N104" s="259">
        <f>N102/Справочно!L$7*100000</f>
        <v>37.108660053750022</v>
      </c>
      <c r="O104" s="257">
        <f>O102/Справочно!M$7*100000</f>
        <v>226.33908141520874</v>
      </c>
      <c r="P104" s="259">
        <f>P102/Справочно!N$7*100000</f>
        <v>1523.2119100898947</v>
      </c>
      <c r="Q104" s="259">
        <f>Q102/Справочно!O$7*100000</f>
        <v>197.75076290537126</v>
      </c>
      <c r="R104" s="259">
        <f>R102/Справочно!P$7*100000</f>
        <v>944.79713992867676</v>
      </c>
      <c r="S104" s="259">
        <f>S102/Справочно!Q$7*100000</f>
        <v>1084.8456045858049</v>
      </c>
      <c r="T104" s="259">
        <f>T102/Справочно!R$7*100000</f>
        <v>912.26885894066868</v>
      </c>
      <c r="U104" s="259">
        <f>U102/Справочно!S$7*100000</f>
        <v>144.07502459448654</v>
      </c>
      <c r="V104" s="259">
        <f>V102/Справочно!T$7*100000</f>
        <v>109.61254567284932</v>
      </c>
      <c r="W104" s="259">
        <f>W102/Справочно!U$7*100000</f>
        <v>37.108660053750022</v>
      </c>
    </row>
    <row r="105" spans="1:23" ht="81" customHeight="1" x14ac:dyDescent="0.3">
      <c r="A105" s="9" t="s">
        <v>249</v>
      </c>
      <c r="B105" s="14" t="s">
        <v>468</v>
      </c>
      <c r="C105" s="28" t="s">
        <v>58</v>
      </c>
      <c r="D105" s="28" t="s">
        <v>59</v>
      </c>
      <c r="E105" s="9" t="s">
        <v>182</v>
      </c>
      <c r="F105" s="254">
        <v>35517</v>
      </c>
      <c r="G105" s="267">
        <v>8979</v>
      </c>
      <c r="H105" s="267">
        <v>2990</v>
      </c>
      <c r="I105" s="267">
        <v>3538</v>
      </c>
      <c r="J105" s="267">
        <v>1753</v>
      </c>
      <c r="K105" s="267">
        <v>8954</v>
      </c>
      <c r="L105" s="267">
        <v>2469</v>
      </c>
      <c r="M105" s="267">
        <v>4539</v>
      </c>
      <c r="N105" s="267">
        <v>2295</v>
      </c>
      <c r="O105" s="254">
        <v>35915</v>
      </c>
      <c r="P105" s="267">
        <v>9095</v>
      </c>
      <c r="Q105" s="267">
        <v>3067</v>
      </c>
      <c r="R105" s="267">
        <v>3556</v>
      </c>
      <c r="S105" s="267">
        <v>1790</v>
      </c>
      <c r="T105" s="267">
        <v>9036</v>
      </c>
      <c r="U105" s="267">
        <v>2479</v>
      </c>
      <c r="V105" s="267">
        <v>4585</v>
      </c>
      <c r="W105" s="267">
        <v>2307</v>
      </c>
    </row>
    <row r="106" spans="1:23" ht="42" x14ac:dyDescent="0.3">
      <c r="A106" s="9" t="s">
        <v>205</v>
      </c>
      <c r="B106" s="28" t="s">
        <v>68</v>
      </c>
      <c r="C106" s="9" t="s">
        <v>58</v>
      </c>
      <c r="D106" s="9" t="s">
        <v>69</v>
      </c>
      <c r="E106" s="9" t="s">
        <v>181</v>
      </c>
      <c r="F106" s="257">
        <f>F105/Справочно!D$5*1000000</f>
        <v>308.22892606757296</v>
      </c>
      <c r="G106" s="259">
        <f>G105/Справочно!E$5*1000000</f>
        <v>281.70330890796123</v>
      </c>
      <c r="H106" s="259">
        <f>H105/Справочно!F$5*1000000</f>
        <v>266.21133547453906</v>
      </c>
      <c r="I106" s="259">
        <f>I105/Справочно!G$5*1000000</f>
        <v>270.17407289553068</v>
      </c>
      <c r="J106" s="259">
        <f>J105/Справочно!H$5*1000000</f>
        <v>238.44516883291766</v>
      </c>
      <c r="K106" s="259">
        <f>K105/Справочно!I$5*1000000</f>
        <v>391.72769456614537</v>
      </c>
      <c r="L106" s="259">
        <f>L105/Справочно!J$5*1000000</f>
        <v>260.11950747756663</v>
      </c>
      <c r="M106" s="259">
        <f>M105/Справочно!K$5*1000000</f>
        <v>346.42717118592958</v>
      </c>
      <c r="N106" s="259">
        <f>N105/Справочно!L$5*1000000</f>
        <v>368.68843947276429</v>
      </c>
      <c r="O106" s="257">
        <f>O105/Справочно!M$5*1000000</f>
        <v>310.17982104036395</v>
      </c>
      <c r="P106" s="259">
        <f>P105/Справочно!N$5*1000000</f>
        <v>283.8313291055</v>
      </c>
      <c r="Q106" s="259">
        <f>Q105/Справочно!O$5*1000000</f>
        <v>272.03740226011905</v>
      </c>
      <c r="R106" s="259">
        <f>R105/Справочно!P$5*1000000</f>
        <v>270.51763275162153</v>
      </c>
      <c r="S106" s="259">
        <f>S105/Справочно!Q$5*1000000</f>
        <v>244.76791489187136</v>
      </c>
      <c r="T106" s="259">
        <f>T105/Справочно!R$5*1000000</f>
        <v>392.02886783269082</v>
      </c>
      <c r="U106" s="259">
        <f>U105/Справочно!S$5*1000000</f>
        <v>260.23938033843717</v>
      </c>
      <c r="V106" s="259">
        <f>V105/Справочно!T$5*1000000</f>
        <v>347.61148453758153</v>
      </c>
      <c r="W106" s="259">
        <f>W105/Справочно!U$5*1000000</f>
        <v>369.33214438373403</v>
      </c>
    </row>
    <row r="107" spans="1:23" ht="42" x14ac:dyDescent="0.3">
      <c r="A107" s="9" t="s">
        <v>232</v>
      </c>
      <c r="B107" s="28" t="s">
        <v>72</v>
      </c>
      <c r="C107" s="9" t="s">
        <v>58</v>
      </c>
      <c r="D107" s="9" t="s">
        <v>73</v>
      </c>
      <c r="E107" s="9" t="s">
        <v>181</v>
      </c>
      <c r="F107" s="257">
        <f>F105/Справочно!D$7*100000</f>
        <v>207.3962269968259</v>
      </c>
      <c r="G107" s="259">
        <f>G105/Справочно!E$7*100000</f>
        <v>1380.9490852884858</v>
      </c>
      <c r="H107" s="259">
        <f>H105/Справочно!F$7*100000</f>
        <v>177.24064181266792</v>
      </c>
      <c r="I107" s="259">
        <f>I105/Справочно!G$7*100000</f>
        <v>790.04780928094033</v>
      </c>
      <c r="J107" s="259">
        <f>J105/Справочно!H$7*100000</f>
        <v>1028.5204677333238</v>
      </c>
      <c r="K107" s="259">
        <f>K105/Справочно!I$7*100000</f>
        <v>863.47308276477247</v>
      </c>
      <c r="L107" s="259">
        <f>L105/Справочно!J$7*100000</f>
        <v>135.77146401671271</v>
      </c>
      <c r="M107" s="259">
        <f>M105/Справочно!K$7*100000</f>
        <v>104.06428462854281</v>
      </c>
      <c r="N107" s="259">
        <f>N105/Справочно!L$7*100000</f>
        <v>33.009447605952055</v>
      </c>
      <c r="O107" s="257">
        <f>O105/Справочно!M$7*100000</f>
        <v>209.72028866714541</v>
      </c>
      <c r="P107" s="259">
        <f>P105/Справочно!N$7*100000</f>
        <v>1398.7896125068246</v>
      </c>
      <c r="Q107" s="259">
        <f>Q105/Справочно!O$7*100000</f>
        <v>181.80503292289382</v>
      </c>
      <c r="R107" s="259">
        <f>R105/Справочно!P$7*100000</f>
        <v>794.06727241464785</v>
      </c>
      <c r="S107" s="259">
        <f>S105/Справочно!Q$7*100000</f>
        <v>1050.229114228551</v>
      </c>
      <c r="T107" s="259">
        <f>T105/Справочно!R$7*100000</f>
        <v>871.3806986667953</v>
      </c>
      <c r="U107" s="259">
        <f>U105/Справочно!S$7*100000</f>
        <v>136.32136869073744</v>
      </c>
      <c r="V107" s="259">
        <f>V105/Справочно!T$7*100000</f>
        <v>105.11891276093165</v>
      </c>
      <c r="W107" s="259">
        <f>W105/Справочно!U$7*100000</f>
        <v>33.182046024806709</v>
      </c>
    </row>
    <row r="108" spans="1:23" ht="63" x14ac:dyDescent="0.3">
      <c r="A108" s="9" t="s">
        <v>250</v>
      </c>
      <c r="B108" s="14" t="s">
        <v>469</v>
      </c>
      <c r="C108" s="25" t="s">
        <v>58</v>
      </c>
      <c r="D108" s="25" t="s">
        <v>59</v>
      </c>
      <c r="E108" s="24" t="s">
        <v>182</v>
      </c>
      <c r="F108" s="254">
        <v>18131</v>
      </c>
      <c r="G108" s="267">
        <v>4371</v>
      </c>
      <c r="H108" s="267">
        <v>1560</v>
      </c>
      <c r="I108" s="267">
        <v>2129</v>
      </c>
      <c r="J108" s="267">
        <v>874</v>
      </c>
      <c r="K108" s="267">
        <v>4637</v>
      </c>
      <c r="L108" s="267">
        <v>1508</v>
      </c>
      <c r="M108" s="267">
        <v>2062</v>
      </c>
      <c r="N108" s="267">
        <v>990</v>
      </c>
      <c r="O108" s="254">
        <v>15000</v>
      </c>
      <c r="P108" s="267">
        <v>3827</v>
      </c>
      <c r="Q108" s="267">
        <v>1301</v>
      </c>
      <c r="R108" s="267">
        <v>1654</v>
      </c>
      <c r="S108" s="267">
        <v>804</v>
      </c>
      <c r="T108" s="267">
        <v>3541</v>
      </c>
      <c r="U108" s="267">
        <v>1312</v>
      </c>
      <c r="V108" s="267">
        <v>1744</v>
      </c>
      <c r="W108" s="267">
        <v>817</v>
      </c>
    </row>
    <row r="109" spans="1:23" s="49" customFormat="1" ht="42" x14ac:dyDescent="0.3">
      <c r="A109" s="9" t="s">
        <v>233</v>
      </c>
      <c r="B109" s="25" t="s">
        <v>68</v>
      </c>
      <c r="C109" s="24" t="s">
        <v>58</v>
      </c>
      <c r="D109" s="24" t="s">
        <v>69</v>
      </c>
      <c r="E109" s="24" t="s">
        <v>181</v>
      </c>
      <c r="F109" s="257">
        <f>F108/Справочно!D$5*1000000</f>
        <v>157.34714808489358</v>
      </c>
      <c r="G109" s="259">
        <f>G108/Справочно!E$5*1000000</f>
        <v>137.13388609385217</v>
      </c>
      <c r="H109" s="259">
        <f>H108/Справочно!F$5*1000000</f>
        <v>138.89287068236823</v>
      </c>
      <c r="I109" s="259">
        <f>I108/Справочно!G$5*1000000</f>
        <v>162.57789745465936</v>
      </c>
      <c r="J109" s="259">
        <f>J108/Справочно!H$5*1000000</f>
        <v>118.88253140899603</v>
      </c>
      <c r="K109" s="259">
        <f>K108/Справочно!I$5*1000000</f>
        <v>202.86367206870852</v>
      </c>
      <c r="L109" s="259">
        <f>L108/Справочно!J$5*1000000</f>
        <v>158.87412607378312</v>
      </c>
      <c r="M109" s="259">
        <f>M108/Справочно!K$5*1000000</f>
        <v>157.37669684630686</v>
      </c>
      <c r="N109" s="259">
        <f>N108/Справочно!L$5*1000000</f>
        <v>159.04207192942772</v>
      </c>
      <c r="O109" s="257">
        <f>O108/Справочно!M$5*1000000</f>
        <v>129.54746806641955</v>
      </c>
      <c r="P109" s="259">
        <f>P108/Справочно!N$5*1000000</f>
        <v>119.43073078468923</v>
      </c>
      <c r="Q109" s="259">
        <f>Q108/Справочно!O$5*1000000</f>
        <v>115.39636789710298</v>
      </c>
      <c r="R109" s="259">
        <f>R108/Справочно!P$5*1000000</f>
        <v>125.82569307401069</v>
      </c>
      <c r="S109" s="259">
        <f>S108/Справочно!Q$5*1000000</f>
        <v>109.94044892349977</v>
      </c>
      <c r="T109" s="259">
        <f>T108/Справочно!R$5*1000000</f>
        <v>153.62707182332426</v>
      </c>
      <c r="U109" s="259">
        <f>U108/Справочно!S$5*1000000</f>
        <v>137.73056353530842</v>
      </c>
      <c r="V109" s="259">
        <f>V108/Справочно!T$5*1000000</f>
        <v>132.221249516585</v>
      </c>
      <c r="W109" s="259">
        <f>W108/Справочно!U$5*1000000</f>
        <v>130.79512872193789</v>
      </c>
    </row>
    <row r="110" spans="1:23" s="49" customFormat="1" ht="42" x14ac:dyDescent="0.3">
      <c r="A110" s="9" t="s">
        <v>766</v>
      </c>
      <c r="B110" s="25" t="s">
        <v>72</v>
      </c>
      <c r="C110" s="24" t="s">
        <v>58</v>
      </c>
      <c r="D110" s="24" t="s">
        <v>73</v>
      </c>
      <c r="E110" s="24" t="s">
        <v>181</v>
      </c>
      <c r="F110" s="257">
        <f>F108/Справочно!D$7*100000</f>
        <v>105.87327172000593</v>
      </c>
      <c r="G110" s="259">
        <f>G108/Справочно!E$7*100000</f>
        <v>672.24952130481927</v>
      </c>
      <c r="H110" s="259">
        <f>H108/Справочно!F$7*100000</f>
        <v>92.473378337044124</v>
      </c>
      <c r="I110" s="259">
        <f>I108/Справочно!G$7*100000</f>
        <v>475.41316731461899</v>
      </c>
      <c r="J110" s="259">
        <f>J108/Справочно!H$7*100000</f>
        <v>512.79343342779532</v>
      </c>
      <c r="K110" s="259">
        <f>K108/Справочно!I$7*100000</f>
        <v>447.16603582535743</v>
      </c>
      <c r="L110" s="259">
        <f>L108/Справочно!J$7*100000</f>
        <v>82.925624842933473</v>
      </c>
      <c r="M110" s="259">
        <f>M108/Справочно!K$7*100000</f>
        <v>47.2748523692565</v>
      </c>
      <c r="N110" s="259">
        <f>N108/Справочно!L$7*100000</f>
        <v>14.239369555508731</v>
      </c>
      <c r="O110" s="257">
        <f>O108/Справочно!M$7*100000</f>
        <v>87.590263956764034</v>
      </c>
      <c r="P110" s="259">
        <f>P108/Справочно!N$7*100000</f>
        <v>588.58360055674746</v>
      </c>
      <c r="Q110" s="259">
        <f>Q108/Справочно!O$7*100000</f>
        <v>77.120426420829745</v>
      </c>
      <c r="R110" s="259">
        <f>R108/Справочно!P$7*100000</f>
        <v>369.34400128622821</v>
      </c>
      <c r="S110" s="259">
        <f>S108/Справочно!Q$7*100000</f>
        <v>471.72302113952793</v>
      </c>
      <c r="T110" s="259">
        <f>T108/Справочно!R$7*100000</f>
        <v>341.47399889100512</v>
      </c>
      <c r="U110" s="259">
        <f>U108/Справочно!S$7*100000</f>
        <v>72.14749323204822</v>
      </c>
      <c r="V110" s="259">
        <f>V108/Справочно!T$7*100000</f>
        <v>39.984162236655351</v>
      </c>
      <c r="W110" s="259">
        <f>W108/Справочно!U$7*100000</f>
        <v>11.751075683687509</v>
      </c>
    </row>
    <row r="111" spans="1:23" ht="42" x14ac:dyDescent="0.3">
      <c r="A111" s="9" t="s">
        <v>251</v>
      </c>
      <c r="B111" s="14" t="s">
        <v>470</v>
      </c>
      <c r="C111" s="26" t="s">
        <v>58</v>
      </c>
      <c r="D111" s="26" t="s">
        <v>59</v>
      </c>
      <c r="E111" s="27" t="s">
        <v>444</v>
      </c>
      <c r="F111" s="254">
        <v>17451</v>
      </c>
      <c r="G111" s="267">
        <v>3886</v>
      </c>
      <c r="H111" s="267">
        <v>1855</v>
      </c>
      <c r="I111" s="267">
        <v>1939</v>
      </c>
      <c r="J111" s="267">
        <v>840</v>
      </c>
      <c r="K111" s="267">
        <v>3834</v>
      </c>
      <c r="L111" s="267">
        <v>1671</v>
      </c>
      <c r="M111" s="267">
        <v>2382</v>
      </c>
      <c r="N111" s="267">
        <v>1044</v>
      </c>
      <c r="O111" s="254">
        <v>18532</v>
      </c>
      <c r="P111" s="267">
        <v>4305</v>
      </c>
      <c r="Q111" s="267">
        <v>1972</v>
      </c>
      <c r="R111" s="267">
        <v>2061</v>
      </c>
      <c r="S111" s="267">
        <v>748</v>
      </c>
      <c r="T111" s="267">
        <v>4093</v>
      </c>
      <c r="U111" s="267">
        <v>1820</v>
      </c>
      <c r="V111" s="267">
        <v>2459</v>
      </c>
      <c r="W111" s="267">
        <v>1074</v>
      </c>
    </row>
    <row r="112" spans="1:23" ht="63" x14ac:dyDescent="0.3">
      <c r="A112" s="9" t="s">
        <v>767</v>
      </c>
      <c r="B112" s="26" t="s">
        <v>68</v>
      </c>
      <c r="C112" s="27" t="s">
        <v>58</v>
      </c>
      <c r="D112" s="27" t="s">
        <v>69</v>
      </c>
      <c r="E112" s="27" t="s">
        <v>186</v>
      </c>
      <c r="F112" s="257">
        <f>F111/Справочно!D$5*1000000</f>
        <v>151.44587067616115</v>
      </c>
      <c r="G112" s="259">
        <f>G111/Справочно!E$5*1000000</f>
        <v>121.9177033540859</v>
      </c>
      <c r="H112" s="259">
        <f>H111/Справочно!F$5*1000000</f>
        <v>165.15786866396988</v>
      </c>
      <c r="I112" s="259">
        <f>I111/Справочно!G$5*1000000</f>
        <v>148.0688319232431</v>
      </c>
      <c r="J112" s="259">
        <f>J111/Справочно!H$5*1000000</f>
        <v>114.2578105075019</v>
      </c>
      <c r="K112" s="259">
        <f>K111/Справочно!I$5*1000000</f>
        <v>167.73330142579869</v>
      </c>
      <c r="L112" s="259">
        <f>L111/Справочно!J$5*1000000</f>
        <v>176.04685986027295</v>
      </c>
      <c r="M112" s="259">
        <f>M111/Справочно!K$5*1000000</f>
        <v>181.79985057609258</v>
      </c>
      <c r="N112" s="259">
        <f>N111/Справочно!L$5*1000000</f>
        <v>167.71709403466926</v>
      </c>
      <c r="O112" s="257">
        <f>O111/Справочно!M$5*1000000</f>
        <v>160.05157854712584</v>
      </c>
      <c r="P112" s="259">
        <f>P111/Справочно!N$5*1000000</f>
        <v>134.34786935669902</v>
      </c>
      <c r="Q112" s="259">
        <f>Q111/Справочно!O$5*1000000</f>
        <v>174.91286509845281</v>
      </c>
      <c r="R112" s="259">
        <f>R111/Справочно!P$5*1000000</f>
        <v>156.78763810491901</v>
      </c>
      <c r="S112" s="259">
        <f>S111/Справочно!Q$5*1000000</f>
        <v>102.28290521738536</v>
      </c>
      <c r="T112" s="259">
        <f>T111/Справочно!R$5*1000000</f>
        <v>177.57571447977017</v>
      </c>
      <c r="U112" s="259">
        <f>U111/Справочно!S$5*1000000</f>
        <v>191.05916587977234</v>
      </c>
      <c r="V112" s="259">
        <f>V111/Справочно!T$5*1000000</f>
        <v>186.42892922091889</v>
      </c>
      <c r="W112" s="259">
        <f>W111/Справочно!U$5*1000000</f>
        <v>171.9387616246772</v>
      </c>
    </row>
    <row r="113" spans="1:23" ht="63" x14ac:dyDescent="0.3">
      <c r="A113" s="28" t="s">
        <v>216</v>
      </c>
      <c r="B113" s="26" t="s">
        <v>72</v>
      </c>
      <c r="C113" s="27" t="s">
        <v>58</v>
      </c>
      <c r="D113" s="27" t="s">
        <v>73</v>
      </c>
      <c r="E113" s="27" t="s">
        <v>186</v>
      </c>
      <c r="F113" s="257">
        <f>F111/Справочно!D$7*100000</f>
        <v>101.90251308729928</v>
      </c>
      <c r="G113" s="259">
        <f>G111/Справочно!E$7*100000</f>
        <v>597.65766181435083</v>
      </c>
      <c r="H113" s="259">
        <f>H111/Справочно!F$7*100000</f>
        <v>109.96033129180567</v>
      </c>
      <c r="I113" s="259">
        <f>I111/Справочно!G$7*100000</f>
        <v>432.98550090326268</v>
      </c>
      <c r="J113" s="259">
        <f>J111/Справочно!H$7*100000</f>
        <v>492.8449474592083</v>
      </c>
      <c r="K113" s="259">
        <f>K111/Справочно!I$7*100000</f>
        <v>369.72926058969597</v>
      </c>
      <c r="L113" s="259">
        <f>L111/Справочно!J$7*100000</f>
        <v>91.889071029537021</v>
      </c>
      <c r="M113" s="259">
        <f>M111/Справочно!K$7*100000</f>
        <v>54.611395898918033</v>
      </c>
      <c r="N113" s="259">
        <f>N111/Справочно!L$7*100000</f>
        <v>15.016062440354663</v>
      </c>
      <c r="O113" s="257">
        <f>O111/Справочно!M$7*100000</f>
        <v>108.21485144311676</v>
      </c>
      <c r="P113" s="259">
        <f>P111/Справочно!N$7*100000</f>
        <v>662.09887650817825</v>
      </c>
      <c r="Q113" s="259">
        <f>Q111/Справочно!O$7*100000</f>
        <v>116.89583466708399</v>
      </c>
      <c r="R113" s="259">
        <f>R111/Справочно!P$7*100000</f>
        <v>460.22852880950205</v>
      </c>
      <c r="S113" s="259">
        <f>S111/Справочно!Q$7*100000</f>
        <v>438.86669130891403</v>
      </c>
      <c r="T113" s="259">
        <f>T111/Справочно!R$7*100000</f>
        <v>394.70575471925554</v>
      </c>
      <c r="U113" s="259">
        <f>U111/Справочно!S$7*100000</f>
        <v>100.08265067250593</v>
      </c>
      <c r="V113" s="259">
        <f>V111/Справочно!T$7*100000</f>
        <v>56.376751685742832</v>
      </c>
      <c r="W113" s="259">
        <f>W111/Справочно!U$7*100000</f>
        <v>15.447558487491287</v>
      </c>
    </row>
    <row r="114" spans="1:23" ht="42" x14ac:dyDescent="0.3">
      <c r="A114" s="43" t="s">
        <v>252</v>
      </c>
      <c r="B114" s="14" t="s">
        <v>742</v>
      </c>
      <c r="C114" s="39" t="s">
        <v>58</v>
      </c>
      <c r="D114" s="39" t="s">
        <v>59</v>
      </c>
      <c r="E114" s="40" t="s">
        <v>444</v>
      </c>
      <c r="F114" s="254">
        <v>430345</v>
      </c>
      <c r="G114" s="251" t="s">
        <v>131</v>
      </c>
      <c r="H114" s="251" t="s">
        <v>131</v>
      </c>
      <c r="I114" s="251" t="s">
        <v>131</v>
      </c>
      <c r="J114" s="251" t="s">
        <v>131</v>
      </c>
      <c r="K114" s="251" t="s">
        <v>131</v>
      </c>
      <c r="L114" s="251" t="s">
        <v>131</v>
      </c>
      <c r="M114" s="251" t="s">
        <v>131</v>
      </c>
      <c r="N114" s="251" t="s">
        <v>131</v>
      </c>
      <c r="O114" s="284">
        <v>315854</v>
      </c>
      <c r="P114" s="251" t="s">
        <v>131</v>
      </c>
      <c r="Q114" s="251" t="s">
        <v>131</v>
      </c>
      <c r="R114" s="251" t="s">
        <v>131</v>
      </c>
      <c r="S114" s="251" t="s">
        <v>131</v>
      </c>
      <c r="T114" s="251" t="s">
        <v>131</v>
      </c>
      <c r="U114" s="251" t="s">
        <v>131</v>
      </c>
      <c r="V114" s="251" t="s">
        <v>131</v>
      </c>
      <c r="W114" s="251" t="s">
        <v>131</v>
      </c>
    </row>
    <row r="115" spans="1:23" ht="63" x14ac:dyDescent="0.3">
      <c r="A115" s="41" t="s">
        <v>220</v>
      </c>
      <c r="B115" s="39" t="s">
        <v>68</v>
      </c>
      <c r="C115" s="40" t="s">
        <v>58</v>
      </c>
      <c r="D115" s="40" t="s">
        <v>69</v>
      </c>
      <c r="E115" s="40" t="s">
        <v>186</v>
      </c>
      <c r="F115" s="257">
        <f>F114/Справочно!D$5*1000000</f>
        <v>3734.6841565602299</v>
      </c>
      <c r="G115" s="251" t="s">
        <v>131</v>
      </c>
      <c r="H115" s="251" t="s">
        <v>131</v>
      </c>
      <c r="I115" s="251" t="s">
        <v>131</v>
      </c>
      <c r="J115" s="251" t="s">
        <v>131</v>
      </c>
      <c r="K115" s="251" t="s">
        <v>131</v>
      </c>
      <c r="L115" s="251" t="s">
        <v>131</v>
      </c>
      <c r="M115" s="251" t="s">
        <v>131</v>
      </c>
      <c r="N115" s="251" t="s">
        <v>131</v>
      </c>
      <c r="O115" s="257">
        <f>O114/Справочно!M$5*1000000</f>
        <v>2727.872398576726</v>
      </c>
      <c r="P115" s="251" t="s">
        <v>131</v>
      </c>
      <c r="Q115" s="251" t="s">
        <v>131</v>
      </c>
      <c r="R115" s="251" t="s">
        <v>131</v>
      </c>
      <c r="S115" s="251" t="s">
        <v>131</v>
      </c>
      <c r="T115" s="251" t="s">
        <v>131</v>
      </c>
      <c r="U115" s="251" t="s">
        <v>131</v>
      </c>
      <c r="V115" s="251" t="s">
        <v>131</v>
      </c>
      <c r="W115" s="251" t="s">
        <v>131</v>
      </c>
    </row>
    <row r="116" spans="1:23" ht="63" x14ac:dyDescent="0.3">
      <c r="A116" s="41" t="s">
        <v>221</v>
      </c>
      <c r="B116" s="39" t="s">
        <v>72</v>
      </c>
      <c r="C116" s="40" t="s">
        <v>58</v>
      </c>
      <c r="D116" s="40" t="s">
        <v>73</v>
      </c>
      <c r="E116" s="40" t="s">
        <v>186</v>
      </c>
      <c r="F116" s="257">
        <f>F115/Справочно!D$5*1000000</f>
        <v>32.410893002735008</v>
      </c>
      <c r="G116" s="251" t="s">
        <v>131</v>
      </c>
      <c r="H116" s="251" t="s">
        <v>131</v>
      </c>
      <c r="I116" s="251" t="s">
        <v>131</v>
      </c>
      <c r="J116" s="251" t="s">
        <v>131</v>
      </c>
      <c r="K116" s="251" t="s">
        <v>131</v>
      </c>
      <c r="L116" s="251" t="s">
        <v>131</v>
      </c>
      <c r="M116" s="251" t="s">
        <v>131</v>
      </c>
      <c r="N116" s="251" t="s">
        <v>131</v>
      </c>
      <c r="O116" s="257">
        <f>O114/Справочно!M$7*100000</f>
        <v>1844.3823487866498</v>
      </c>
      <c r="P116" s="251" t="s">
        <v>131</v>
      </c>
      <c r="Q116" s="251" t="s">
        <v>131</v>
      </c>
      <c r="R116" s="251" t="s">
        <v>131</v>
      </c>
      <c r="S116" s="251" t="s">
        <v>131</v>
      </c>
      <c r="T116" s="251" t="s">
        <v>131</v>
      </c>
      <c r="U116" s="251" t="s">
        <v>131</v>
      </c>
      <c r="V116" s="251" t="s">
        <v>131</v>
      </c>
      <c r="W116" s="251" t="s">
        <v>131</v>
      </c>
    </row>
    <row r="117" spans="1:23" ht="63" x14ac:dyDescent="0.3">
      <c r="A117" s="348" t="s">
        <v>741</v>
      </c>
      <c r="B117" s="349" t="s">
        <v>744</v>
      </c>
      <c r="C117" s="47" t="s">
        <v>58</v>
      </c>
      <c r="D117" s="47" t="s">
        <v>59</v>
      </c>
      <c r="E117" s="51" t="s">
        <v>444</v>
      </c>
      <c r="F117" s="351">
        <v>259740</v>
      </c>
      <c r="G117" s="350" t="s">
        <v>131</v>
      </c>
      <c r="H117" s="350" t="s">
        <v>131</v>
      </c>
      <c r="I117" s="350" t="s">
        <v>131</v>
      </c>
      <c r="J117" s="350" t="s">
        <v>131</v>
      </c>
      <c r="K117" s="350" t="s">
        <v>131</v>
      </c>
      <c r="L117" s="350" t="s">
        <v>131</v>
      </c>
      <c r="M117" s="350" t="s">
        <v>131</v>
      </c>
      <c r="N117" s="350" t="s">
        <v>131</v>
      </c>
      <c r="O117" s="351">
        <v>215753</v>
      </c>
      <c r="P117" s="350" t="s">
        <v>131</v>
      </c>
      <c r="Q117" s="350" t="s">
        <v>131</v>
      </c>
      <c r="R117" s="350" t="s">
        <v>131</v>
      </c>
      <c r="S117" s="350" t="s">
        <v>131</v>
      </c>
      <c r="T117" s="350" t="s">
        <v>131</v>
      </c>
      <c r="U117" s="350" t="s">
        <v>131</v>
      </c>
      <c r="V117" s="350" t="s">
        <v>131</v>
      </c>
      <c r="W117" s="350" t="s">
        <v>131</v>
      </c>
    </row>
    <row r="118" spans="1:23" ht="42" x14ac:dyDescent="0.3">
      <c r="A118" s="43" t="s">
        <v>253</v>
      </c>
      <c r="B118" s="14" t="s">
        <v>743</v>
      </c>
      <c r="C118" s="39" t="s">
        <v>58</v>
      </c>
      <c r="D118" s="39" t="s">
        <v>59</v>
      </c>
      <c r="E118" s="40" t="s">
        <v>444</v>
      </c>
      <c r="F118" s="254">
        <v>205154</v>
      </c>
      <c r="G118" s="251" t="s">
        <v>131</v>
      </c>
      <c r="H118" s="251" t="s">
        <v>131</v>
      </c>
      <c r="I118" s="251" t="s">
        <v>131</v>
      </c>
      <c r="J118" s="251" t="s">
        <v>131</v>
      </c>
      <c r="K118" s="251" t="s">
        <v>131</v>
      </c>
      <c r="L118" s="251" t="s">
        <v>131</v>
      </c>
      <c r="M118" s="251" t="s">
        <v>131</v>
      </c>
      <c r="N118" s="251" t="s">
        <v>131</v>
      </c>
      <c r="O118" s="254">
        <v>185793</v>
      </c>
      <c r="P118" s="251" t="s">
        <v>131</v>
      </c>
      <c r="Q118" s="251" t="s">
        <v>131</v>
      </c>
      <c r="R118" s="251" t="s">
        <v>131</v>
      </c>
      <c r="S118" s="251" t="s">
        <v>131</v>
      </c>
      <c r="T118" s="251" t="s">
        <v>131</v>
      </c>
      <c r="U118" s="251" t="s">
        <v>131</v>
      </c>
      <c r="V118" s="251" t="s">
        <v>131</v>
      </c>
      <c r="W118" s="251" t="s">
        <v>131</v>
      </c>
    </row>
    <row r="119" spans="1:23" ht="63" x14ac:dyDescent="0.3">
      <c r="A119" s="41" t="s">
        <v>234</v>
      </c>
      <c r="B119" s="39" t="s">
        <v>68</v>
      </c>
      <c r="C119" s="40" t="s">
        <v>58</v>
      </c>
      <c r="D119" s="40" t="s">
        <v>69</v>
      </c>
      <c r="E119" s="40" t="s">
        <v>186</v>
      </c>
      <c r="F119" s="257">
        <f>F118/Справочно!D$5*1000000</f>
        <v>1780.3980375163123</v>
      </c>
      <c r="G119" s="251" t="s">
        <v>131</v>
      </c>
      <c r="H119" s="251" t="s">
        <v>131</v>
      </c>
      <c r="I119" s="251" t="s">
        <v>131</v>
      </c>
      <c r="J119" s="251" t="s">
        <v>131</v>
      </c>
      <c r="K119" s="251" t="s">
        <v>131</v>
      </c>
      <c r="L119" s="251" t="s">
        <v>131</v>
      </c>
      <c r="M119" s="251" t="s">
        <v>131</v>
      </c>
      <c r="N119" s="251" t="s">
        <v>131</v>
      </c>
      <c r="O119" s="257">
        <f>O118/Справочно!M$5*1000000</f>
        <v>1604.6008489642861</v>
      </c>
      <c r="P119" s="251" t="s">
        <v>131</v>
      </c>
      <c r="Q119" s="251" t="s">
        <v>131</v>
      </c>
      <c r="R119" s="251" t="s">
        <v>131</v>
      </c>
      <c r="S119" s="251" t="s">
        <v>131</v>
      </c>
      <c r="T119" s="251" t="s">
        <v>131</v>
      </c>
      <c r="U119" s="251" t="s">
        <v>131</v>
      </c>
      <c r="V119" s="251" t="s">
        <v>131</v>
      </c>
      <c r="W119" s="251" t="s">
        <v>131</v>
      </c>
    </row>
    <row r="120" spans="1:23" ht="63" x14ac:dyDescent="0.3">
      <c r="A120" s="41" t="s">
        <v>222</v>
      </c>
      <c r="B120" s="39" t="s">
        <v>72</v>
      </c>
      <c r="C120" s="40" t="s">
        <v>58</v>
      </c>
      <c r="D120" s="40" t="s">
        <v>73</v>
      </c>
      <c r="E120" s="40" t="s">
        <v>186</v>
      </c>
      <c r="F120" s="257">
        <f>F118/Справочно!D$7*100000</f>
        <v>1197.9662007857314</v>
      </c>
      <c r="G120" s="251" t="s">
        <v>131</v>
      </c>
      <c r="H120" s="251" t="s">
        <v>131</v>
      </c>
      <c r="I120" s="251" t="s">
        <v>131</v>
      </c>
      <c r="J120" s="251" t="s">
        <v>131</v>
      </c>
      <c r="K120" s="251" t="s">
        <v>131</v>
      </c>
      <c r="L120" s="251" t="s">
        <v>131</v>
      </c>
      <c r="M120" s="251" t="s">
        <v>131</v>
      </c>
      <c r="N120" s="251" t="s">
        <v>131</v>
      </c>
      <c r="O120" s="257">
        <f>O118/Справочно!M$7*100000</f>
        <v>1084.9105274212707</v>
      </c>
      <c r="P120" s="251" t="s">
        <v>131</v>
      </c>
      <c r="Q120" s="251" t="s">
        <v>131</v>
      </c>
      <c r="R120" s="251" t="s">
        <v>131</v>
      </c>
      <c r="S120" s="251" t="s">
        <v>131</v>
      </c>
      <c r="T120" s="251" t="s">
        <v>131</v>
      </c>
      <c r="U120" s="251" t="s">
        <v>131</v>
      </c>
      <c r="V120" s="251" t="s">
        <v>131</v>
      </c>
      <c r="W120" s="251" t="s">
        <v>131</v>
      </c>
    </row>
    <row r="121" spans="1:23" ht="63" x14ac:dyDescent="0.3">
      <c r="A121" s="348" t="s">
        <v>768</v>
      </c>
      <c r="B121" s="349" t="s">
        <v>745</v>
      </c>
      <c r="C121" s="47" t="s">
        <v>58</v>
      </c>
      <c r="D121" s="47" t="s">
        <v>59</v>
      </c>
      <c r="E121" s="51" t="s">
        <v>444</v>
      </c>
      <c r="F121" s="351">
        <v>197583</v>
      </c>
      <c r="G121" s="350" t="s">
        <v>131</v>
      </c>
      <c r="H121" s="350" t="s">
        <v>131</v>
      </c>
      <c r="I121" s="350" t="s">
        <v>131</v>
      </c>
      <c r="J121" s="350" t="s">
        <v>131</v>
      </c>
      <c r="K121" s="350" t="s">
        <v>131</v>
      </c>
      <c r="L121" s="350" t="s">
        <v>131</v>
      </c>
      <c r="M121" s="350" t="s">
        <v>131</v>
      </c>
      <c r="N121" s="350" t="s">
        <v>131</v>
      </c>
      <c r="O121" s="351">
        <v>175712</v>
      </c>
      <c r="P121" s="350" t="s">
        <v>131</v>
      </c>
      <c r="Q121" s="350" t="s">
        <v>131</v>
      </c>
      <c r="R121" s="350" t="s">
        <v>131</v>
      </c>
      <c r="S121" s="350" t="s">
        <v>131</v>
      </c>
      <c r="T121" s="350" t="s">
        <v>131</v>
      </c>
      <c r="U121" s="350" t="s">
        <v>131</v>
      </c>
      <c r="V121" s="350" t="s">
        <v>131</v>
      </c>
      <c r="W121" s="350" t="s">
        <v>131</v>
      </c>
    </row>
    <row r="122" spans="1:23" ht="42" x14ac:dyDescent="0.3">
      <c r="A122" s="352" t="s">
        <v>746</v>
      </c>
      <c r="B122" s="335" t="s">
        <v>736</v>
      </c>
      <c r="C122" s="47" t="s">
        <v>58</v>
      </c>
      <c r="D122" s="47" t="s">
        <v>59</v>
      </c>
      <c r="E122" s="51" t="s">
        <v>444</v>
      </c>
      <c r="F122" s="334">
        <v>2215</v>
      </c>
      <c r="G122" s="251" t="s">
        <v>131</v>
      </c>
      <c r="H122" s="251" t="s">
        <v>131</v>
      </c>
      <c r="I122" s="251" t="s">
        <v>131</v>
      </c>
      <c r="J122" s="251" t="s">
        <v>131</v>
      </c>
      <c r="K122" s="251" t="s">
        <v>131</v>
      </c>
      <c r="L122" s="251" t="s">
        <v>131</v>
      </c>
      <c r="M122" s="251" t="s">
        <v>131</v>
      </c>
      <c r="N122" s="251" t="s">
        <v>131</v>
      </c>
      <c r="O122" s="338" t="s">
        <v>131</v>
      </c>
      <c r="P122" s="340" t="s">
        <v>131</v>
      </c>
      <c r="Q122" s="340" t="s">
        <v>131</v>
      </c>
      <c r="R122" s="340" t="s">
        <v>131</v>
      </c>
      <c r="S122" s="340" t="s">
        <v>131</v>
      </c>
      <c r="T122" s="340" t="s">
        <v>131</v>
      </c>
      <c r="U122" s="340" t="s">
        <v>131</v>
      </c>
      <c r="V122" s="340" t="s">
        <v>131</v>
      </c>
      <c r="W122" s="340" t="s">
        <v>131</v>
      </c>
    </row>
    <row r="123" spans="1:23" ht="42" x14ac:dyDescent="0.3">
      <c r="A123" s="352" t="s">
        <v>747</v>
      </c>
      <c r="B123" s="336" t="s">
        <v>734</v>
      </c>
      <c r="C123" s="47" t="s">
        <v>58</v>
      </c>
      <c r="D123" s="47" t="s">
        <v>59</v>
      </c>
      <c r="E123" s="51" t="s">
        <v>444</v>
      </c>
      <c r="F123" s="337">
        <v>2082</v>
      </c>
      <c r="G123" s="341" t="s">
        <v>131</v>
      </c>
      <c r="H123" s="341" t="s">
        <v>131</v>
      </c>
      <c r="I123" s="341" t="s">
        <v>131</v>
      </c>
      <c r="J123" s="341" t="s">
        <v>131</v>
      </c>
      <c r="K123" s="341" t="s">
        <v>131</v>
      </c>
      <c r="L123" s="341" t="s">
        <v>131</v>
      </c>
      <c r="M123" s="341" t="s">
        <v>131</v>
      </c>
      <c r="N123" s="341" t="s">
        <v>131</v>
      </c>
      <c r="O123" s="339" t="s">
        <v>131</v>
      </c>
      <c r="P123" s="341" t="s">
        <v>131</v>
      </c>
      <c r="Q123" s="341" t="s">
        <v>131</v>
      </c>
      <c r="R123" s="341" t="s">
        <v>131</v>
      </c>
      <c r="S123" s="341" t="s">
        <v>131</v>
      </c>
      <c r="T123" s="341" t="s">
        <v>131</v>
      </c>
      <c r="U123" s="341" t="s">
        <v>131</v>
      </c>
      <c r="V123" s="341" t="s">
        <v>131</v>
      </c>
      <c r="W123" s="341" t="s">
        <v>131</v>
      </c>
    </row>
    <row r="124" spans="1:23" ht="42" x14ac:dyDescent="0.3">
      <c r="A124" s="352" t="s">
        <v>235</v>
      </c>
      <c r="B124" s="336" t="s">
        <v>735</v>
      </c>
      <c r="C124" s="47" t="s">
        <v>58</v>
      </c>
      <c r="D124" s="47" t="s">
        <v>59</v>
      </c>
      <c r="E124" s="51" t="s">
        <v>444</v>
      </c>
      <c r="F124" s="337">
        <v>133</v>
      </c>
      <c r="G124" s="341" t="s">
        <v>131</v>
      </c>
      <c r="H124" s="341" t="s">
        <v>131</v>
      </c>
      <c r="I124" s="341" t="s">
        <v>131</v>
      </c>
      <c r="J124" s="341" t="s">
        <v>131</v>
      </c>
      <c r="K124" s="341" t="s">
        <v>131</v>
      </c>
      <c r="L124" s="341" t="s">
        <v>131</v>
      </c>
      <c r="M124" s="341" t="s">
        <v>131</v>
      </c>
      <c r="N124" s="341" t="s">
        <v>131</v>
      </c>
      <c r="O124" s="339" t="s">
        <v>131</v>
      </c>
      <c r="P124" s="341" t="s">
        <v>131</v>
      </c>
      <c r="Q124" s="341" t="s">
        <v>131</v>
      </c>
      <c r="R124" s="341" t="s">
        <v>131</v>
      </c>
      <c r="S124" s="341" t="s">
        <v>131</v>
      </c>
      <c r="T124" s="341" t="s">
        <v>131</v>
      </c>
      <c r="U124" s="341" t="s">
        <v>131</v>
      </c>
      <c r="V124" s="341" t="s">
        <v>131</v>
      </c>
      <c r="W124" s="341" t="s">
        <v>131</v>
      </c>
    </row>
    <row r="125" spans="1:23" ht="105" x14ac:dyDescent="0.3">
      <c r="A125" s="358" t="s">
        <v>819</v>
      </c>
      <c r="B125" s="365" t="s">
        <v>817</v>
      </c>
      <c r="C125" s="364" t="s">
        <v>58</v>
      </c>
      <c r="D125" s="364" t="s">
        <v>59</v>
      </c>
      <c r="E125" s="361" t="s">
        <v>60</v>
      </c>
      <c r="F125" s="254">
        <v>15900</v>
      </c>
      <c r="G125" s="267">
        <v>6411</v>
      </c>
      <c r="H125" s="267">
        <v>1510</v>
      </c>
      <c r="I125" s="267">
        <v>1792</v>
      </c>
      <c r="J125" s="267">
        <v>474</v>
      </c>
      <c r="K125" s="267">
        <v>3151</v>
      </c>
      <c r="L125" s="267">
        <v>1192</v>
      </c>
      <c r="M125" s="267">
        <v>1025</v>
      </c>
      <c r="N125" s="267">
        <v>345</v>
      </c>
      <c r="O125" s="284">
        <v>7289</v>
      </c>
      <c r="P125" s="285">
        <v>3180</v>
      </c>
      <c r="Q125" s="285">
        <v>498</v>
      </c>
      <c r="R125" s="285">
        <v>481</v>
      </c>
      <c r="S125" s="285">
        <v>165</v>
      </c>
      <c r="T125" s="285">
        <v>1540</v>
      </c>
      <c r="U125" s="285">
        <v>322</v>
      </c>
      <c r="V125" s="285">
        <v>762</v>
      </c>
      <c r="W125" s="285">
        <v>341</v>
      </c>
    </row>
    <row r="126" spans="1:23" ht="42" x14ac:dyDescent="0.3">
      <c r="A126" s="363" t="s">
        <v>820</v>
      </c>
      <c r="B126" s="361" t="s">
        <v>68</v>
      </c>
      <c r="C126" s="361" t="s">
        <v>58</v>
      </c>
      <c r="D126" s="361" t="s">
        <v>69</v>
      </c>
      <c r="E126" s="361" t="s">
        <v>70</v>
      </c>
      <c r="F126" s="257">
        <f>F125/Справочно!D$5*1000000</f>
        <v>137.98575117477293</v>
      </c>
      <c r="G126" s="259">
        <f>G125/Справочно!E$5*1000000</f>
        <v>201.13597431884835</v>
      </c>
      <c r="H126" s="259">
        <f>H125/Справочно!F$5*1000000</f>
        <v>134.44117610921538</v>
      </c>
      <c r="I126" s="259">
        <f>I125/Справочно!G$5*1000000</f>
        <v>136.8433970120947</v>
      </c>
      <c r="J126" s="259">
        <f>J125/Справочно!H$5*1000000</f>
        <v>64.474050214947511</v>
      </c>
      <c r="K126" s="259">
        <f>K125/Справочно!I$5*1000000</f>
        <v>137.85279937211573</v>
      </c>
      <c r="L126" s="259">
        <f>L125/Справочно!J$5*1000000</f>
        <v>125.58220045089487</v>
      </c>
      <c r="M126" s="259">
        <f>M125/Справочно!K$5*1000000</f>
        <v>78.230414290719935</v>
      </c>
      <c r="N126" s="259">
        <f>N125/Справочно!L$5*1000000</f>
        <v>55.423752339042991</v>
      </c>
      <c r="O126" s="257">
        <f>O125/Справочно!M$5*1000000</f>
        <v>62.951432982408825</v>
      </c>
      <c r="P126" s="259">
        <f>P125/Справочно!N$5*1000000</f>
        <v>99.239541127596496</v>
      </c>
      <c r="Q126" s="259">
        <f>Q125/Справочно!O$5*1000000</f>
        <v>44.171707311881086</v>
      </c>
      <c r="R126" s="259">
        <f>R125/Справочно!P$5*1000000</f>
        <v>36.591389581982554</v>
      </c>
      <c r="S126" s="259">
        <f>S125/Справочно!Q$5*1000000</f>
        <v>22.562405562658533</v>
      </c>
      <c r="T126" s="259">
        <f>T125/Справочно!R$5*1000000</f>
        <v>66.813242193707808</v>
      </c>
      <c r="U126" s="259">
        <f>U125/Справочно!S$5*1000000</f>
        <v>33.802775501805876</v>
      </c>
      <c r="V126" s="259">
        <f>V125/Справочно!T$5*1000000</f>
        <v>57.770981726856526</v>
      </c>
      <c r="W126" s="259">
        <f>W125/Справочно!U$5*1000000</f>
        <v>54.591357275619117</v>
      </c>
    </row>
    <row r="127" spans="1:23" ht="42" x14ac:dyDescent="0.3">
      <c r="A127" s="363" t="s">
        <v>748</v>
      </c>
      <c r="B127" s="361" t="s">
        <v>72</v>
      </c>
      <c r="C127" s="361" t="s">
        <v>58</v>
      </c>
      <c r="D127" s="361" t="s">
        <v>73</v>
      </c>
      <c r="E127" s="361" t="s">
        <v>70</v>
      </c>
      <c r="F127" s="257">
        <f>F125/Справочно!D$7*100000</f>
        <v>92.845679794169882</v>
      </c>
      <c r="G127" s="259">
        <f>G125/Справочно!E$7*100000</f>
        <v>985.99672411008828</v>
      </c>
      <c r="H127" s="259">
        <f>H125/Справочно!F$7*100000</f>
        <v>89.509488005728613</v>
      </c>
      <c r="I127" s="259">
        <f>I125/Справочно!G$7*100000</f>
        <v>400.15988531131853</v>
      </c>
      <c r="J127" s="259">
        <f>J125/Справочно!H$7*100000</f>
        <v>278.10536320912468</v>
      </c>
      <c r="K127" s="259">
        <f>K125/Справочно!I$7*100000</f>
        <v>303.86460618626296</v>
      </c>
      <c r="L127" s="259">
        <f>L125/Справочно!J$7*100000</f>
        <v>65.548637143751137</v>
      </c>
      <c r="M127" s="259">
        <f>M125/Справочно!K$7*100000</f>
        <v>23.499865993447095</v>
      </c>
      <c r="N127" s="259">
        <f>N125/Справочно!L$7*100000</f>
        <v>4.9622045420712242</v>
      </c>
      <c r="O127" s="257">
        <f>O125/Справочно!M$7*100000</f>
        <v>42.563028932056874</v>
      </c>
      <c r="P127" s="259">
        <f>P125/Справочно!N$7*100000</f>
        <v>489.07652201997831</v>
      </c>
      <c r="Q127" s="259">
        <f>Q125/Справочно!O$7*100000</f>
        <v>29.520347699902548</v>
      </c>
      <c r="R127" s="259">
        <f>R125/Справочно!P$7*100000</f>
        <v>107.40898707295996</v>
      </c>
      <c r="S127" s="259">
        <f>S125/Справочно!Q$7*100000</f>
        <v>96.808828965201627</v>
      </c>
      <c r="T127" s="259">
        <f>T125/Справочно!R$7*100000</f>
        <v>148.50888401359722</v>
      </c>
      <c r="U127" s="259">
        <f>U125/Справочно!S$7*100000</f>
        <v>17.706930503597199</v>
      </c>
      <c r="V127" s="259">
        <f>V125/Справочно!T$7*100000</f>
        <v>17.470144280006522</v>
      </c>
      <c r="W127" s="259">
        <f>W125/Справочно!U$7*100000</f>
        <v>4.9046717357863399</v>
      </c>
    </row>
    <row r="128" spans="1:23" ht="105" x14ac:dyDescent="0.3">
      <c r="A128" s="358" t="s">
        <v>749</v>
      </c>
      <c r="B128" s="361" t="s">
        <v>818</v>
      </c>
      <c r="C128" s="364" t="s">
        <v>58</v>
      </c>
      <c r="D128" s="364" t="s">
        <v>59</v>
      </c>
      <c r="E128" s="361" t="s">
        <v>60</v>
      </c>
      <c r="F128" s="368">
        <v>41171</v>
      </c>
      <c r="G128" s="369">
        <v>20848</v>
      </c>
      <c r="H128" s="369">
        <v>4235</v>
      </c>
      <c r="I128" s="369">
        <v>3807</v>
      </c>
      <c r="J128" s="369">
        <v>859</v>
      </c>
      <c r="K128" s="369">
        <v>6381</v>
      </c>
      <c r="L128" s="369">
        <v>2979</v>
      </c>
      <c r="M128" s="369">
        <v>1685</v>
      </c>
      <c r="N128" s="369">
        <v>377</v>
      </c>
      <c r="O128" s="368">
        <v>11808</v>
      </c>
      <c r="P128" s="369">
        <v>7155</v>
      </c>
      <c r="Q128" s="369">
        <v>862</v>
      </c>
      <c r="R128" s="369">
        <v>547</v>
      </c>
      <c r="S128" s="369">
        <v>171</v>
      </c>
      <c r="T128" s="369">
        <v>1611</v>
      </c>
      <c r="U128" s="369">
        <v>334</v>
      </c>
      <c r="V128" s="369">
        <v>778</v>
      </c>
      <c r="W128" s="369">
        <v>350</v>
      </c>
    </row>
    <row r="129" spans="1:23" ht="42" x14ac:dyDescent="0.3">
      <c r="A129" s="358" t="s">
        <v>223</v>
      </c>
      <c r="B129" s="364" t="s">
        <v>68</v>
      </c>
      <c r="C129" s="361" t="s">
        <v>58</v>
      </c>
      <c r="D129" s="361" t="s">
        <v>69</v>
      </c>
      <c r="E129" s="361" t="s">
        <v>70</v>
      </c>
      <c r="F129" s="257">
        <f>F128/Справочно!D$5*1000000</f>
        <v>357.29631205135701</v>
      </c>
      <c r="G129" s="259">
        <f>G128/Справочно!E$5*1000000</f>
        <v>654.07624280133382</v>
      </c>
      <c r="H129" s="259">
        <f>H128/Справочно!F$5*1000000</f>
        <v>377.05853034604445</v>
      </c>
      <c r="I129" s="259">
        <f>I128/Справочно!G$5*1000000</f>
        <v>290.71585514790428</v>
      </c>
      <c r="J129" s="259">
        <f>J128/Справочно!H$5*1000000</f>
        <v>116.84221336421922</v>
      </c>
      <c r="K129" s="259">
        <f>K128/Справочно!I$5*1000000</f>
        <v>279.1617622321391</v>
      </c>
      <c r="L129" s="259">
        <f>L128/Справочно!J$5*1000000</f>
        <v>313.85014693222809</v>
      </c>
      <c r="M129" s="259">
        <f>M128/Справочно!K$5*1000000</f>
        <v>128.60316885840305</v>
      </c>
      <c r="N129" s="259">
        <f>N128/Справочно!L$5*1000000</f>
        <v>60.564506179186118</v>
      </c>
      <c r="O129" s="257">
        <f>O128/Справочно!M$5*1000000</f>
        <v>101.97976686188548</v>
      </c>
      <c r="P129" s="259">
        <f>P128/Справочно!N$5*1000000</f>
        <v>223.28896753709211</v>
      </c>
      <c r="Q129" s="259">
        <f>Q128/Справочно!O$5*1000000</f>
        <v>76.457854824982917</v>
      </c>
      <c r="R129" s="259">
        <f>R128/Справочно!P$5*1000000</f>
        <v>41.612245532940662</v>
      </c>
      <c r="S129" s="259">
        <f>S128/Справочно!Q$5*1000000</f>
        <v>23.382856674027938</v>
      </c>
      <c r="T129" s="259">
        <f>T128/Справочно!R$5*1000000</f>
        <v>69.893592970170971</v>
      </c>
      <c r="U129" s="259">
        <f>U128/Справочно!S$5*1000000</f>
        <v>35.062506265848334</v>
      </c>
      <c r="V129" s="259">
        <f>V128/Справочно!T$5*1000000</f>
        <v>58.984020713247212</v>
      </c>
      <c r="W129" s="259">
        <f>W128/Справочно!U$5*1000000</f>
        <v>56.03218488699909</v>
      </c>
    </row>
    <row r="130" spans="1:23" ht="42" x14ac:dyDescent="0.3">
      <c r="A130" s="358" t="s">
        <v>769</v>
      </c>
      <c r="B130" s="364" t="s">
        <v>72</v>
      </c>
      <c r="C130" s="361" t="s">
        <v>58</v>
      </c>
      <c r="D130" s="361" t="s">
        <v>73</v>
      </c>
      <c r="E130" s="361" t="s">
        <v>70</v>
      </c>
      <c r="F130" s="257">
        <f>F128/Справочно!D$7*100000</f>
        <v>240.4119171575955</v>
      </c>
      <c r="G130" s="259">
        <f>G128/Справочно!E$7*100000</f>
        <v>3206.3733745511031</v>
      </c>
      <c r="H130" s="259">
        <f>H128/Справочно!F$7*100000</f>
        <v>251.04151106242426</v>
      </c>
      <c r="I130" s="259">
        <f>I128/Справочно!G$7*100000</f>
        <v>850.11645277912385</v>
      </c>
      <c r="J130" s="259">
        <f>J128/Справочно!H$7*100000</f>
        <v>503.99263079459507</v>
      </c>
      <c r="K130" s="259">
        <f>K128/Справочно!I$7*100000</f>
        <v>615.3475252537429</v>
      </c>
      <c r="L130" s="259">
        <f>L128/Справочно!J$7*100000</f>
        <v>163.81660239197535</v>
      </c>
      <c r="M130" s="259">
        <f>M128/Справочно!K$7*100000</f>
        <v>38.631487023374007</v>
      </c>
      <c r="N130" s="259">
        <f>N128/Справочно!L$7*100000</f>
        <v>5.4224669923502944</v>
      </c>
      <c r="O130" s="257">
        <f>O128/Справочно!M$7*100000</f>
        <v>68.951055786764655</v>
      </c>
      <c r="P130" s="259">
        <f>P128/Справочно!N$7*100000</f>
        <v>1100.4221745449513</v>
      </c>
      <c r="Q130" s="259">
        <f>Q128/Справочно!O$7*100000</f>
        <v>51.097469311879507</v>
      </c>
      <c r="R130" s="259">
        <f>R128/Справочно!P$7*100000</f>
        <v>122.14701856322057</v>
      </c>
      <c r="S130" s="259">
        <f>S128/Справочно!Q$7*100000</f>
        <v>100.32915001848168</v>
      </c>
      <c r="T130" s="259">
        <f>T128/Справочно!R$7*100000</f>
        <v>155.35572217266568</v>
      </c>
      <c r="U130" s="259">
        <f>U128/Справочно!S$7*100000</f>
        <v>18.36681611242691</v>
      </c>
      <c r="V130" s="259">
        <f>V128/Справочно!T$7*100000</f>
        <v>17.8369714564896</v>
      </c>
      <c r="W130" s="259">
        <f>W128/Справочно!U$7*100000</f>
        <v>5.0341205499273292</v>
      </c>
    </row>
    <row r="131" spans="1:23" ht="84" x14ac:dyDescent="0.3">
      <c r="A131" s="358" t="s">
        <v>770</v>
      </c>
      <c r="B131" s="361" t="s">
        <v>207</v>
      </c>
      <c r="C131" s="364" t="s">
        <v>58</v>
      </c>
      <c r="D131" s="364" t="s">
        <v>59</v>
      </c>
      <c r="E131" s="364" t="s">
        <v>60</v>
      </c>
      <c r="F131" s="254">
        <v>1044169742</v>
      </c>
      <c r="G131" s="256">
        <v>486171472</v>
      </c>
      <c r="H131" s="256">
        <v>77377036</v>
      </c>
      <c r="I131" s="256">
        <v>75047161</v>
      </c>
      <c r="J131" s="256">
        <v>26385021</v>
      </c>
      <c r="K131" s="256">
        <v>155539825</v>
      </c>
      <c r="L131" s="256">
        <v>68069573</v>
      </c>
      <c r="M131" s="256">
        <v>110078135</v>
      </c>
      <c r="N131" s="256">
        <v>45501519</v>
      </c>
      <c r="O131" s="254">
        <v>998543880</v>
      </c>
      <c r="P131" s="256">
        <v>461858066</v>
      </c>
      <c r="Q131" s="256">
        <v>74684835</v>
      </c>
      <c r="R131" s="256">
        <v>71488195</v>
      </c>
      <c r="S131" s="256">
        <v>25141162</v>
      </c>
      <c r="T131" s="256">
        <v>151544418</v>
      </c>
      <c r="U131" s="256">
        <v>66651488</v>
      </c>
      <c r="V131" s="256">
        <v>103193608</v>
      </c>
      <c r="W131" s="256">
        <v>43982108</v>
      </c>
    </row>
    <row r="132" spans="1:23" ht="42" x14ac:dyDescent="0.3">
      <c r="A132" s="358" t="s">
        <v>224</v>
      </c>
      <c r="B132" s="364" t="s">
        <v>122</v>
      </c>
      <c r="C132" s="361" t="s">
        <v>58</v>
      </c>
      <c r="D132" s="361" t="s">
        <v>123</v>
      </c>
      <c r="E132" s="361" t="s">
        <v>70</v>
      </c>
      <c r="F132" s="257">
        <f>F131/Справочно!D$5*1000</f>
        <v>9061.6695725684822</v>
      </c>
      <c r="G132" s="259">
        <f>G131/Справочно!E$5*1000</f>
        <v>15252.936001676604</v>
      </c>
      <c r="H132" s="259">
        <f>H131/Справочно!F$5*1000</f>
        <v>6889.1786249570187</v>
      </c>
      <c r="I132" s="259">
        <f>I131/Справочно!G$5*1000</f>
        <v>5730.8640889249937</v>
      </c>
      <c r="J132" s="259">
        <f>J131/Справочно!H$5*1000</f>
        <v>3588.9222972076886</v>
      </c>
      <c r="K132" s="259">
        <f>K131/Справочно!I$5*1000</f>
        <v>6804.6970136778764</v>
      </c>
      <c r="L132" s="259">
        <f>L131/Справочно!J$5*1000</f>
        <v>7171.4150680308912</v>
      </c>
      <c r="M132" s="259">
        <f>M131/Справочно!K$5*1000</f>
        <v>8401.4225418534625</v>
      </c>
      <c r="N132" s="259">
        <f>N131/Справочно!L$5*1000</f>
        <v>7309.7533916123457</v>
      </c>
      <c r="O132" s="257">
        <f>O131/Справочно!M$5*1000</f>
        <v>8623.9220938145791</v>
      </c>
      <c r="P132" s="259">
        <f>P131/Справочно!N$5*1000</f>
        <v>14413.390734565779</v>
      </c>
      <c r="Q132" s="259">
        <f>Q131/Справочно!O$5*1000</f>
        <v>6624.4109884661284</v>
      </c>
      <c r="R132" s="259">
        <f>R131/Справочно!P$5*1000</f>
        <v>5438.3625649849</v>
      </c>
      <c r="S132" s="259">
        <f>S131/Справочно!Q$5*1000</f>
        <v>3437.849050669693</v>
      </c>
      <c r="T132" s="259">
        <f>T131/Справочно!R$5*1000</f>
        <v>6574.7882486613598</v>
      </c>
      <c r="U132" s="259">
        <f>U131/Справочно!S$5*1000</f>
        <v>6996.9108252338765</v>
      </c>
      <c r="V132" s="259">
        <f>V131/Справочно!T$5*1000</f>
        <v>7823.6168531448757</v>
      </c>
      <c r="W132" s="259">
        <f>W131/Справочно!U$5*1000</f>
        <v>7041.1817347884626</v>
      </c>
    </row>
    <row r="133" spans="1:23" ht="42" x14ac:dyDescent="0.3">
      <c r="A133" s="358" t="s">
        <v>821</v>
      </c>
      <c r="B133" s="364" t="s">
        <v>124</v>
      </c>
      <c r="C133" s="364" t="s">
        <v>58</v>
      </c>
      <c r="D133" s="364" t="s">
        <v>59</v>
      </c>
      <c r="E133" s="364" t="s">
        <v>60</v>
      </c>
      <c r="F133" s="254">
        <v>609623102</v>
      </c>
      <c r="G133" s="256">
        <v>308476628</v>
      </c>
      <c r="H133" s="256">
        <v>43229674</v>
      </c>
      <c r="I133" s="256">
        <v>39732769</v>
      </c>
      <c r="J133" s="256">
        <v>12629001</v>
      </c>
      <c r="K133" s="256">
        <v>78249821</v>
      </c>
      <c r="L133" s="256">
        <v>37132244</v>
      </c>
      <c r="M133" s="256">
        <v>66381083</v>
      </c>
      <c r="N133" s="256">
        <v>23791882</v>
      </c>
      <c r="O133" s="254">
        <v>568147809</v>
      </c>
      <c r="P133" s="256">
        <v>283408421</v>
      </c>
      <c r="Q133" s="256">
        <v>42411060</v>
      </c>
      <c r="R133" s="256">
        <v>36958374</v>
      </c>
      <c r="S133" s="256">
        <v>11710371</v>
      </c>
      <c r="T133" s="256">
        <v>74350346</v>
      </c>
      <c r="U133" s="256">
        <v>36175967</v>
      </c>
      <c r="V133" s="256">
        <v>60418481</v>
      </c>
      <c r="W133" s="256">
        <v>22714789</v>
      </c>
    </row>
    <row r="134" spans="1:23" ht="84" x14ac:dyDescent="0.3">
      <c r="A134" s="358" t="s">
        <v>822</v>
      </c>
      <c r="B134" s="361" t="s">
        <v>206</v>
      </c>
      <c r="C134" s="364" t="s">
        <v>58</v>
      </c>
      <c r="D134" s="364" t="s">
        <v>59</v>
      </c>
      <c r="E134" s="364" t="s">
        <v>60</v>
      </c>
      <c r="F134" s="254">
        <v>14927450</v>
      </c>
      <c r="G134" s="256">
        <v>7773318</v>
      </c>
      <c r="H134" s="256">
        <v>1258981</v>
      </c>
      <c r="I134" s="256">
        <v>1156594</v>
      </c>
      <c r="J134" s="256">
        <v>250240</v>
      </c>
      <c r="K134" s="256">
        <v>1790195</v>
      </c>
      <c r="L134" s="256">
        <v>1159467</v>
      </c>
      <c r="M134" s="256">
        <v>1056815</v>
      </c>
      <c r="N134" s="256">
        <v>481840</v>
      </c>
      <c r="O134" s="254">
        <v>13291159</v>
      </c>
      <c r="P134" s="256">
        <v>6666101</v>
      </c>
      <c r="Q134" s="256">
        <v>1184303</v>
      </c>
      <c r="R134" s="256">
        <v>1068641</v>
      </c>
      <c r="S134" s="256">
        <v>224163</v>
      </c>
      <c r="T134" s="256">
        <v>1636187</v>
      </c>
      <c r="U134" s="256">
        <v>1063261</v>
      </c>
      <c r="V134" s="256">
        <v>974780</v>
      </c>
      <c r="W134" s="256">
        <v>473723</v>
      </c>
    </row>
    <row r="135" spans="1:23" ht="84" x14ac:dyDescent="0.3">
      <c r="A135" s="363" t="s">
        <v>236</v>
      </c>
      <c r="B135" s="364" t="s">
        <v>125</v>
      </c>
      <c r="C135" s="364" t="s">
        <v>58</v>
      </c>
      <c r="D135" s="364" t="s">
        <v>126</v>
      </c>
      <c r="E135" s="364" t="s">
        <v>70</v>
      </c>
      <c r="F135" s="257">
        <f>F134/(Справочно!D$8+Справочно!D$12)*1000</f>
        <v>2164.1004720081673</v>
      </c>
      <c r="G135" s="259">
        <f>G134/(Справочно!E$8+Справочно!E$12)*1000</f>
        <v>3559.4690458375653</v>
      </c>
      <c r="H135" s="259">
        <f>H134/(Справочно!F$8+Справочно!F$12)*1000</f>
        <v>1597.8700667079572</v>
      </c>
      <c r="I135" s="259">
        <f>I134/(Справочно!G$8+Справочно!G$12)*1000</f>
        <v>1489.9416181009651</v>
      </c>
      <c r="J135" s="259">
        <f>J134/(Справочно!H$8+Справочно!H$12)*1000</f>
        <v>973.43893444536081</v>
      </c>
      <c r="K135" s="259">
        <f>K134/(Справочно!I$8+Справочно!I$12)*1000</f>
        <v>1455.4241570841355</v>
      </c>
      <c r="L135" s="259">
        <f>L134/(Справочно!J$8+Справочно!J$12)*1000</f>
        <v>2032.4019134394757</v>
      </c>
      <c r="M135" s="259">
        <f>M134/(Справочно!K$8+Справочно!K$12)*1000</f>
        <v>1466.4401172802418</v>
      </c>
      <c r="N135" s="259">
        <f>N134/(Справочно!L$8+Справочно!L$12)*1000</f>
        <v>1297.0190956613494</v>
      </c>
      <c r="O135" s="257">
        <f>O134/(Справочно!M$8+Справочно!M$12)*1000</f>
        <v>1945.9707131324146</v>
      </c>
      <c r="P135" s="259">
        <f>P134/(Справочно!N$8+Справочно!N$12)*1000</f>
        <v>3092.2650939308837</v>
      </c>
      <c r="Q135" s="259">
        <f>Q134/(Справочно!O$8+Справочно!O$12)*1000</f>
        <v>1514.6825224266579</v>
      </c>
      <c r="R135" s="259">
        <f>R134/(Справочно!P$8+Справочно!P$12)*1000</f>
        <v>1392.5348609017119</v>
      </c>
      <c r="S135" s="259">
        <f>S134/(Справочно!Q$8+Справочно!Q$12)*1000</f>
        <v>894.00574300071787</v>
      </c>
      <c r="T135" s="259">
        <f>T134/(Справочно!R$8+Справочно!R$12)*1000</f>
        <v>1341.8419021797517</v>
      </c>
      <c r="U135" s="259">
        <f>U134/(Справочно!S$8+Справочно!S$12)*1000</f>
        <v>1878.0917760479317</v>
      </c>
      <c r="V135" s="259">
        <f>V134/(Справочно!T$8+Справочно!T$12)*1000</f>
        <v>1360.4156693848556</v>
      </c>
      <c r="W135" s="259">
        <f>W134/(Справочно!U$8+Справочно!U$12)*1000</f>
        <v>1272.4227773301102</v>
      </c>
    </row>
    <row r="136" spans="1:23" ht="45.6" customHeight="1" x14ac:dyDescent="0.3">
      <c r="A136" s="366" t="s">
        <v>755</v>
      </c>
      <c r="B136" s="367" t="s">
        <v>471</v>
      </c>
      <c r="C136" s="364" t="s">
        <v>58</v>
      </c>
      <c r="D136" s="364" t="s">
        <v>59</v>
      </c>
      <c r="E136" s="364" t="s">
        <v>60</v>
      </c>
      <c r="F136" s="254">
        <v>334613114</v>
      </c>
      <c r="G136" s="256">
        <v>118825002</v>
      </c>
      <c r="H136" s="256">
        <v>33529265</v>
      </c>
      <c r="I136" s="256">
        <v>30255091</v>
      </c>
      <c r="J136" s="256">
        <v>10931361</v>
      </c>
      <c r="K136" s="256">
        <v>58715987</v>
      </c>
      <c r="L136" s="256">
        <v>28465308</v>
      </c>
      <c r="M136" s="256">
        <v>37057876</v>
      </c>
      <c r="N136" s="256">
        <v>16833224</v>
      </c>
      <c r="O136" s="284">
        <v>305560191</v>
      </c>
      <c r="P136" s="256">
        <v>106441354</v>
      </c>
      <c r="Q136" s="256">
        <v>30815732</v>
      </c>
      <c r="R136" s="256">
        <v>27594038</v>
      </c>
      <c r="S136" s="256">
        <v>9734707</v>
      </c>
      <c r="T136" s="256">
        <v>54337107</v>
      </c>
      <c r="U136" s="256">
        <v>26304831</v>
      </c>
      <c r="V136" s="285">
        <v>34270813</v>
      </c>
      <c r="W136" s="256">
        <v>16061609</v>
      </c>
    </row>
    <row r="137" spans="1:23" ht="42" x14ac:dyDescent="0.3">
      <c r="A137" s="358" t="s">
        <v>750</v>
      </c>
      <c r="B137" s="364" t="s">
        <v>122</v>
      </c>
      <c r="C137" s="361" t="s">
        <v>58</v>
      </c>
      <c r="D137" s="361" t="s">
        <v>123</v>
      </c>
      <c r="E137" s="361" t="s">
        <v>70</v>
      </c>
      <c r="F137" s="257">
        <f>F136/Справочно!D$5*1000</f>
        <v>2903.8894269320708</v>
      </c>
      <c r="G137" s="259">
        <f>G136/Справочно!E$5*1000</f>
        <v>3727.9648339898777</v>
      </c>
      <c r="H137" s="259">
        <f>H136/Справочно!F$5*1000</f>
        <v>2985.2409408460608</v>
      </c>
      <c r="I137" s="259">
        <f>I136/Справочно!G$5*1000</f>
        <v>2310.3847261998062</v>
      </c>
      <c r="J137" s="259">
        <f>J136/Справочно!H$5*1000</f>
        <v>1486.8968734846389</v>
      </c>
      <c r="K137" s="259">
        <f>K136/Справочно!I$5*1000</f>
        <v>2568.7601319729465</v>
      </c>
      <c r="L137" s="259">
        <f>L136/Справочно!J$5*1000</f>
        <v>2998.9396100272334</v>
      </c>
      <c r="M137" s="259">
        <f>M136/Справочно!K$5*1000</f>
        <v>2828.3443826479293</v>
      </c>
      <c r="N137" s="259">
        <f>N136/Справочно!L$5*1000</f>
        <v>2704.2331537496657</v>
      </c>
      <c r="O137" s="257">
        <f>O136/Справочно!M$5*1000</f>
        <v>2638.9699390627711</v>
      </c>
      <c r="P137" s="259">
        <f>P136/Справочно!N$5*1000</f>
        <v>3321.758216339641</v>
      </c>
      <c r="Q137" s="259">
        <f>Q136/Справочно!O$5*1000</f>
        <v>2733.300189769815</v>
      </c>
      <c r="R137" s="259">
        <f>R136/Справочно!P$5*1000</f>
        <v>2099.1771197464254</v>
      </c>
      <c r="S137" s="259">
        <f>S136/Справочно!Q$5*1000</f>
        <v>1331.1418628342485</v>
      </c>
      <c r="T137" s="259">
        <f>T136/Справочно!R$5*1000</f>
        <v>2357.427461101569</v>
      </c>
      <c r="U137" s="259">
        <f>U136/Справочно!S$5*1000</f>
        <v>2761.4170711364713</v>
      </c>
      <c r="V137" s="259">
        <f>V136/Справочно!T$5*1000</f>
        <v>2598.239516519051</v>
      </c>
      <c r="W137" s="259">
        <f>W136/Справочно!U$5*1000</f>
        <v>2571.3344144876819</v>
      </c>
    </row>
    <row r="138" spans="1:23" ht="86.4" customHeight="1" x14ac:dyDescent="0.3">
      <c r="A138" s="358" t="s">
        <v>771</v>
      </c>
      <c r="B138" s="367" t="s">
        <v>472</v>
      </c>
      <c r="C138" s="364" t="s">
        <v>58</v>
      </c>
      <c r="D138" s="364" t="s">
        <v>59</v>
      </c>
      <c r="E138" s="364" t="s">
        <v>60</v>
      </c>
      <c r="F138" s="299">
        <v>619119883</v>
      </c>
      <c r="G138" s="300">
        <v>562655312</v>
      </c>
      <c r="H138" s="300">
        <v>40974645</v>
      </c>
      <c r="I138" s="300">
        <v>4446490</v>
      </c>
      <c r="J138" s="300">
        <v>89895</v>
      </c>
      <c r="K138" s="300">
        <v>4379136</v>
      </c>
      <c r="L138" s="300">
        <v>3288031</v>
      </c>
      <c r="M138" s="300">
        <v>889703</v>
      </c>
      <c r="N138" s="300">
        <v>2396671</v>
      </c>
      <c r="O138" s="299">
        <v>598794370</v>
      </c>
      <c r="P138" s="300">
        <v>542629864</v>
      </c>
      <c r="Q138" s="300">
        <v>36869679</v>
      </c>
      <c r="R138" s="300">
        <v>4475634</v>
      </c>
      <c r="S138" s="300">
        <v>91361</v>
      </c>
      <c r="T138" s="300">
        <v>5863920</v>
      </c>
      <c r="U138" s="300">
        <v>4117656</v>
      </c>
      <c r="V138" s="300">
        <v>886741</v>
      </c>
      <c r="W138" s="300">
        <v>3859515</v>
      </c>
    </row>
    <row r="139" spans="1:23" ht="42" x14ac:dyDescent="0.3">
      <c r="A139" s="358" t="s">
        <v>772</v>
      </c>
      <c r="B139" s="364" t="s">
        <v>122</v>
      </c>
      <c r="C139" s="361" t="s">
        <v>58</v>
      </c>
      <c r="D139" s="361" t="s">
        <v>123</v>
      </c>
      <c r="E139" s="361" t="s">
        <v>70</v>
      </c>
      <c r="F139" s="257">
        <f>F138/Справочно!D$5*1000</f>
        <v>5372.9384983014179</v>
      </c>
      <c r="G139" s="259">
        <f>G138/Справочно!E$5*1000</f>
        <v>17652.507313179787</v>
      </c>
      <c r="H139" s="259">
        <f>H138/Справочно!F$5*1000</f>
        <v>3648.1320956672726</v>
      </c>
      <c r="I139" s="259">
        <f>I138/Справочно!G$5*1000</f>
        <v>339.54955155151168</v>
      </c>
      <c r="J139" s="259">
        <f>J138/Справочно!H$5*1000</f>
        <v>12.227626042347481</v>
      </c>
      <c r="K139" s="259">
        <f>K138/Справочно!I$5*1000</f>
        <v>191.58240445293853</v>
      </c>
      <c r="L139" s="259">
        <f>L138/Справочно!J$5*1000</f>
        <v>346.40785917009759</v>
      </c>
      <c r="M139" s="259">
        <f>M138/Справочно!K$5*1000</f>
        <v>67.904228571411124</v>
      </c>
      <c r="N139" s="259">
        <f>N138/Справочно!L$5*1000</f>
        <v>385.02173896280152</v>
      </c>
      <c r="O139" s="257">
        <f>O138/Справочно!M$5*1000</f>
        <v>5171.4863017284551</v>
      </c>
      <c r="P139" s="259">
        <f>P138/Справочно!N$5*1000</f>
        <v>16934.068775311349</v>
      </c>
      <c r="Q139" s="259">
        <f>Q138/Справочно!O$5*1000</f>
        <v>3270.2744366887719</v>
      </c>
      <c r="R139" s="259">
        <f>R138/Справочно!P$5*1000</f>
        <v>340.47747883652164</v>
      </c>
      <c r="S139" s="259">
        <f>S138/Справочно!Q$5*1000</f>
        <v>12.492872330969977</v>
      </c>
      <c r="T139" s="259">
        <f>T138/Справочно!R$5*1000</f>
        <v>254.40747218475789</v>
      </c>
      <c r="U139" s="259">
        <f>U138/Справочно!S$5*1000</f>
        <v>432.26149491199993</v>
      </c>
      <c r="V139" s="259">
        <f>V138/Справочно!T$5*1000</f>
        <v>67.228212739441574</v>
      </c>
      <c r="W139" s="259">
        <f>W138/Справочно!U$5*1000</f>
        <v>617.87730872613236</v>
      </c>
    </row>
    <row r="140" spans="1:23" ht="86.4" customHeight="1" x14ac:dyDescent="0.3">
      <c r="A140" s="358" t="s">
        <v>823</v>
      </c>
      <c r="B140" s="367" t="s">
        <v>473</v>
      </c>
      <c r="C140" s="364" t="s">
        <v>58</v>
      </c>
      <c r="D140" s="364" t="s">
        <v>59</v>
      </c>
      <c r="E140" s="364" t="s">
        <v>60</v>
      </c>
      <c r="F140" s="299">
        <v>200273979</v>
      </c>
      <c r="G140" s="300">
        <v>175626814</v>
      </c>
      <c r="H140" s="300">
        <v>17422802</v>
      </c>
      <c r="I140" s="300">
        <v>2237490</v>
      </c>
      <c r="J140" s="300">
        <v>21542</v>
      </c>
      <c r="K140" s="300">
        <v>2073540</v>
      </c>
      <c r="L140" s="300">
        <v>1620769</v>
      </c>
      <c r="M140" s="300">
        <v>477041</v>
      </c>
      <c r="N140" s="300">
        <v>793981</v>
      </c>
      <c r="O140" s="299">
        <v>190205650</v>
      </c>
      <c r="P140" s="300">
        <v>166532443</v>
      </c>
      <c r="Q140" s="300">
        <v>15485623</v>
      </c>
      <c r="R140" s="300">
        <v>2086661</v>
      </c>
      <c r="S140" s="300">
        <v>23234</v>
      </c>
      <c r="T140" s="300">
        <v>2513007</v>
      </c>
      <c r="U140" s="300">
        <v>1954175</v>
      </c>
      <c r="V140" s="300">
        <v>472030</v>
      </c>
      <c r="W140" s="300">
        <v>1138477</v>
      </c>
    </row>
    <row r="141" spans="1:23" ht="42" x14ac:dyDescent="0.3">
      <c r="A141" s="358" t="s">
        <v>824</v>
      </c>
      <c r="B141" s="364" t="s">
        <v>122</v>
      </c>
      <c r="C141" s="361" t="s">
        <v>58</v>
      </c>
      <c r="D141" s="361" t="s">
        <v>123</v>
      </c>
      <c r="E141" s="361" t="s">
        <v>70</v>
      </c>
      <c r="F141" s="257">
        <f>F140/Справочно!D$5*1000</f>
        <v>1738.0475115141949</v>
      </c>
      <c r="G141" s="259">
        <f>G140/Справочно!E$5*1000</f>
        <v>5510.0406099524507</v>
      </c>
      <c r="H141" s="259">
        <f>H140/Справочно!F$5*1000</f>
        <v>1551.2198622503245</v>
      </c>
      <c r="I141" s="259">
        <f>I140/Справочно!G$5*1000</f>
        <v>170.86257387309806</v>
      </c>
      <c r="J141" s="259">
        <f>J140/Справочно!H$5*1000</f>
        <v>2.9301687547054835</v>
      </c>
      <c r="K141" s="259">
        <f>K140/Справочно!I$5*1000</f>
        <v>90.715104287545799</v>
      </c>
      <c r="L141" s="259">
        <f>L140/Справочно!J$5*1000</f>
        <v>170.75481329076882</v>
      </c>
      <c r="M141" s="259">
        <f>M140/Справочно!K$5*1000</f>
        <v>36.408892745033491</v>
      </c>
      <c r="N141" s="259">
        <f>N140/Справочно!L$5*1000</f>
        <v>127.55190233595853</v>
      </c>
      <c r="O141" s="257">
        <f>O140/Справочно!M$5*1000</f>
        <v>1642.710691295172</v>
      </c>
      <c r="P141" s="259">
        <f>P140/Справочно!N$5*1000</f>
        <v>5197.0450396784963</v>
      </c>
      <c r="Q141" s="259">
        <f>Q140/Справочно!O$5*1000</f>
        <v>1373.5470014018751</v>
      </c>
      <c r="R141" s="259">
        <f>R140/Справочно!P$5*1000</f>
        <v>158.73976211336651</v>
      </c>
      <c r="S141" s="259">
        <f>S140/Справочно!Q$5*1000</f>
        <v>3.1770601869261115</v>
      </c>
      <c r="T141" s="259">
        <f>T140/Справочно!R$5*1000</f>
        <v>109.02736709446954</v>
      </c>
      <c r="U141" s="259">
        <f>U140/Справочно!S$5*1000</f>
        <v>205.14453048522205</v>
      </c>
      <c r="V141" s="259">
        <f>V140/Справочно!T$5*1000</f>
        <v>35.786924546624782</v>
      </c>
      <c r="W141" s="259">
        <f>W140/Справочно!U$5*1000</f>
        <v>182.26101072456018</v>
      </c>
    </row>
    <row r="142" spans="1:23" hidden="1" x14ac:dyDescent="0.3"/>
    <row r="143" spans="1:23" hidden="1" x14ac:dyDescent="0.3"/>
  </sheetData>
  <autoFilter ref="A3:W141"/>
  <mergeCells count="9">
    <mergeCell ref="B4:E4"/>
    <mergeCell ref="A1:W1"/>
    <mergeCell ref="A2:A3"/>
    <mergeCell ref="B2:B3"/>
    <mergeCell ref="C2:C3"/>
    <mergeCell ref="D2:D3"/>
    <mergeCell ref="E2:E3"/>
    <mergeCell ref="O2:W2"/>
    <mergeCell ref="F2:N2"/>
  </mergeCells>
  <pageMargins left="0.25" right="0.25" top="0.75" bottom="0.75" header="0.3" footer="0.3"/>
  <pageSetup paperSize="9" scale="20" fitToHeight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301"/>
  <sheetViews>
    <sheetView zoomScale="40" zoomScaleNormal="40" workbookViewId="0">
      <selection activeCell="A2" sqref="A2:A3"/>
    </sheetView>
  </sheetViews>
  <sheetFormatPr defaultColWidth="0" defaultRowHeight="14.4" zeroHeight="1" x14ac:dyDescent="0.3"/>
  <cols>
    <col min="1" max="1" width="28" customWidth="1"/>
    <col min="2" max="2" width="78.33203125" customWidth="1"/>
    <col min="3" max="3" width="30.88671875" customWidth="1"/>
    <col min="4" max="4" width="29.33203125" customWidth="1"/>
    <col min="5" max="5" width="23.5546875" customWidth="1"/>
    <col min="6" max="23" width="27.44140625" customWidth="1"/>
    <col min="24" max="49" width="0" hidden="1" customWidth="1"/>
    <col min="50" max="16384" width="11.44140625" hidden="1"/>
  </cols>
  <sheetData>
    <row r="1" spans="1:23" ht="27.6" x14ac:dyDescent="0.45">
      <c r="A1" s="400" t="s">
        <v>449</v>
      </c>
      <c r="B1" s="400"/>
      <c r="C1" s="400"/>
      <c r="D1" s="400"/>
      <c r="E1" s="400"/>
      <c r="F1" s="401"/>
      <c r="G1" s="401"/>
      <c r="H1" s="401"/>
      <c r="I1" s="401"/>
      <c r="J1" s="401"/>
      <c r="K1" s="401"/>
      <c r="L1" s="401"/>
      <c r="M1" s="401"/>
      <c r="N1" s="402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125.25" customHeight="1" x14ac:dyDescent="0.3">
      <c r="A2" s="403" t="s">
        <v>49</v>
      </c>
      <c r="B2" s="405" t="s">
        <v>50</v>
      </c>
      <c r="C2" s="403" t="s">
        <v>51</v>
      </c>
      <c r="D2" s="403" t="s">
        <v>52</v>
      </c>
      <c r="E2" s="403" t="s">
        <v>53</v>
      </c>
      <c r="F2" s="406" t="s">
        <v>454</v>
      </c>
      <c r="G2" s="407"/>
      <c r="H2" s="407"/>
      <c r="I2" s="407"/>
      <c r="J2" s="407"/>
      <c r="K2" s="407"/>
      <c r="L2" s="407"/>
      <c r="M2" s="407"/>
      <c r="N2" s="407"/>
      <c r="O2" s="393" t="s">
        <v>455</v>
      </c>
      <c r="P2" s="394"/>
      <c r="Q2" s="394"/>
      <c r="R2" s="394"/>
      <c r="S2" s="394"/>
      <c r="T2" s="394"/>
      <c r="U2" s="394"/>
      <c r="V2" s="394"/>
      <c r="W2" s="395"/>
    </row>
    <row r="3" spans="1:23" ht="209.25" customHeight="1" x14ac:dyDescent="0.3">
      <c r="A3" s="404"/>
      <c r="B3" s="390"/>
      <c r="C3" s="404"/>
      <c r="D3" s="404"/>
      <c r="E3" s="404"/>
      <c r="F3" s="53" t="s">
        <v>456</v>
      </c>
      <c r="G3" s="53" t="s">
        <v>457</v>
      </c>
      <c r="H3" s="52" t="s">
        <v>31</v>
      </c>
      <c r="I3" s="52" t="s">
        <v>33</v>
      </c>
      <c r="J3" s="52" t="s">
        <v>35</v>
      </c>
      <c r="K3" s="52" t="s">
        <v>37</v>
      </c>
      <c r="L3" s="52" t="s">
        <v>39</v>
      </c>
      <c r="M3" s="52" t="s">
        <v>41</v>
      </c>
      <c r="N3" s="52" t="s">
        <v>43</v>
      </c>
      <c r="O3" s="53" t="s">
        <v>456</v>
      </c>
      <c r="P3" s="53" t="s">
        <v>457</v>
      </c>
      <c r="Q3" s="52" t="s">
        <v>31</v>
      </c>
      <c r="R3" s="52" t="s">
        <v>33</v>
      </c>
      <c r="S3" s="52" t="s">
        <v>35</v>
      </c>
      <c r="T3" s="52" t="s">
        <v>37</v>
      </c>
      <c r="U3" s="52" t="s">
        <v>39</v>
      </c>
      <c r="V3" s="52" t="s">
        <v>41</v>
      </c>
      <c r="W3" s="52" t="s">
        <v>43</v>
      </c>
    </row>
    <row r="4" spans="1:23" ht="24.9" customHeight="1" x14ac:dyDescent="0.3">
      <c r="A4" s="54" t="s">
        <v>256</v>
      </c>
      <c r="B4" s="396" t="s">
        <v>257</v>
      </c>
      <c r="C4" s="396"/>
      <c r="D4" s="396"/>
      <c r="E4" s="396"/>
      <c r="F4" s="245"/>
      <c r="G4" s="245"/>
      <c r="H4" s="245"/>
      <c r="I4" s="245"/>
      <c r="J4" s="245"/>
      <c r="K4" s="245"/>
      <c r="L4" s="245"/>
      <c r="M4" s="245"/>
      <c r="N4" s="245"/>
      <c r="O4" s="55"/>
      <c r="P4" s="55"/>
      <c r="Q4" s="55"/>
      <c r="R4" s="55"/>
      <c r="S4" s="55"/>
      <c r="T4" s="55"/>
      <c r="U4" s="55"/>
      <c r="V4" s="55"/>
      <c r="W4" s="55"/>
    </row>
    <row r="5" spans="1:23" ht="24.9" customHeight="1" x14ac:dyDescent="0.3">
      <c r="A5" s="397" t="s">
        <v>258</v>
      </c>
      <c r="B5" s="397"/>
      <c r="C5" s="397"/>
      <c r="D5" s="397"/>
      <c r="E5" s="397"/>
      <c r="F5" s="246"/>
      <c r="G5" s="246"/>
      <c r="H5" s="246"/>
      <c r="I5" s="246"/>
      <c r="J5" s="246"/>
      <c r="K5" s="246"/>
      <c r="L5" s="246"/>
      <c r="M5" s="246"/>
      <c r="N5" s="246"/>
      <c r="O5" s="54"/>
      <c r="P5" s="54"/>
      <c r="Q5" s="54"/>
      <c r="R5" s="54"/>
      <c r="S5" s="54"/>
      <c r="T5" s="54"/>
      <c r="U5" s="54"/>
      <c r="V5" s="54"/>
      <c r="W5" s="54"/>
    </row>
    <row r="6" spans="1:23" ht="24.9" customHeight="1" x14ac:dyDescent="0.3">
      <c r="A6" s="397" t="s">
        <v>259</v>
      </c>
      <c r="B6" s="397"/>
      <c r="C6" s="397"/>
      <c r="D6" s="397"/>
      <c r="E6" s="397"/>
      <c r="F6" s="246"/>
      <c r="G6" s="246"/>
      <c r="H6" s="246"/>
      <c r="I6" s="246"/>
      <c r="J6" s="246"/>
      <c r="K6" s="246"/>
      <c r="L6" s="246"/>
      <c r="M6" s="246"/>
      <c r="N6" s="246"/>
      <c r="O6" s="54"/>
      <c r="P6" s="54"/>
      <c r="Q6" s="54"/>
      <c r="R6" s="54"/>
      <c r="S6" s="54"/>
      <c r="T6" s="54"/>
      <c r="U6" s="54"/>
      <c r="V6" s="54"/>
      <c r="W6" s="54"/>
    </row>
    <row r="7" spans="1:23" ht="63" x14ac:dyDescent="0.3">
      <c r="A7" s="54" t="s">
        <v>260</v>
      </c>
      <c r="B7" s="224" t="s">
        <v>474</v>
      </c>
      <c r="C7" s="56" t="s">
        <v>127</v>
      </c>
      <c r="D7" s="56" t="s">
        <v>116</v>
      </c>
      <c r="E7" s="56" t="s">
        <v>261</v>
      </c>
      <c r="F7" s="215">
        <v>89.335317460317469</v>
      </c>
      <c r="G7" s="216">
        <v>89.87341772151899</v>
      </c>
      <c r="H7" s="216">
        <v>90.862944162436548</v>
      </c>
      <c r="I7" s="216">
        <v>91.441441441441441</v>
      </c>
      <c r="J7" s="216">
        <v>85.820895522388057</v>
      </c>
      <c r="K7" s="216">
        <v>87.203791469194314</v>
      </c>
      <c r="L7" s="216">
        <v>90.361445783132538</v>
      </c>
      <c r="M7" s="216">
        <v>91.517857142857139</v>
      </c>
      <c r="N7" s="216">
        <v>85.714285714285708</v>
      </c>
      <c r="O7" s="215">
        <v>93.689603475068097</v>
      </c>
      <c r="P7" s="216">
        <v>91.089108910891099</v>
      </c>
      <c r="Q7" s="216">
        <v>97.183098591549296</v>
      </c>
      <c r="R7" s="216">
        <v>96.363636363636402</v>
      </c>
      <c r="S7" s="216">
        <v>88.973384030418302</v>
      </c>
      <c r="T7" s="216">
        <v>94.863013698630098</v>
      </c>
      <c r="U7" s="216">
        <v>97.5</v>
      </c>
      <c r="V7" s="216">
        <v>93.413173652694596</v>
      </c>
      <c r="W7" s="216">
        <v>91.093117408906906</v>
      </c>
    </row>
    <row r="8" spans="1:23" ht="63" x14ac:dyDescent="0.3">
      <c r="A8" s="54" t="s">
        <v>262</v>
      </c>
      <c r="B8" s="56" t="s">
        <v>263</v>
      </c>
      <c r="C8" s="56" t="s">
        <v>58</v>
      </c>
      <c r="D8" s="56" t="s">
        <v>59</v>
      </c>
      <c r="E8" s="56" t="s">
        <v>60</v>
      </c>
      <c r="F8" s="59">
        <v>352471164</v>
      </c>
      <c r="G8" s="60">
        <v>167888448</v>
      </c>
      <c r="H8" s="60">
        <v>26666203</v>
      </c>
      <c r="I8" s="60">
        <v>25625826</v>
      </c>
      <c r="J8" s="60">
        <v>9362716</v>
      </c>
      <c r="K8" s="60">
        <v>48356947</v>
      </c>
      <c r="L8" s="60">
        <v>22949374</v>
      </c>
      <c r="M8" s="60">
        <v>37006091</v>
      </c>
      <c r="N8" s="60">
        <v>14615559</v>
      </c>
      <c r="O8" s="59">
        <v>315402814</v>
      </c>
      <c r="P8" s="60">
        <v>144528725</v>
      </c>
      <c r="Q8" s="60">
        <v>24716659</v>
      </c>
      <c r="R8" s="60">
        <v>22913329</v>
      </c>
      <c r="S8" s="60">
        <v>8568291</v>
      </c>
      <c r="T8" s="60">
        <v>46457949</v>
      </c>
      <c r="U8" s="60">
        <v>21497341</v>
      </c>
      <c r="V8" s="60">
        <v>33272246</v>
      </c>
      <c r="W8" s="60">
        <v>13448274</v>
      </c>
    </row>
    <row r="9" spans="1:23" ht="42" x14ac:dyDescent="0.3">
      <c r="A9" s="54" t="s">
        <v>264</v>
      </c>
      <c r="B9" s="54" t="s">
        <v>265</v>
      </c>
      <c r="C9" s="54" t="s">
        <v>58</v>
      </c>
      <c r="D9" s="54" t="s">
        <v>123</v>
      </c>
      <c r="E9" s="54" t="s">
        <v>70</v>
      </c>
      <c r="F9" s="64">
        <f>F8/Справочно!D5*1000</f>
        <v>3058.8678196217979</v>
      </c>
      <c r="G9" s="65">
        <f>G8/Справочно!E5*1000</f>
        <v>5267.2604219871018</v>
      </c>
      <c r="H9" s="65">
        <f>H8/Справочно!F5*1000</f>
        <v>2374.1958236338328</v>
      </c>
      <c r="I9" s="65">
        <f>I8/Справочно!G5*1000</f>
        <v>1956.877835424586</v>
      </c>
      <c r="J9" s="65">
        <f>J8/Справочно!H5*1000</f>
        <v>1273.5278935280433</v>
      </c>
      <c r="K9" s="65">
        <f>K8/Справочно!I5*1000</f>
        <v>2115.5634760517401</v>
      </c>
      <c r="L9" s="65">
        <f>L8/Справочно!J5*1000</f>
        <v>2417.8128237336878</v>
      </c>
      <c r="M9" s="65">
        <f>M8/Справочно!K5*1000</f>
        <v>2824.3920294732516</v>
      </c>
      <c r="N9" s="65">
        <f>N8/Справочно!L5*1000</f>
        <v>2347.96847047151</v>
      </c>
      <c r="O9" s="64">
        <f>O8/Справочно!M5*1000</f>
        <v>2723.9757316482583</v>
      </c>
      <c r="P9" s="65">
        <f>P8/Справочно!N5*1000</f>
        <v>4510.3661474077308</v>
      </c>
      <c r="Q9" s="65">
        <f>Q8/Справочно!O5*1000</f>
        <v>2192.3233475413076</v>
      </c>
      <c r="R9" s="65">
        <f>R8/Справочно!P5*1000</f>
        <v>1743.0988525138018</v>
      </c>
      <c r="S9" s="65">
        <f>S8/Справочно!Q5*1000</f>
        <v>1171.6439789144065</v>
      </c>
      <c r="T9" s="65">
        <f>T8/Справочно!R5*1000</f>
        <v>2015.5884404934584</v>
      </c>
      <c r="U9" s="65">
        <f>U8/Справочно!S5*1000</f>
        <v>2256.7384835675998</v>
      </c>
      <c r="V9" s="65">
        <f>V8/Справочно!T5*1000</f>
        <v>2522.5332226738519</v>
      </c>
      <c r="W9" s="65">
        <f>W8/Справочно!U5*1000</f>
        <v>2152.9605005114936</v>
      </c>
    </row>
    <row r="10" spans="1:23" ht="84" x14ac:dyDescent="0.3">
      <c r="A10" s="54" t="s">
        <v>475</v>
      </c>
      <c r="B10" s="56" t="s">
        <v>266</v>
      </c>
      <c r="C10" s="56" t="s">
        <v>58</v>
      </c>
      <c r="D10" s="56" t="s">
        <v>59</v>
      </c>
      <c r="E10" s="56" t="s">
        <v>60</v>
      </c>
      <c r="F10" s="59">
        <v>320283155</v>
      </c>
      <c r="G10" s="60">
        <v>142838404</v>
      </c>
      <c r="H10" s="60">
        <v>25688664</v>
      </c>
      <c r="I10" s="60">
        <v>24804901</v>
      </c>
      <c r="J10" s="60">
        <v>9270887</v>
      </c>
      <c r="K10" s="60">
        <v>46076474</v>
      </c>
      <c r="L10" s="60">
        <v>21610007</v>
      </c>
      <c r="M10" s="60">
        <v>36286586</v>
      </c>
      <c r="N10" s="60">
        <v>13707232</v>
      </c>
      <c r="O10" s="59">
        <v>282930996</v>
      </c>
      <c r="P10" s="60">
        <v>121384166</v>
      </c>
      <c r="Q10" s="60">
        <v>23283575</v>
      </c>
      <c r="R10" s="60">
        <v>22119737</v>
      </c>
      <c r="S10" s="60">
        <v>8454435</v>
      </c>
      <c r="T10" s="60">
        <v>42473552</v>
      </c>
      <c r="U10" s="60">
        <v>20183744</v>
      </c>
      <c r="V10" s="60">
        <v>32452735</v>
      </c>
      <c r="W10" s="60">
        <v>12579052</v>
      </c>
    </row>
    <row r="11" spans="1:23" ht="20.25" customHeight="1" x14ac:dyDescent="0.3">
      <c r="A11" s="54" t="s">
        <v>476</v>
      </c>
      <c r="B11" s="57" t="s">
        <v>267</v>
      </c>
      <c r="C11" s="56" t="s">
        <v>58</v>
      </c>
      <c r="D11" s="56" t="s">
        <v>59</v>
      </c>
      <c r="E11" s="56" t="s">
        <v>60</v>
      </c>
      <c r="F11" s="61">
        <v>308004041</v>
      </c>
      <c r="G11" s="62">
        <v>139744719</v>
      </c>
      <c r="H11" s="62">
        <v>25266654</v>
      </c>
      <c r="I11" s="62">
        <v>24144694</v>
      </c>
      <c r="J11" s="62">
        <v>9257426</v>
      </c>
      <c r="K11" s="62">
        <v>45140296</v>
      </c>
      <c r="L11" s="62">
        <v>21303619</v>
      </c>
      <c r="M11" s="62">
        <v>29526571</v>
      </c>
      <c r="N11" s="62">
        <v>13620062</v>
      </c>
      <c r="O11" s="61">
        <v>272328523</v>
      </c>
      <c r="P11" s="62">
        <v>118215814</v>
      </c>
      <c r="Q11" s="62">
        <v>22790563</v>
      </c>
      <c r="R11" s="62">
        <v>21542979</v>
      </c>
      <c r="S11" s="62">
        <v>8425162</v>
      </c>
      <c r="T11" s="62">
        <v>41447983</v>
      </c>
      <c r="U11" s="62">
        <v>19763920</v>
      </c>
      <c r="V11" s="62">
        <v>27808629</v>
      </c>
      <c r="W11" s="62">
        <v>12333473</v>
      </c>
    </row>
    <row r="12" spans="1:23" ht="42" x14ac:dyDescent="0.3">
      <c r="A12" s="54" t="s">
        <v>477</v>
      </c>
      <c r="B12" s="57" t="s">
        <v>268</v>
      </c>
      <c r="C12" s="56" t="s">
        <v>58</v>
      </c>
      <c r="D12" s="56" t="s">
        <v>59</v>
      </c>
      <c r="E12" s="56" t="s">
        <v>60</v>
      </c>
      <c r="F12" s="61">
        <v>235342664</v>
      </c>
      <c r="G12" s="62">
        <v>94506812</v>
      </c>
      <c r="H12" s="62">
        <v>19899905</v>
      </c>
      <c r="I12" s="62">
        <v>17512523</v>
      </c>
      <c r="J12" s="62">
        <v>8384746</v>
      </c>
      <c r="K12" s="62">
        <v>36784570</v>
      </c>
      <c r="L12" s="62">
        <v>16557421</v>
      </c>
      <c r="M12" s="62">
        <v>30245468</v>
      </c>
      <c r="N12" s="62">
        <v>11451219</v>
      </c>
      <c r="O12" s="61">
        <v>205028769</v>
      </c>
      <c r="P12" s="62">
        <v>76036607</v>
      </c>
      <c r="Q12" s="62">
        <v>18388688</v>
      </c>
      <c r="R12" s="62">
        <v>15923508</v>
      </c>
      <c r="S12" s="62">
        <v>7563482</v>
      </c>
      <c r="T12" s="62">
        <v>34140339</v>
      </c>
      <c r="U12" s="62">
        <v>15462945</v>
      </c>
      <c r="V12" s="62">
        <v>27046922</v>
      </c>
      <c r="W12" s="62">
        <v>10466278</v>
      </c>
    </row>
    <row r="13" spans="1:23" ht="144.75" customHeight="1" x14ac:dyDescent="0.3">
      <c r="A13" s="54" t="s">
        <v>478</v>
      </c>
      <c r="B13" s="56" t="s">
        <v>269</v>
      </c>
      <c r="C13" s="56" t="s">
        <v>58</v>
      </c>
      <c r="D13" s="56" t="s">
        <v>116</v>
      </c>
      <c r="E13" s="56" t="s">
        <v>60</v>
      </c>
      <c r="F13" s="58">
        <v>30.673475979732039</v>
      </c>
      <c r="G13" s="63">
        <v>29.380252076987357</v>
      </c>
      <c r="H13" s="63">
        <v>33.199338367005943</v>
      </c>
      <c r="I13" s="63">
        <v>33.052417532490004</v>
      </c>
      <c r="J13" s="63">
        <v>35.136932428441121</v>
      </c>
      <c r="K13" s="63">
        <v>29.623586113717177</v>
      </c>
      <c r="L13" s="63">
        <v>31.746940736648959</v>
      </c>
      <c r="M13" s="63">
        <v>32.964390248799177</v>
      </c>
      <c r="N13" s="63">
        <v>30.124778911227118</v>
      </c>
      <c r="O13" s="58">
        <v>28.334357825116307</v>
      </c>
      <c r="P13" s="63">
        <v>26.281703175884342</v>
      </c>
      <c r="Q13" s="63">
        <v>31.175773502077099</v>
      </c>
      <c r="R13" s="63">
        <v>30.941803748157298</v>
      </c>
      <c r="S13" s="63">
        <v>33.627860955671025</v>
      </c>
      <c r="T13" s="63">
        <v>28.027130633079473</v>
      </c>
      <c r="U13" s="63">
        <v>30.282510722041195</v>
      </c>
      <c r="V13" s="63">
        <v>31.448396493705307</v>
      </c>
      <c r="W13" s="63">
        <v>28.600384501806964</v>
      </c>
    </row>
    <row r="14" spans="1:23" ht="24.9" customHeight="1" x14ac:dyDescent="0.3">
      <c r="A14" s="398" t="s">
        <v>270</v>
      </c>
      <c r="B14" s="398"/>
      <c r="C14" s="398"/>
      <c r="D14" s="398"/>
      <c r="E14" s="398"/>
      <c r="F14" s="70"/>
      <c r="G14" s="247"/>
      <c r="H14" s="247"/>
      <c r="I14" s="247"/>
      <c r="J14" s="247"/>
      <c r="K14" s="247"/>
      <c r="L14" s="247"/>
      <c r="M14" s="247"/>
      <c r="N14" s="247"/>
      <c r="O14" s="70"/>
      <c r="P14" s="69"/>
      <c r="Q14" s="69"/>
      <c r="R14" s="69"/>
      <c r="S14" s="69"/>
      <c r="T14" s="69"/>
      <c r="U14" s="69"/>
      <c r="V14" s="69"/>
      <c r="W14" s="69"/>
    </row>
    <row r="15" spans="1:23" ht="24.9" customHeight="1" x14ac:dyDescent="0.3">
      <c r="A15" s="399" t="s">
        <v>271</v>
      </c>
      <c r="B15" s="399"/>
      <c r="C15" s="399"/>
      <c r="D15" s="399"/>
      <c r="E15" s="399"/>
      <c r="F15" s="70"/>
      <c r="G15" s="248"/>
      <c r="H15" s="248"/>
      <c r="I15" s="248"/>
      <c r="J15" s="248"/>
      <c r="K15" s="248"/>
      <c r="L15" s="248"/>
      <c r="M15" s="248"/>
      <c r="N15" s="248"/>
      <c r="O15" s="70"/>
      <c r="P15" s="71"/>
      <c r="Q15" s="71"/>
      <c r="R15" s="71"/>
      <c r="S15" s="71"/>
      <c r="T15" s="71"/>
      <c r="U15" s="71"/>
      <c r="V15" s="71"/>
      <c r="W15" s="71"/>
    </row>
    <row r="16" spans="1:23" ht="42" x14ac:dyDescent="0.3">
      <c r="A16" s="68" t="s">
        <v>479</v>
      </c>
      <c r="B16" s="68" t="s">
        <v>272</v>
      </c>
      <c r="C16" s="68" t="s">
        <v>58</v>
      </c>
      <c r="D16" s="68" t="s">
        <v>59</v>
      </c>
      <c r="E16" s="68" t="s">
        <v>60</v>
      </c>
      <c r="F16" s="67">
        <v>796650</v>
      </c>
      <c r="G16" s="77">
        <v>135177</v>
      </c>
      <c r="H16" s="77">
        <v>75107</v>
      </c>
      <c r="I16" s="77">
        <v>66166</v>
      </c>
      <c r="J16" s="77">
        <v>23660</v>
      </c>
      <c r="K16" s="77">
        <v>172007</v>
      </c>
      <c r="L16" s="77">
        <v>74514</v>
      </c>
      <c r="M16" s="77">
        <v>147958</v>
      </c>
      <c r="N16" s="77">
        <v>102061</v>
      </c>
      <c r="O16" s="67">
        <v>878393</v>
      </c>
      <c r="P16" s="77">
        <v>140669</v>
      </c>
      <c r="Q16" s="77">
        <v>98917</v>
      </c>
      <c r="R16" s="77">
        <v>75529</v>
      </c>
      <c r="S16" s="77">
        <v>22093</v>
      </c>
      <c r="T16" s="77">
        <v>190312</v>
      </c>
      <c r="U16" s="77">
        <v>83713</v>
      </c>
      <c r="V16" s="77">
        <v>159287</v>
      </c>
      <c r="W16" s="77">
        <v>107873</v>
      </c>
    </row>
    <row r="17" spans="1:23" ht="63" x14ac:dyDescent="0.3">
      <c r="A17" s="66" t="s">
        <v>480</v>
      </c>
      <c r="B17" s="72" t="s">
        <v>273</v>
      </c>
      <c r="C17" s="66" t="s">
        <v>58</v>
      </c>
      <c r="D17" s="66" t="s">
        <v>59</v>
      </c>
      <c r="E17" s="66" t="s">
        <v>60</v>
      </c>
      <c r="F17" s="74" t="s">
        <v>131</v>
      </c>
      <c r="G17" s="75" t="s">
        <v>131</v>
      </c>
      <c r="H17" s="75" t="s">
        <v>131</v>
      </c>
      <c r="I17" s="75" t="s">
        <v>131</v>
      </c>
      <c r="J17" s="75" t="s">
        <v>131</v>
      </c>
      <c r="K17" s="75" t="s">
        <v>131</v>
      </c>
      <c r="L17" s="75" t="s">
        <v>131</v>
      </c>
      <c r="M17" s="75" t="s">
        <v>131</v>
      </c>
      <c r="N17" s="75" t="s">
        <v>131</v>
      </c>
      <c r="O17" s="74">
        <v>1475</v>
      </c>
      <c r="P17" s="75">
        <v>1208</v>
      </c>
      <c r="Q17" s="75">
        <v>0</v>
      </c>
      <c r="R17" s="75">
        <v>85</v>
      </c>
      <c r="S17" s="75">
        <v>0</v>
      </c>
      <c r="T17" s="75">
        <v>51</v>
      </c>
      <c r="U17" s="75">
        <v>0</v>
      </c>
      <c r="V17" s="75">
        <v>131</v>
      </c>
      <c r="W17" s="75">
        <v>0</v>
      </c>
    </row>
    <row r="18" spans="1:23" ht="42" x14ac:dyDescent="0.3">
      <c r="A18" s="66" t="s">
        <v>481</v>
      </c>
      <c r="B18" s="73" t="s">
        <v>274</v>
      </c>
      <c r="C18" s="66" t="s">
        <v>58</v>
      </c>
      <c r="D18" s="66" t="s">
        <v>59</v>
      </c>
      <c r="E18" s="66" t="s">
        <v>60</v>
      </c>
      <c r="F18" s="74">
        <v>568763</v>
      </c>
      <c r="G18" s="76">
        <v>44876</v>
      </c>
      <c r="H18" s="76">
        <v>63248</v>
      </c>
      <c r="I18" s="76">
        <v>50163</v>
      </c>
      <c r="J18" s="76">
        <v>22158</v>
      </c>
      <c r="K18" s="76">
        <v>148048</v>
      </c>
      <c r="L18" s="76">
        <v>63924</v>
      </c>
      <c r="M18" s="76">
        <v>142626</v>
      </c>
      <c r="N18" s="76">
        <v>33720</v>
      </c>
      <c r="O18" s="74">
        <v>646309</v>
      </c>
      <c r="P18" s="76">
        <v>49175</v>
      </c>
      <c r="Q18" s="76">
        <v>87250</v>
      </c>
      <c r="R18" s="76">
        <v>54820</v>
      </c>
      <c r="S18" s="76">
        <v>21685</v>
      </c>
      <c r="T18" s="76">
        <v>169160</v>
      </c>
      <c r="U18" s="76">
        <v>70810</v>
      </c>
      <c r="V18" s="76">
        <v>153361</v>
      </c>
      <c r="W18" s="76">
        <v>40048</v>
      </c>
    </row>
    <row r="19" spans="1:23" ht="21.75" customHeight="1" x14ac:dyDescent="0.3">
      <c r="A19" s="66" t="s">
        <v>482</v>
      </c>
      <c r="B19" s="73" t="s">
        <v>275</v>
      </c>
      <c r="C19" s="66" t="s">
        <v>58</v>
      </c>
      <c r="D19" s="66" t="s">
        <v>59</v>
      </c>
      <c r="E19" s="66" t="s">
        <v>60</v>
      </c>
      <c r="F19" s="74">
        <v>227887</v>
      </c>
      <c r="G19" s="76">
        <v>90301</v>
      </c>
      <c r="H19" s="76">
        <v>11859</v>
      </c>
      <c r="I19" s="76">
        <v>16003</v>
      </c>
      <c r="J19" s="76">
        <v>1502</v>
      </c>
      <c r="K19" s="76">
        <v>23959</v>
      </c>
      <c r="L19" s="76">
        <v>10590</v>
      </c>
      <c r="M19" s="76">
        <v>5332</v>
      </c>
      <c r="N19" s="76">
        <v>68341</v>
      </c>
      <c r="O19" s="74">
        <v>230609</v>
      </c>
      <c r="P19" s="76">
        <v>90286</v>
      </c>
      <c r="Q19" s="76">
        <v>11667</v>
      </c>
      <c r="R19" s="76">
        <v>20624</v>
      </c>
      <c r="S19" s="76">
        <v>408</v>
      </c>
      <c r="T19" s="76">
        <v>21101</v>
      </c>
      <c r="U19" s="76">
        <v>12903</v>
      </c>
      <c r="V19" s="76">
        <v>5795</v>
      </c>
      <c r="W19" s="76">
        <v>67825</v>
      </c>
    </row>
    <row r="20" spans="1:23" ht="42" x14ac:dyDescent="0.3">
      <c r="A20" s="78" t="s">
        <v>433</v>
      </c>
      <c r="B20" s="78" t="s">
        <v>276</v>
      </c>
      <c r="C20" s="78" t="s">
        <v>58</v>
      </c>
      <c r="D20" s="78" t="s">
        <v>59</v>
      </c>
      <c r="E20" s="78" t="s">
        <v>60</v>
      </c>
      <c r="F20" s="67">
        <v>122528</v>
      </c>
      <c r="G20" s="77">
        <v>10450</v>
      </c>
      <c r="H20" s="77">
        <v>10413</v>
      </c>
      <c r="I20" s="77">
        <v>12935</v>
      </c>
      <c r="J20" s="77">
        <v>1462</v>
      </c>
      <c r="K20" s="77">
        <v>21727</v>
      </c>
      <c r="L20" s="77">
        <v>31020</v>
      </c>
      <c r="M20" s="77">
        <v>23173</v>
      </c>
      <c r="N20" s="77">
        <v>11348</v>
      </c>
      <c r="O20" s="67">
        <v>132314</v>
      </c>
      <c r="P20" s="77">
        <v>13227</v>
      </c>
      <c r="Q20" s="77">
        <v>12228</v>
      </c>
      <c r="R20" s="77">
        <v>14499</v>
      </c>
      <c r="S20" s="77">
        <v>1872</v>
      </c>
      <c r="T20" s="77">
        <v>18084</v>
      </c>
      <c r="U20" s="77">
        <v>33223</v>
      </c>
      <c r="V20" s="77">
        <v>26349</v>
      </c>
      <c r="W20" s="77">
        <v>12832</v>
      </c>
    </row>
    <row r="21" spans="1:23" ht="64.5" customHeight="1" x14ac:dyDescent="0.3">
      <c r="A21" s="81" t="s">
        <v>277</v>
      </c>
      <c r="B21" s="81" t="s">
        <v>278</v>
      </c>
      <c r="C21" s="81" t="s">
        <v>58</v>
      </c>
      <c r="D21" s="81" t="s">
        <v>129</v>
      </c>
      <c r="E21" s="81" t="s">
        <v>60</v>
      </c>
      <c r="F21" s="79">
        <v>4829609</v>
      </c>
      <c r="G21" s="82">
        <v>3734020</v>
      </c>
      <c r="H21" s="82">
        <v>850103</v>
      </c>
      <c r="I21" s="82">
        <v>126</v>
      </c>
      <c r="J21" s="82">
        <v>12</v>
      </c>
      <c r="K21" s="82">
        <v>944</v>
      </c>
      <c r="L21" s="82">
        <v>1683</v>
      </c>
      <c r="M21" s="82">
        <v>241289</v>
      </c>
      <c r="N21" s="82">
        <v>1432</v>
      </c>
      <c r="O21" s="79">
        <v>3456741</v>
      </c>
      <c r="P21" s="82">
        <v>2755382</v>
      </c>
      <c r="Q21" s="82">
        <v>528448</v>
      </c>
      <c r="R21" s="82">
        <v>88</v>
      </c>
      <c r="S21" s="82">
        <v>14</v>
      </c>
      <c r="T21" s="82">
        <v>960</v>
      </c>
      <c r="U21" s="82">
        <v>1560</v>
      </c>
      <c r="V21" s="82">
        <v>168778</v>
      </c>
      <c r="W21" s="82">
        <v>1511</v>
      </c>
    </row>
    <row r="22" spans="1:23" ht="42" x14ac:dyDescent="0.3">
      <c r="A22" s="78" t="s">
        <v>483</v>
      </c>
      <c r="B22" s="78" t="s">
        <v>279</v>
      </c>
      <c r="C22" s="78" t="s">
        <v>58</v>
      </c>
      <c r="D22" s="78" t="s">
        <v>280</v>
      </c>
      <c r="E22" s="78" t="s">
        <v>70</v>
      </c>
      <c r="F22" s="83">
        <f>F21/Справочно!D5*10000</f>
        <v>419.13033065751193</v>
      </c>
      <c r="G22" s="84">
        <f>G21/Справочно!E5*10000</f>
        <v>1171.4954778132369</v>
      </c>
      <c r="H22" s="84">
        <f>H21/Справочно!F5*10000</f>
        <v>756.87978234418756</v>
      </c>
      <c r="I22" s="84">
        <f>I21/Справочно!G5*10000</f>
        <v>9.6218013524129065E-2</v>
      </c>
      <c r="J22" s="85">
        <f>J21/Справочно!H5*10000</f>
        <v>1.6322544358214557E-2</v>
      </c>
      <c r="K22" s="84">
        <f>K21/Справочно!I5*10000</f>
        <v>0.41298966235251428</v>
      </c>
      <c r="L22" s="84">
        <f>L21/Справочно!J5*10000</f>
        <v>1.7731111020038264</v>
      </c>
      <c r="M22" s="84">
        <f>M21/Справочно!K5*10000</f>
        <v>184.15744813457098</v>
      </c>
      <c r="N22" s="84">
        <f>N21/Справочно!L5*10000</f>
        <v>2.3004873434640456</v>
      </c>
      <c r="O22" s="83">
        <f>O21/Справочно!M5*10000</f>
        <v>298.54136287425553</v>
      </c>
      <c r="P22" s="84">
        <f>P21/Справочно!N5*10000</f>
        <v>859.88316135609773</v>
      </c>
      <c r="Q22" s="84">
        <f>Q21/Справочно!O5*10000</f>
        <v>468.7239033242758</v>
      </c>
      <c r="R22" s="84">
        <f>R21/Справочно!P5*10000</f>
        <v>6.6944746012774739E-2</v>
      </c>
      <c r="S22" s="85">
        <f>S21/Справочно!Q5*10000</f>
        <v>1.9143859265286028E-2</v>
      </c>
      <c r="T22" s="84">
        <f>T21/Справочно!R5*10000</f>
        <v>0.41649813315558115</v>
      </c>
      <c r="U22" s="84">
        <f>U21/Справочно!S5*10000</f>
        <v>1.6376499932551913</v>
      </c>
      <c r="V22" s="84">
        <f>V21/Справочно!T5*10000</f>
        <v>127.95893377815473</v>
      </c>
      <c r="W22" s="84">
        <f>W21/Справочно!U5*10000</f>
        <v>2.4189894675501611</v>
      </c>
    </row>
    <row r="23" spans="1:23" ht="84" x14ac:dyDescent="0.3">
      <c r="A23" s="81" t="s">
        <v>484</v>
      </c>
      <c r="B23" s="81" t="s">
        <v>281</v>
      </c>
      <c r="C23" s="81" t="s">
        <v>58</v>
      </c>
      <c r="D23" s="81" t="s">
        <v>129</v>
      </c>
      <c r="E23" s="81" t="s">
        <v>60</v>
      </c>
      <c r="F23" s="79">
        <v>1012876</v>
      </c>
      <c r="G23" s="82">
        <v>765996</v>
      </c>
      <c r="H23" s="82">
        <v>4857</v>
      </c>
      <c r="I23" s="82">
        <v>0</v>
      </c>
      <c r="J23" s="82">
        <v>0</v>
      </c>
      <c r="K23" s="82">
        <v>800</v>
      </c>
      <c r="L23" s="82">
        <v>192</v>
      </c>
      <c r="M23" s="82">
        <v>241031</v>
      </c>
      <c r="N23" s="82">
        <v>0</v>
      </c>
      <c r="O23" s="79">
        <v>783555</v>
      </c>
      <c r="P23" s="82">
        <v>610210</v>
      </c>
      <c r="Q23" s="82">
        <v>3765</v>
      </c>
      <c r="R23" s="82">
        <v>0</v>
      </c>
      <c r="S23" s="82">
        <v>0</v>
      </c>
      <c r="T23" s="82">
        <v>847</v>
      </c>
      <c r="U23" s="82">
        <v>190</v>
      </c>
      <c r="V23" s="82">
        <v>168543</v>
      </c>
      <c r="W23" s="82">
        <v>0</v>
      </c>
    </row>
    <row r="24" spans="1:23" ht="42" x14ac:dyDescent="0.3">
      <c r="A24" s="81" t="s">
        <v>485</v>
      </c>
      <c r="B24" s="81" t="s">
        <v>279</v>
      </c>
      <c r="C24" s="78" t="s">
        <v>58</v>
      </c>
      <c r="D24" s="78" t="s">
        <v>280</v>
      </c>
      <c r="E24" s="78" t="s">
        <v>70</v>
      </c>
      <c r="F24" s="83">
        <f>F23/Справочно!D5*10000</f>
        <v>87.900915538930391</v>
      </c>
      <c r="G24" s="84">
        <f>G23/Справочно!E5*10000</f>
        <v>240.32031162742251</v>
      </c>
      <c r="H24" s="84">
        <f>H23/Справочно!F5*10000</f>
        <v>4.3243761083606564</v>
      </c>
      <c r="I24" s="80">
        <f>I23/Справочно!G5*10000</f>
        <v>0</v>
      </c>
      <c r="J24" s="80">
        <f>J23/Справочно!H5*10000</f>
        <v>0</v>
      </c>
      <c r="K24" s="84">
        <f>K23/Справочно!I5*10000</f>
        <v>0.34999123928179177</v>
      </c>
      <c r="L24" s="84">
        <f>L23/Справочно!J5*10000</f>
        <v>0.20228005441754879</v>
      </c>
      <c r="M24" s="84">
        <f>M23/Справочно!K5*10000</f>
        <v>183.96053645762456</v>
      </c>
      <c r="N24" s="80">
        <f>N23/Справочно!L5*10000</f>
        <v>0</v>
      </c>
      <c r="O24" s="83">
        <f>O23/Справочно!M5*10000</f>
        <v>67.67171089385559</v>
      </c>
      <c r="P24" s="84">
        <f>P23/Справочно!N5*10000</f>
        <v>190.43069305493918</v>
      </c>
      <c r="Q24" s="84">
        <f>Q23/Справочно!O5*10000</f>
        <v>3.339487510627154</v>
      </c>
      <c r="R24" s="80">
        <f>R23/Справочно!P5*10000</f>
        <v>0</v>
      </c>
      <c r="S24" s="80">
        <f>S23/Справочно!Q5*10000</f>
        <v>0</v>
      </c>
      <c r="T24" s="84">
        <f>T23/Справочно!R5*10000</f>
        <v>0.367472832065393</v>
      </c>
      <c r="U24" s="84">
        <f>U23/Справочно!S5*10000</f>
        <v>0.1994573709733887</v>
      </c>
      <c r="V24" s="84">
        <f>V23/Справочно!T5*10000</f>
        <v>127.7807686770286</v>
      </c>
      <c r="W24" s="80">
        <f>W23/Справочно!U5*10000</f>
        <v>0</v>
      </c>
    </row>
    <row r="25" spans="1:23" ht="64.5" customHeight="1" x14ac:dyDescent="0.3">
      <c r="A25" s="81" t="s">
        <v>486</v>
      </c>
      <c r="B25" s="81" t="s">
        <v>282</v>
      </c>
      <c r="C25" s="81" t="s">
        <v>58</v>
      </c>
      <c r="D25" s="81" t="s">
        <v>129</v>
      </c>
      <c r="E25" s="81" t="s">
        <v>60</v>
      </c>
      <c r="F25" s="86">
        <v>3816733</v>
      </c>
      <c r="G25" s="87">
        <v>2968024</v>
      </c>
      <c r="H25" s="87">
        <v>845246</v>
      </c>
      <c r="I25" s="87">
        <v>126</v>
      </c>
      <c r="J25" s="87">
        <v>12</v>
      </c>
      <c r="K25" s="87">
        <v>144</v>
      </c>
      <c r="L25" s="87">
        <v>1491</v>
      </c>
      <c r="M25" s="87">
        <v>258</v>
      </c>
      <c r="N25" s="87">
        <v>1432</v>
      </c>
      <c r="O25" s="86">
        <v>2673186</v>
      </c>
      <c r="P25" s="87">
        <v>2145172</v>
      </c>
      <c r="Q25" s="87">
        <v>524683</v>
      </c>
      <c r="R25" s="87">
        <v>88</v>
      </c>
      <c r="S25" s="87">
        <v>14</v>
      </c>
      <c r="T25" s="87">
        <v>113</v>
      </c>
      <c r="U25" s="87">
        <v>1370</v>
      </c>
      <c r="V25" s="87">
        <v>235</v>
      </c>
      <c r="W25" s="87">
        <v>1511</v>
      </c>
    </row>
    <row r="26" spans="1:23" ht="42" x14ac:dyDescent="0.3">
      <c r="A26" s="81" t="s">
        <v>487</v>
      </c>
      <c r="B26" s="81" t="s">
        <v>279</v>
      </c>
      <c r="C26" s="78" t="s">
        <v>58</v>
      </c>
      <c r="D26" s="78" t="s">
        <v>280</v>
      </c>
      <c r="E26" s="78" t="s">
        <v>70</v>
      </c>
      <c r="F26" s="83">
        <f>F25/Справочно!D5*10000</f>
        <v>331.22941511858158</v>
      </c>
      <c r="G26" s="88">
        <f>G25/Справочно!E5*10000</f>
        <v>931.17516618581431</v>
      </c>
      <c r="H26" s="88">
        <f>H25/Справочно!F5*10000</f>
        <v>752.55540623582692</v>
      </c>
      <c r="I26" s="88">
        <f>I25/Справочно!G5*10000</f>
        <v>9.6218013524129065E-2</v>
      </c>
      <c r="J26" s="99">
        <f>J25/Справочно!H5*10000</f>
        <v>1.6322544358214557E-2</v>
      </c>
      <c r="K26" s="88">
        <f>K25/Справочно!I5*10000</f>
        <v>6.2998423070722509E-2</v>
      </c>
      <c r="L26" s="88">
        <f>L25/Справочно!J5*10000</f>
        <v>1.5708310475862775</v>
      </c>
      <c r="M26" s="88">
        <f>M25/Справочно!K5*10000</f>
        <v>0.19691167694639752</v>
      </c>
      <c r="N26" s="88">
        <f>N25/Справочно!L5*10000</f>
        <v>2.3004873434640456</v>
      </c>
      <c r="O26" s="83">
        <f>O25/Справочно!M5*10000</f>
        <v>230.86965198039991</v>
      </c>
      <c r="P26" s="88">
        <f>P25/Справочно!N5*10000</f>
        <v>669.45246830115855</v>
      </c>
      <c r="Q26" s="88">
        <f>Q25/Справочно!O5*10000</f>
        <v>465.38441581364862</v>
      </c>
      <c r="R26" s="88">
        <f>R25/Справочно!P5*10000</f>
        <v>6.6944746012774739E-2</v>
      </c>
      <c r="S26" s="99">
        <f>S25/Справочно!Q5*10000</f>
        <v>1.9143859265286028E-2</v>
      </c>
      <c r="T26" s="99">
        <f>T25/Справочно!R5*10000</f>
        <v>4.9025301090188204E-2</v>
      </c>
      <c r="U26" s="88">
        <f>U25/Справочно!S5*10000</f>
        <v>1.4381926222818027</v>
      </c>
      <c r="V26" s="88">
        <f>V25/Справочно!T5*10000</f>
        <v>0.17816510112613232</v>
      </c>
      <c r="W26" s="88">
        <f>W25/Справочно!U5*10000</f>
        <v>2.4189894675501611</v>
      </c>
    </row>
    <row r="27" spans="1:23" ht="42" x14ac:dyDescent="0.3">
      <c r="A27" s="89" t="s">
        <v>283</v>
      </c>
      <c r="B27" s="89" t="s">
        <v>284</v>
      </c>
      <c r="C27" s="89" t="s">
        <v>127</v>
      </c>
      <c r="D27" s="89" t="s">
        <v>59</v>
      </c>
      <c r="E27" s="89" t="s">
        <v>60</v>
      </c>
      <c r="F27" s="86">
        <v>1340</v>
      </c>
      <c r="G27" s="87">
        <v>703</v>
      </c>
      <c r="H27" s="87">
        <v>96</v>
      </c>
      <c r="I27" s="87">
        <v>134</v>
      </c>
      <c r="J27" s="87">
        <v>11</v>
      </c>
      <c r="K27" s="87">
        <v>187</v>
      </c>
      <c r="L27" s="87">
        <v>30</v>
      </c>
      <c r="M27" s="87">
        <v>147</v>
      </c>
      <c r="N27" s="87">
        <v>32</v>
      </c>
      <c r="O27" s="86">
        <v>1758</v>
      </c>
      <c r="P27" s="87">
        <v>900</v>
      </c>
      <c r="Q27" s="87">
        <v>91</v>
      </c>
      <c r="R27" s="87">
        <v>198</v>
      </c>
      <c r="S27" s="87">
        <v>18</v>
      </c>
      <c r="T27" s="87">
        <v>187</v>
      </c>
      <c r="U27" s="87">
        <v>45</v>
      </c>
      <c r="V27" s="87">
        <v>267</v>
      </c>
      <c r="W27" s="87">
        <v>52</v>
      </c>
    </row>
    <row r="28" spans="1:23" ht="22.2" customHeight="1" x14ac:dyDescent="0.3">
      <c r="A28" s="90" t="s">
        <v>285</v>
      </c>
      <c r="B28" s="91" t="s">
        <v>17</v>
      </c>
      <c r="C28" s="90" t="s">
        <v>127</v>
      </c>
      <c r="D28" s="90" t="s">
        <v>59</v>
      </c>
      <c r="E28" s="90" t="s">
        <v>60</v>
      </c>
      <c r="F28" s="92">
        <v>796</v>
      </c>
      <c r="G28" s="93">
        <v>594</v>
      </c>
      <c r="H28" s="93">
        <v>3</v>
      </c>
      <c r="I28" s="93">
        <v>97</v>
      </c>
      <c r="J28" s="93">
        <v>0</v>
      </c>
      <c r="K28" s="93">
        <v>59</v>
      </c>
      <c r="L28" s="93">
        <v>0</v>
      </c>
      <c r="M28" s="93">
        <v>43</v>
      </c>
      <c r="N28" s="93">
        <v>0</v>
      </c>
      <c r="O28" s="92">
        <v>960</v>
      </c>
      <c r="P28" s="93">
        <v>732</v>
      </c>
      <c r="Q28" s="93">
        <v>10</v>
      </c>
      <c r="R28" s="93">
        <v>67</v>
      </c>
      <c r="S28" s="93">
        <v>0</v>
      </c>
      <c r="T28" s="93">
        <v>33</v>
      </c>
      <c r="U28" s="93">
        <v>0</v>
      </c>
      <c r="V28" s="93">
        <v>118</v>
      </c>
      <c r="W28" s="93">
        <v>0</v>
      </c>
    </row>
    <row r="29" spans="1:23" ht="22.2" customHeight="1" x14ac:dyDescent="0.3">
      <c r="A29" s="90" t="s">
        <v>286</v>
      </c>
      <c r="B29" s="91" t="s">
        <v>19</v>
      </c>
      <c r="C29" s="90" t="s">
        <v>127</v>
      </c>
      <c r="D29" s="90" t="s">
        <v>59</v>
      </c>
      <c r="E29" s="90" t="s">
        <v>60</v>
      </c>
      <c r="F29" s="92">
        <v>544</v>
      </c>
      <c r="G29" s="93">
        <v>109</v>
      </c>
      <c r="H29" s="93">
        <v>93</v>
      </c>
      <c r="I29" s="93">
        <v>37</v>
      </c>
      <c r="J29" s="93">
        <v>11</v>
      </c>
      <c r="K29" s="93">
        <v>128</v>
      </c>
      <c r="L29" s="93">
        <v>30</v>
      </c>
      <c r="M29" s="93">
        <v>104</v>
      </c>
      <c r="N29" s="93">
        <v>32</v>
      </c>
      <c r="O29" s="92">
        <v>798</v>
      </c>
      <c r="P29" s="93">
        <v>168</v>
      </c>
      <c r="Q29" s="93">
        <v>81</v>
      </c>
      <c r="R29" s="93">
        <v>131</v>
      </c>
      <c r="S29" s="93">
        <v>18</v>
      </c>
      <c r="T29" s="93">
        <v>154</v>
      </c>
      <c r="U29" s="93">
        <v>45</v>
      </c>
      <c r="V29" s="93">
        <v>149</v>
      </c>
      <c r="W29" s="93">
        <v>52</v>
      </c>
    </row>
    <row r="30" spans="1:23" ht="42" x14ac:dyDescent="0.3">
      <c r="A30" s="89" t="s">
        <v>488</v>
      </c>
      <c r="B30" s="89" t="s">
        <v>287</v>
      </c>
      <c r="C30" s="89" t="s">
        <v>127</v>
      </c>
      <c r="D30" s="89" t="s">
        <v>59</v>
      </c>
      <c r="E30" s="89" t="s">
        <v>60</v>
      </c>
      <c r="F30" s="86">
        <v>79404</v>
      </c>
      <c r="G30" s="94">
        <v>10851</v>
      </c>
      <c r="H30" s="94">
        <v>7516</v>
      </c>
      <c r="I30" s="94">
        <v>7657</v>
      </c>
      <c r="J30" s="94">
        <v>2037</v>
      </c>
      <c r="K30" s="94">
        <v>18142</v>
      </c>
      <c r="L30" s="94">
        <v>7565</v>
      </c>
      <c r="M30" s="94">
        <v>20565</v>
      </c>
      <c r="N30" s="94">
        <v>5071</v>
      </c>
      <c r="O30" s="86">
        <v>83055</v>
      </c>
      <c r="P30" s="94">
        <v>11130</v>
      </c>
      <c r="Q30" s="94">
        <v>7046</v>
      </c>
      <c r="R30" s="94">
        <v>8111</v>
      </c>
      <c r="S30" s="94">
        <v>1588</v>
      </c>
      <c r="T30" s="94">
        <v>16873</v>
      </c>
      <c r="U30" s="94">
        <v>11746</v>
      </c>
      <c r="V30" s="94">
        <v>20950</v>
      </c>
      <c r="W30" s="94">
        <v>5611</v>
      </c>
    </row>
    <row r="31" spans="1:23" ht="63" x14ac:dyDescent="0.3">
      <c r="A31" s="90" t="s">
        <v>288</v>
      </c>
      <c r="B31" s="89" t="s">
        <v>289</v>
      </c>
      <c r="C31" s="89" t="s">
        <v>127</v>
      </c>
      <c r="D31" s="89" t="s">
        <v>59</v>
      </c>
      <c r="E31" s="89" t="s">
        <v>60</v>
      </c>
      <c r="F31" s="86">
        <v>24500</v>
      </c>
      <c r="G31" s="94">
        <v>5868</v>
      </c>
      <c r="H31" s="94">
        <v>1879</v>
      </c>
      <c r="I31" s="94">
        <v>4806</v>
      </c>
      <c r="J31" s="94">
        <v>759</v>
      </c>
      <c r="K31" s="94">
        <v>2381</v>
      </c>
      <c r="L31" s="94">
        <v>341</v>
      </c>
      <c r="M31" s="94">
        <v>1542</v>
      </c>
      <c r="N31" s="94">
        <v>6924</v>
      </c>
      <c r="O31" s="86">
        <v>23961</v>
      </c>
      <c r="P31" s="94">
        <v>5987</v>
      </c>
      <c r="Q31" s="94">
        <v>1614</v>
      </c>
      <c r="R31" s="94">
        <v>5251</v>
      </c>
      <c r="S31" s="94">
        <v>46</v>
      </c>
      <c r="T31" s="94">
        <v>3421</v>
      </c>
      <c r="U31" s="94">
        <v>251</v>
      </c>
      <c r="V31" s="94">
        <v>742</v>
      </c>
      <c r="W31" s="94">
        <v>6649</v>
      </c>
    </row>
    <row r="32" spans="1:23" ht="84" x14ac:dyDescent="0.3">
      <c r="A32" s="89" t="s">
        <v>290</v>
      </c>
      <c r="B32" s="89" t="s">
        <v>291</v>
      </c>
      <c r="C32" s="89" t="s">
        <v>127</v>
      </c>
      <c r="D32" s="89" t="s">
        <v>59</v>
      </c>
      <c r="E32" s="89" t="s">
        <v>60</v>
      </c>
      <c r="F32" s="86">
        <v>1730978</v>
      </c>
      <c r="G32" s="87">
        <v>1299391</v>
      </c>
      <c r="H32" s="87">
        <v>343683</v>
      </c>
      <c r="I32" s="87">
        <v>60</v>
      </c>
      <c r="J32" s="87">
        <v>2</v>
      </c>
      <c r="K32" s="87">
        <v>238</v>
      </c>
      <c r="L32" s="87">
        <v>389</v>
      </c>
      <c r="M32" s="87">
        <v>87097</v>
      </c>
      <c r="N32" s="87">
        <v>118</v>
      </c>
      <c r="O32" s="86">
        <v>2004103</v>
      </c>
      <c r="P32" s="87">
        <v>1645828</v>
      </c>
      <c r="Q32" s="87">
        <v>276315</v>
      </c>
      <c r="R32" s="87">
        <v>58</v>
      </c>
      <c r="S32" s="87">
        <v>4</v>
      </c>
      <c r="T32" s="87">
        <v>243</v>
      </c>
      <c r="U32" s="87">
        <v>435</v>
      </c>
      <c r="V32" s="87">
        <v>79957</v>
      </c>
      <c r="W32" s="87">
        <v>1263</v>
      </c>
    </row>
    <row r="33" spans="1:23" ht="42" x14ac:dyDescent="0.3">
      <c r="A33" s="90" t="s">
        <v>489</v>
      </c>
      <c r="B33" s="90" t="s">
        <v>279</v>
      </c>
      <c r="C33" s="90" t="s">
        <v>127</v>
      </c>
      <c r="D33" s="90" t="s">
        <v>280</v>
      </c>
      <c r="E33" s="90" t="s">
        <v>70</v>
      </c>
      <c r="F33" s="95">
        <f>F32/Справочно!D5*10000</f>
        <v>150.22031421195354</v>
      </c>
      <c r="G33" s="96">
        <f>G32/Справочно!E5*10000</f>
        <v>407.665379513559</v>
      </c>
      <c r="H33" s="96">
        <f>H32/Справочно!F5*10000</f>
        <v>305.99434919697666</v>
      </c>
      <c r="I33" s="97">
        <f>I32/Справочно!G5*10000</f>
        <v>4.5818101678156697E-2</v>
      </c>
      <c r="J33" s="309">
        <f>J32/Справочно!H5*10000</f>
        <v>2.7204240597024265E-3</v>
      </c>
      <c r="K33" s="309">
        <f>K32/Справочно!I5*10000</f>
        <v>0.10412239368633304</v>
      </c>
      <c r="L33" s="96">
        <f>L32/Справочно!J5*10000</f>
        <v>0.40982781858555462</v>
      </c>
      <c r="M33" s="96">
        <f>M32/Справочно!K5*10000</f>
        <v>66.474481887598387</v>
      </c>
      <c r="N33" s="96">
        <f>N32/Справочно!L5*10000</f>
        <v>0.18956529785527751</v>
      </c>
      <c r="O33" s="95">
        <f>O32/Справочно!M5*10000</f>
        <v>173.08431292954378</v>
      </c>
      <c r="P33" s="96">
        <f>P32/Справочно!N5*10000</f>
        <v>513.62017451242104</v>
      </c>
      <c r="Q33" s="96">
        <f>Q32/Справочно!O5*10000</f>
        <v>245.08645192534979</v>
      </c>
      <c r="R33" s="97">
        <f>R32/Справочно!P5*10000</f>
        <v>4.412267350841971E-2</v>
      </c>
      <c r="S33" s="94">
        <f>S32/Справочно!Q5*10000</f>
        <v>5.4696740757960091E-3</v>
      </c>
      <c r="T33" s="97">
        <f>T32/Справочно!R5*10000</f>
        <v>0.10542608995500648</v>
      </c>
      <c r="U33" s="96">
        <f>U32/Справочно!S5*10000</f>
        <v>0.45665240196538992</v>
      </c>
      <c r="V33" s="96">
        <f>V32/Справочно!T5*10000</f>
        <v>60.619348896775165</v>
      </c>
      <c r="W33" s="96">
        <f>W32/Справочно!U5*10000</f>
        <v>2.0219614146365674</v>
      </c>
    </row>
    <row r="34" spans="1:23" ht="105" x14ac:dyDescent="0.3">
      <c r="A34" s="98" t="s">
        <v>490</v>
      </c>
      <c r="B34" s="89" t="s">
        <v>292</v>
      </c>
      <c r="C34" s="89" t="s">
        <v>127</v>
      </c>
      <c r="D34" s="89" t="s">
        <v>59</v>
      </c>
      <c r="E34" s="89" t="s">
        <v>60</v>
      </c>
      <c r="F34" s="86">
        <v>399342</v>
      </c>
      <c r="G34" s="87">
        <v>310485</v>
      </c>
      <c r="H34" s="87">
        <v>1595</v>
      </c>
      <c r="I34" s="87">
        <v>0</v>
      </c>
      <c r="J34" s="87">
        <v>0</v>
      </c>
      <c r="K34" s="87">
        <v>187</v>
      </c>
      <c r="L34" s="87">
        <v>33</v>
      </c>
      <c r="M34" s="87">
        <v>87042</v>
      </c>
      <c r="N34" s="87">
        <v>0</v>
      </c>
      <c r="O34" s="100">
        <v>394004</v>
      </c>
      <c r="P34" s="101">
        <v>313122</v>
      </c>
      <c r="Q34" s="101">
        <v>728</v>
      </c>
      <c r="R34" s="101">
        <v>0</v>
      </c>
      <c r="S34" s="101">
        <v>0</v>
      </c>
      <c r="T34" s="101">
        <v>196</v>
      </c>
      <c r="U34" s="101">
        <v>55</v>
      </c>
      <c r="V34" s="101">
        <v>79903</v>
      </c>
      <c r="W34" s="101">
        <v>0</v>
      </c>
    </row>
    <row r="35" spans="1:23" ht="84" x14ac:dyDescent="0.3">
      <c r="A35" s="90" t="s">
        <v>491</v>
      </c>
      <c r="B35" s="89" t="s">
        <v>293</v>
      </c>
      <c r="C35" s="89" t="s">
        <v>127</v>
      </c>
      <c r="D35" s="89" t="s">
        <v>59</v>
      </c>
      <c r="E35" s="89" t="s">
        <v>60</v>
      </c>
      <c r="F35" s="86">
        <v>1331636</v>
      </c>
      <c r="G35" s="87">
        <v>988906</v>
      </c>
      <c r="H35" s="87">
        <v>342088</v>
      </c>
      <c r="I35" s="87">
        <v>60</v>
      </c>
      <c r="J35" s="87">
        <v>2</v>
      </c>
      <c r="K35" s="87">
        <v>51</v>
      </c>
      <c r="L35" s="87">
        <v>356</v>
      </c>
      <c r="M35" s="87">
        <v>55</v>
      </c>
      <c r="N35" s="87">
        <v>118</v>
      </c>
      <c r="O35" s="100">
        <v>1610099</v>
      </c>
      <c r="P35" s="101">
        <v>1332706</v>
      </c>
      <c r="Q35" s="101">
        <v>275587</v>
      </c>
      <c r="R35" s="101">
        <v>58</v>
      </c>
      <c r="S35" s="101">
        <v>4</v>
      </c>
      <c r="T35" s="101">
        <v>47</v>
      </c>
      <c r="U35" s="101">
        <v>380</v>
      </c>
      <c r="V35" s="101">
        <v>54</v>
      </c>
      <c r="W35" s="101">
        <v>1263</v>
      </c>
    </row>
    <row r="36" spans="1:23" ht="42" x14ac:dyDescent="0.3">
      <c r="A36" s="102" t="s">
        <v>294</v>
      </c>
      <c r="B36" s="102" t="s">
        <v>295</v>
      </c>
      <c r="C36" s="102" t="s">
        <v>127</v>
      </c>
      <c r="D36" s="103" t="s">
        <v>130</v>
      </c>
      <c r="E36" s="102" t="s">
        <v>60</v>
      </c>
      <c r="F36" s="104">
        <v>218.76546753777001</v>
      </c>
      <c r="G36" s="105">
        <v>159.85710755017004</v>
      </c>
      <c r="H36" s="105">
        <v>47.822521530650008</v>
      </c>
      <c r="I36" s="106">
        <v>2.2054520000000001E-2</v>
      </c>
      <c r="J36" s="310">
        <v>1.6019999999999999E-3</v>
      </c>
      <c r="K36" s="105">
        <v>0.13078391130999997</v>
      </c>
      <c r="L36" s="105">
        <v>0.24145817570000003</v>
      </c>
      <c r="M36" s="105">
        <v>10.65010896994</v>
      </c>
      <c r="N36" s="106">
        <v>3.9830880000000006E-2</v>
      </c>
      <c r="O36" s="104">
        <v>208.95855921513999</v>
      </c>
      <c r="P36" s="105">
        <v>158.75875040961995</v>
      </c>
      <c r="Q36" s="105">
        <v>33.862544124789999</v>
      </c>
      <c r="R36" s="106">
        <v>1.5453149999999999E-2</v>
      </c>
      <c r="S36" s="310">
        <v>2.996E-3</v>
      </c>
      <c r="T36" s="105">
        <v>0.14418725019</v>
      </c>
      <c r="U36" s="105">
        <v>0.26729664634</v>
      </c>
      <c r="V36" s="105">
        <v>15.597917344200001</v>
      </c>
      <c r="W36" s="105">
        <v>0.30941429000000004</v>
      </c>
    </row>
    <row r="37" spans="1:23" ht="42" x14ac:dyDescent="0.3">
      <c r="A37" s="102" t="s">
        <v>492</v>
      </c>
      <c r="B37" s="102" t="s">
        <v>296</v>
      </c>
      <c r="C37" s="102" t="s">
        <v>127</v>
      </c>
      <c r="D37" s="103" t="s">
        <v>297</v>
      </c>
      <c r="E37" s="102" t="s">
        <v>70</v>
      </c>
      <c r="F37" s="104">
        <f>F36/Справочно!D5*1000000000</f>
        <v>1898.5231049873962</v>
      </c>
      <c r="G37" s="108">
        <f>G36/Справочно!E5*1000000000</f>
        <v>5015.2885788326912</v>
      </c>
      <c r="H37" s="108">
        <f>H36/Справочно!F5*1000000000</f>
        <v>4257.8251914495777</v>
      </c>
      <c r="I37" s="108">
        <f>I36/Справочно!G5*1000000000</f>
        <v>1.6841603997049008</v>
      </c>
      <c r="J37" s="108">
        <f>J36/Справочно!H5*1000000000</f>
        <v>0.21790596718216435</v>
      </c>
      <c r="K37" s="108">
        <f>K36/Справочно!I5*1000000000</f>
        <v>5.7216528996883529</v>
      </c>
      <c r="L37" s="108">
        <f>L36/Справочно!J5*1000000000</f>
        <v>25.438631729248993</v>
      </c>
      <c r="M37" s="108">
        <f>M36/Справочно!K5*1000000000</f>
        <v>812.8414019119208</v>
      </c>
      <c r="N37" s="108">
        <f>N36/Справочно!L5*1000000000</f>
        <v>6.3987734161337428</v>
      </c>
      <c r="O37" s="104">
        <f>O36/Справочно!M5*1000000000</f>
        <v>1804.6701518085592</v>
      </c>
      <c r="P37" s="108">
        <f>P36/Справочно!N5*1000000000</f>
        <v>4954.4482832205367</v>
      </c>
      <c r="Q37" s="108">
        <f>Q36/Справочно!O5*1000000000</f>
        <v>3003.5469636865105</v>
      </c>
      <c r="R37" s="108">
        <f>R36/Справочно!P5*1000000000</f>
        <v>1.1755763657355793</v>
      </c>
      <c r="S37" s="108">
        <f>S36/Справочно!Q5*1000000000</f>
        <v>0.409678588277121</v>
      </c>
      <c r="T37" s="108">
        <f>T36/Справочно!R5*1000000000</f>
        <v>6.2555958884345539</v>
      </c>
      <c r="U37" s="108">
        <f>U36/Справочно!S5*1000000000</f>
        <v>28.060150709989507</v>
      </c>
      <c r="V37" s="108">
        <f>V36/Справочно!T5*1000000000</f>
        <v>1182.5551153133815</v>
      </c>
      <c r="W37" s="108">
        <f>W36/Справочно!U5*1000000000</f>
        <v>49.534739154170161</v>
      </c>
    </row>
    <row r="38" spans="1:23" ht="81" customHeight="1" x14ac:dyDescent="0.3">
      <c r="A38" s="102" t="s">
        <v>493</v>
      </c>
      <c r="B38" s="102" t="s">
        <v>298</v>
      </c>
      <c r="C38" s="102" t="s">
        <v>127</v>
      </c>
      <c r="D38" s="103" t="s">
        <v>130</v>
      </c>
      <c r="E38" s="102" t="s">
        <v>60</v>
      </c>
      <c r="F38" s="104">
        <v>73.679412887769999</v>
      </c>
      <c r="G38" s="105">
        <v>62.241455890170009</v>
      </c>
      <c r="H38" s="105">
        <v>0.68432718064999998</v>
      </c>
      <c r="I38" s="101">
        <v>0</v>
      </c>
      <c r="J38" s="101">
        <v>0</v>
      </c>
      <c r="K38" s="105">
        <v>0.11132074130999998</v>
      </c>
      <c r="L38" s="106">
        <v>1.6682045699999998E-2</v>
      </c>
      <c r="M38" s="105">
        <v>10.62562702994</v>
      </c>
      <c r="N38" s="101">
        <v>0</v>
      </c>
      <c r="O38" s="104">
        <v>101.80380897513999</v>
      </c>
      <c r="P38" s="105">
        <v>85.609423259619973</v>
      </c>
      <c r="Q38" s="105">
        <v>0.45770662479000007</v>
      </c>
      <c r="R38" s="101">
        <v>0</v>
      </c>
      <c r="S38" s="101">
        <v>0</v>
      </c>
      <c r="T38" s="105">
        <v>0.12741334019</v>
      </c>
      <c r="U38" s="106">
        <v>2.9863126340000001E-2</v>
      </c>
      <c r="V38" s="105">
        <v>15.5794026242</v>
      </c>
      <c r="W38" s="101">
        <v>0</v>
      </c>
    </row>
    <row r="39" spans="1:23" ht="84" x14ac:dyDescent="0.3">
      <c r="A39" s="102" t="s">
        <v>494</v>
      </c>
      <c r="B39" s="102" t="s">
        <v>299</v>
      </c>
      <c r="C39" s="102" t="s">
        <v>127</v>
      </c>
      <c r="D39" s="103" t="s">
        <v>130</v>
      </c>
      <c r="E39" s="102" t="s">
        <v>60</v>
      </c>
      <c r="F39" s="104">
        <v>145.08605465000002</v>
      </c>
      <c r="G39" s="105">
        <v>97.615651660000026</v>
      </c>
      <c r="H39" s="105">
        <v>47.138194350000006</v>
      </c>
      <c r="I39" s="106">
        <v>2.2054520000000001E-2</v>
      </c>
      <c r="J39" s="310">
        <v>1.6019999999999999E-3</v>
      </c>
      <c r="K39" s="106">
        <v>1.9463169999999998E-2</v>
      </c>
      <c r="L39" s="105">
        <v>0.22477613000000002</v>
      </c>
      <c r="M39" s="106">
        <v>2.4481940000000001E-2</v>
      </c>
      <c r="N39" s="106">
        <v>3.9830880000000006E-2</v>
      </c>
      <c r="O39" s="104">
        <v>107.15475024000001</v>
      </c>
      <c r="P39" s="105">
        <v>73.149327149999991</v>
      </c>
      <c r="Q39" s="105">
        <v>33.404837499999999</v>
      </c>
      <c r="R39" s="106">
        <v>1.5453149999999999E-2</v>
      </c>
      <c r="S39" s="310">
        <v>2.996E-3</v>
      </c>
      <c r="T39" s="106">
        <v>1.677391E-2</v>
      </c>
      <c r="U39" s="105">
        <v>0.23743352000000001</v>
      </c>
      <c r="V39" s="106">
        <v>1.8514720000000002E-2</v>
      </c>
      <c r="W39" s="105">
        <v>0.30941429000000004</v>
      </c>
    </row>
    <row r="40" spans="1:23" ht="44.4" customHeight="1" x14ac:dyDescent="0.3">
      <c r="A40" s="102" t="s">
        <v>432</v>
      </c>
      <c r="B40" s="14" t="s">
        <v>495</v>
      </c>
      <c r="C40" s="103" t="s">
        <v>58</v>
      </c>
      <c r="D40" s="103" t="s">
        <v>130</v>
      </c>
      <c r="E40" s="103" t="s">
        <v>60</v>
      </c>
      <c r="F40" s="301">
        <v>34694.762745</v>
      </c>
      <c r="G40" s="302">
        <v>27553.353603</v>
      </c>
      <c r="H40" s="302">
        <v>5677.1787189999995</v>
      </c>
      <c r="I40" s="302">
        <v>326.87138499999998</v>
      </c>
      <c r="J40" s="302">
        <v>3.5099689999999999</v>
      </c>
      <c r="K40" s="302">
        <v>404.064729</v>
      </c>
      <c r="L40" s="302">
        <v>423.64977599999997</v>
      </c>
      <c r="M40" s="302">
        <v>88.624027999999996</v>
      </c>
      <c r="N40" s="302">
        <v>217.510536</v>
      </c>
      <c r="O40" s="301">
        <v>32834.228704000001</v>
      </c>
      <c r="P40" s="302">
        <v>26031.288675</v>
      </c>
      <c r="Q40" s="302">
        <v>5188.3770729999997</v>
      </c>
      <c r="R40" s="302">
        <v>306.93107800000001</v>
      </c>
      <c r="S40" s="302">
        <v>3.975727</v>
      </c>
      <c r="T40" s="302">
        <v>430.503671</v>
      </c>
      <c r="U40" s="302">
        <v>491.75877000000003</v>
      </c>
      <c r="V40" s="302">
        <v>83.261984999999996</v>
      </c>
      <c r="W40" s="302">
        <v>298.13172500000002</v>
      </c>
    </row>
    <row r="41" spans="1:23" ht="63" x14ac:dyDescent="0.3">
      <c r="A41" s="102" t="s">
        <v>496</v>
      </c>
      <c r="B41" s="102" t="s">
        <v>300</v>
      </c>
      <c r="C41" s="102" t="s">
        <v>58</v>
      </c>
      <c r="D41" s="102" t="s">
        <v>130</v>
      </c>
      <c r="E41" s="102" t="s">
        <v>60</v>
      </c>
      <c r="F41" s="104">
        <v>61.015106007</v>
      </c>
      <c r="G41" s="107">
        <v>15.074300271</v>
      </c>
      <c r="H41" s="107">
        <v>6.7238167220000005</v>
      </c>
      <c r="I41" s="107">
        <v>4.5755913600000007</v>
      </c>
      <c r="J41" s="107">
        <v>1.09429745</v>
      </c>
      <c r="K41" s="107">
        <v>8.3364208109999982</v>
      </c>
      <c r="L41" s="107">
        <v>7.7821068599999998</v>
      </c>
      <c r="M41" s="107">
        <v>10.416883798999999</v>
      </c>
      <c r="N41" s="107">
        <v>7.0116887339999989</v>
      </c>
      <c r="O41" s="104">
        <v>63.881685130999998</v>
      </c>
      <c r="P41" s="107">
        <v>15.797664387000001</v>
      </c>
      <c r="Q41" s="107">
        <v>6.6221933040000014</v>
      </c>
      <c r="R41" s="107">
        <v>5.9051314939999999</v>
      </c>
      <c r="S41" s="107">
        <v>2.029369</v>
      </c>
      <c r="T41" s="107">
        <v>8.3081784139999968</v>
      </c>
      <c r="U41" s="107">
        <v>7.8684221739999991</v>
      </c>
      <c r="V41" s="107">
        <v>10.525378582000002</v>
      </c>
      <c r="W41" s="107">
        <v>6.8253477759999992</v>
      </c>
    </row>
    <row r="42" spans="1:23" ht="21" x14ac:dyDescent="0.3">
      <c r="A42" s="102" t="s">
        <v>497</v>
      </c>
      <c r="B42" s="109" t="s">
        <v>301</v>
      </c>
      <c r="C42" s="102" t="s">
        <v>58</v>
      </c>
      <c r="D42" s="102" t="s">
        <v>130</v>
      </c>
      <c r="E42" s="102" t="s">
        <v>60</v>
      </c>
      <c r="F42" s="104">
        <v>16.316455879999999</v>
      </c>
      <c r="G42" s="107">
        <v>9.7120960300000014</v>
      </c>
      <c r="H42" s="107">
        <v>0.79436254399999973</v>
      </c>
      <c r="I42" s="107">
        <v>0.95273755199999988</v>
      </c>
      <c r="J42" s="107">
        <v>0.19260745000000001</v>
      </c>
      <c r="K42" s="107">
        <v>1.6151491149999999</v>
      </c>
      <c r="L42" s="107">
        <v>0.25467932600000004</v>
      </c>
      <c r="M42" s="107">
        <v>2.5819620810000004</v>
      </c>
      <c r="N42" s="107">
        <v>0.212861782</v>
      </c>
      <c r="O42" s="104">
        <v>16.600242000000001</v>
      </c>
      <c r="P42" s="107">
        <v>9.355124</v>
      </c>
      <c r="Q42" s="107">
        <v>0.83907399999999999</v>
      </c>
      <c r="R42" s="107">
        <v>1.477066</v>
      </c>
      <c r="S42" s="107">
        <v>0.29864800000000002</v>
      </c>
      <c r="T42" s="107">
        <v>1.3664719999999999</v>
      </c>
      <c r="U42" s="107">
        <v>0.233295</v>
      </c>
      <c r="V42" s="107">
        <v>2.8101850000000002</v>
      </c>
      <c r="W42" s="107">
        <v>0.22037799999999999</v>
      </c>
    </row>
    <row r="43" spans="1:23" ht="21" customHeight="1" x14ac:dyDescent="0.3">
      <c r="A43" s="102" t="s">
        <v>498</v>
      </c>
      <c r="B43" s="109" t="s">
        <v>17</v>
      </c>
      <c r="C43" s="102" t="s">
        <v>58</v>
      </c>
      <c r="D43" s="102" t="s">
        <v>130</v>
      </c>
      <c r="E43" s="102" t="s">
        <v>60</v>
      </c>
      <c r="F43" s="110">
        <v>9.690877596</v>
      </c>
      <c r="G43" s="111">
        <v>7.425516581000001</v>
      </c>
      <c r="H43" s="112">
        <v>9.2704330000000015E-3</v>
      </c>
      <c r="I43" s="111">
        <v>0.65573355799999999</v>
      </c>
      <c r="J43" s="113">
        <v>0</v>
      </c>
      <c r="K43" s="111">
        <v>0.39235999999999999</v>
      </c>
      <c r="L43" s="113">
        <v>0</v>
      </c>
      <c r="M43" s="111">
        <v>1.207997024</v>
      </c>
      <c r="N43" s="113">
        <v>0</v>
      </c>
      <c r="O43" s="110">
        <v>8.9771730000000005</v>
      </c>
      <c r="P43" s="111">
        <v>7.4132910000000001</v>
      </c>
      <c r="Q43" s="112">
        <v>3.7699999999999999E-3</v>
      </c>
      <c r="R43" s="111">
        <v>0.44400899999999999</v>
      </c>
      <c r="S43" s="113">
        <v>0</v>
      </c>
      <c r="T43" s="111">
        <v>0.23186999999999999</v>
      </c>
      <c r="U43" s="113">
        <v>0</v>
      </c>
      <c r="V43" s="111">
        <v>0.88423300000000005</v>
      </c>
      <c r="W43" s="113">
        <v>0</v>
      </c>
    </row>
    <row r="44" spans="1:23" ht="21" customHeight="1" x14ac:dyDescent="0.3">
      <c r="A44" s="102" t="s">
        <v>499</v>
      </c>
      <c r="B44" s="109" t="s">
        <v>19</v>
      </c>
      <c r="C44" s="102" t="s">
        <v>58</v>
      </c>
      <c r="D44" s="102" t="s">
        <v>130</v>
      </c>
      <c r="E44" s="102" t="s">
        <v>60</v>
      </c>
      <c r="F44" s="110">
        <v>6.6255782840000004</v>
      </c>
      <c r="G44" s="111">
        <v>2.286579449</v>
      </c>
      <c r="H44" s="111">
        <v>0.78509211099999976</v>
      </c>
      <c r="I44" s="111">
        <v>0.29700399399999999</v>
      </c>
      <c r="J44" s="111">
        <v>0.19260745000000001</v>
      </c>
      <c r="K44" s="111">
        <v>1.2227891150000001</v>
      </c>
      <c r="L44" s="111">
        <v>0.25467932600000004</v>
      </c>
      <c r="M44" s="111">
        <v>1.3739650569999999</v>
      </c>
      <c r="N44" s="111">
        <v>0.212861782</v>
      </c>
      <c r="O44" s="110">
        <v>7.6230690000000001</v>
      </c>
      <c r="P44" s="111">
        <v>1.9418329999999999</v>
      </c>
      <c r="Q44" s="111">
        <v>0.83530400000000005</v>
      </c>
      <c r="R44" s="111">
        <v>1.0330569999999999</v>
      </c>
      <c r="S44" s="111">
        <v>0.29864800000000002</v>
      </c>
      <c r="T44" s="111">
        <v>1.1346020000000001</v>
      </c>
      <c r="U44" s="111">
        <v>0.233295</v>
      </c>
      <c r="V44" s="111">
        <v>1.9259520000000001</v>
      </c>
      <c r="W44" s="111">
        <v>0.22037799999999999</v>
      </c>
    </row>
    <row r="45" spans="1:23" ht="20.25" customHeight="1" x14ac:dyDescent="0.3">
      <c r="A45" s="102" t="s">
        <v>500</v>
      </c>
      <c r="B45" s="109" t="s">
        <v>25</v>
      </c>
      <c r="C45" s="102" t="s">
        <v>58</v>
      </c>
      <c r="D45" s="102" t="s">
        <v>130</v>
      </c>
      <c r="E45" s="102" t="s">
        <v>60</v>
      </c>
      <c r="F45" s="110">
        <v>33.807209999999998</v>
      </c>
      <c r="G45" s="111">
        <v>4.4984529999999996</v>
      </c>
      <c r="H45" s="111">
        <v>5.1523760000000003</v>
      </c>
      <c r="I45" s="111">
        <v>2.3566190000000011</v>
      </c>
      <c r="J45" s="111">
        <v>0.73158699999999999</v>
      </c>
      <c r="K45" s="111">
        <v>5.731209999999999</v>
      </c>
      <c r="L45" s="111">
        <v>7.0762309999999999</v>
      </c>
      <c r="M45" s="111">
        <v>5.951592999999999</v>
      </c>
      <c r="N45" s="111">
        <v>2.3091410000000003</v>
      </c>
      <c r="O45" s="110">
        <v>37.096119999999999</v>
      </c>
      <c r="P45" s="111">
        <v>5.6874650000000013</v>
      </c>
      <c r="Q45" s="111">
        <v>5.0362980000000013</v>
      </c>
      <c r="R45" s="111">
        <v>2.6332449999999992</v>
      </c>
      <c r="S45" s="111">
        <v>1.5870159999999998</v>
      </c>
      <c r="T45" s="111">
        <v>5.9934599999999962</v>
      </c>
      <c r="U45" s="111">
        <v>7.3084889999999989</v>
      </c>
      <c r="V45" s="111">
        <v>6.1768000000000018</v>
      </c>
      <c r="W45" s="111">
        <v>2.6733469999999988</v>
      </c>
    </row>
    <row r="46" spans="1:23" ht="20.25" customHeight="1" x14ac:dyDescent="0.3">
      <c r="A46" s="102" t="s">
        <v>302</v>
      </c>
      <c r="B46" s="109" t="s">
        <v>303</v>
      </c>
      <c r="C46" s="102" t="s">
        <v>58</v>
      </c>
      <c r="D46" s="102" t="s">
        <v>130</v>
      </c>
      <c r="E46" s="102" t="s">
        <v>60</v>
      </c>
      <c r="F46" s="110">
        <v>10.891440126999997</v>
      </c>
      <c r="G46" s="111">
        <v>0.86375124099999967</v>
      </c>
      <c r="H46" s="111">
        <v>0.77707817800000012</v>
      </c>
      <c r="I46" s="111">
        <v>1.2662348080000001</v>
      </c>
      <c r="J46" s="111">
        <v>0.170103</v>
      </c>
      <c r="K46" s="111">
        <v>0.9900616959999996</v>
      </c>
      <c r="L46" s="111">
        <v>0.45119653400000009</v>
      </c>
      <c r="M46" s="111">
        <v>1.8833287179999998</v>
      </c>
      <c r="N46" s="111">
        <v>4.4896859519999985</v>
      </c>
      <c r="O46" s="110">
        <v>10.185323131000001</v>
      </c>
      <c r="P46" s="111">
        <v>0.75507538699999921</v>
      </c>
      <c r="Q46" s="111">
        <v>0.74682130399999991</v>
      </c>
      <c r="R46" s="111">
        <v>1.7948204940000003</v>
      </c>
      <c r="S46" s="111">
        <v>0.143705</v>
      </c>
      <c r="T46" s="111">
        <v>0.94824641400000054</v>
      </c>
      <c r="U46" s="111">
        <v>0.32663817400000006</v>
      </c>
      <c r="V46" s="111">
        <v>1.5383935820000001</v>
      </c>
      <c r="W46" s="111">
        <v>3.9316227759999998</v>
      </c>
    </row>
    <row r="47" spans="1:23" ht="64.5" customHeight="1" x14ac:dyDescent="0.3">
      <c r="A47" s="103" t="s">
        <v>501</v>
      </c>
      <c r="B47" s="103" t="s">
        <v>304</v>
      </c>
      <c r="C47" s="103" t="s">
        <v>58</v>
      </c>
      <c r="D47" s="103" t="s">
        <v>130</v>
      </c>
      <c r="E47" s="103" t="s">
        <v>60</v>
      </c>
      <c r="F47" s="104">
        <f>F40+F41</f>
        <v>34755.777851006998</v>
      </c>
      <c r="G47" s="108">
        <f t="shared" ref="G47:N47" si="0">G40+G41</f>
        <v>27568.427903271</v>
      </c>
      <c r="H47" s="108">
        <f t="shared" si="0"/>
        <v>5683.9025357219998</v>
      </c>
      <c r="I47" s="108">
        <f t="shared" si="0"/>
        <v>331.44697635999995</v>
      </c>
      <c r="J47" s="108">
        <f t="shared" si="0"/>
        <v>4.6042664499999999</v>
      </c>
      <c r="K47" s="108">
        <f t="shared" si="0"/>
        <v>412.40114981099998</v>
      </c>
      <c r="L47" s="108">
        <f t="shared" si="0"/>
        <v>431.43188285999997</v>
      </c>
      <c r="M47" s="108">
        <f t="shared" si="0"/>
        <v>99.040911799</v>
      </c>
      <c r="N47" s="108">
        <f t="shared" si="0"/>
        <v>224.52222473399999</v>
      </c>
      <c r="O47" s="104">
        <f>O40+O41</f>
        <v>32898.110389130998</v>
      </c>
      <c r="P47" s="108">
        <f t="shared" ref="P47:W47" si="1">P40+P41</f>
        <v>26047.086339386999</v>
      </c>
      <c r="Q47" s="108">
        <f t="shared" si="1"/>
        <v>5194.9992663039993</v>
      </c>
      <c r="R47" s="108">
        <f t="shared" si="1"/>
        <v>312.836209494</v>
      </c>
      <c r="S47" s="108">
        <f t="shared" si="1"/>
        <v>6.005096</v>
      </c>
      <c r="T47" s="108">
        <f t="shared" si="1"/>
        <v>438.81184941399999</v>
      </c>
      <c r="U47" s="108">
        <f t="shared" si="1"/>
        <v>499.62719217400002</v>
      </c>
      <c r="V47" s="108">
        <f t="shared" si="1"/>
        <v>93.787363581999998</v>
      </c>
      <c r="W47" s="108">
        <f t="shared" si="1"/>
        <v>304.95707277600002</v>
      </c>
    </row>
    <row r="48" spans="1:23" ht="42" x14ac:dyDescent="0.3">
      <c r="A48" s="103" t="s">
        <v>502</v>
      </c>
      <c r="B48" s="103" t="s">
        <v>305</v>
      </c>
      <c r="C48" s="103" t="s">
        <v>58</v>
      </c>
      <c r="D48" s="103" t="s">
        <v>306</v>
      </c>
      <c r="E48" s="103" t="s">
        <v>70</v>
      </c>
      <c r="F48" s="104">
        <f>F47/Справочно!D$5*1000000</f>
        <v>301.62277449275069</v>
      </c>
      <c r="G48" s="108">
        <f>G47/Справочно!E$5*1000000</f>
        <v>864.92007592627328</v>
      </c>
      <c r="H48" s="108">
        <f>H47/Справочно!F$5*1000000</f>
        <v>506.05996145206444</v>
      </c>
      <c r="I48" s="108">
        <f>I47/Справочно!G$5*1000000</f>
        <v>25.310452106300129</v>
      </c>
      <c r="J48" s="108">
        <f>J47/Справочно!H$5*1000000</f>
        <v>0.62627786139303399</v>
      </c>
      <c r="K48" s="108">
        <f>K47/Справочно!I$5*1000000</f>
        <v>18.042098687948467</v>
      </c>
      <c r="L48" s="108">
        <f>L47/Справочно!J$5*1000000</f>
        <v>45.453158719992885</v>
      </c>
      <c r="M48" s="108">
        <f>M47/Справочно!K$5*1000000</f>
        <v>7.5590356700160228</v>
      </c>
      <c r="N48" s="108">
        <f>N47/Справочно!L$5*1000000</f>
        <v>36.069171531212085</v>
      </c>
      <c r="O48" s="104">
        <f>O47/Справочно!M$5*1000000</f>
        <v>284.12446033876626</v>
      </c>
      <c r="P48" s="108">
        <f>P47/Справочно!N$5*1000000</f>
        <v>812.86191699108588</v>
      </c>
      <c r="Q48" s="108">
        <f>Q47/Справочно!O$5*1000000</f>
        <v>460.78712264380965</v>
      </c>
      <c r="R48" s="108">
        <f>R47/Справочно!P$5*1000000</f>
        <v>23.798568850198883</v>
      </c>
      <c r="S48" s="108">
        <f>S47/Справочно!Q$5*1000000</f>
        <v>0.82114794784665768</v>
      </c>
      <c r="T48" s="108">
        <f>T47/Справочно!R$5*1000000</f>
        <v>19.037949592445731</v>
      </c>
      <c r="U48" s="108">
        <f>U47/Справочно!S$5*1000000</f>
        <v>52.449645377811628</v>
      </c>
      <c r="V48" s="108">
        <f>V47/Справочно!T$5*1000000</f>
        <v>7.1104830284852634</v>
      </c>
      <c r="W48" s="108">
        <f>W47/Справочно!U$5*1000000</f>
        <v>48.8211745268082</v>
      </c>
    </row>
    <row r="49" spans="1:23" ht="42" x14ac:dyDescent="0.3">
      <c r="A49" s="103" t="s">
        <v>503</v>
      </c>
      <c r="B49" s="103" t="s">
        <v>307</v>
      </c>
      <c r="C49" s="103" t="s">
        <v>58</v>
      </c>
      <c r="D49" s="103" t="s">
        <v>116</v>
      </c>
      <c r="E49" s="103" t="s">
        <v>70</v>
      </c>
      <c r="F49" s="104">
        <f>F47/Справочно!$D$14*100</f>
        <v>26.528092749716457</v>
      </c>
      <c r="G49" s="108">
        <f>G47/Справочно!$D$14*100</f>
        <v>21.042193776153823</v>
      </c>
      <c r="H49" s="108">
        <f>H47/Справочно!$D$14*100</f>
        <v>4.3383604963286135</v>
      </c>
      <c r="I49" s="108">
        <f>I47/Справочно!$D$14*100</f>
        <v>0.25298401227513895</v>
      </c>
      <c r="J49" s="330">
        <f>J47/Справочно!$D$14*100</f>
        <v>3.5143051021218575E-3</v>
      </c>
      <c r="K49" s="108">
        <f>K47/Справочно!$D$14*100</f>
        <v>0.31477402114765046</v>
      </c>
      <c r="L49" s="108">
        <f>L47/Справочно!$D$14*100</f>
        <v>0.3292996362434536</v>
      </c>
      <c r="M49" s="108">
        <f>M47/Справочно!$D$14*100</f>
        <v>7.559509976969872E-2</v>
      </c>
      <c r="N49" s="108">
        <f>N47/Справочно!$D$14*100</f>
        <v>0.1713714026959596</v>
      </c>
      <c r="O49" s="104">
        <f>O47/Справочно!$M$14*100</f>
        <v>30.634144972088468</v>
      </c>
      <c r="P49" s="108">
        <f>P47/Справочно!$M$14*100</f>
        <v>24.254591208524538</v>
      </c>
      <c r="Q49" s="108">
        <f>Q47/Справочно!$M$14*100</f>
        <v>4.8374924508256454</v>
      </c>
      <c r="R49" s="108">
        <f>R47/Справочно!$M$14*100</f>
        <v>0.29130760644915515</v>
      </c>
      <c r="S49" s="108">
        <f>S47/Справочно!$M$14*100</f>
        <v>5.5918403598063885E-3</v>
      </c>
      <c r="T49" s="108">
        <f>T47/Справочно!$M$14*100</f>
        <v>0.40861391889729798</v>
      </c>
      <c r="U49" s="108">
        <f>U47/Справочно!$M$14*100</f>
        <v>0.46524410235162206</v>
      </c>
      <c r="V49" s="108">
        <f>V47/Справочно!$M$14*100</f>
        <v>8.7333152528729502E-2</v>
      </c>
      <c r="W49" s="108">
        <f>W47/Справочно!$M$14*100</f>
        <v>0.28397069215167436</v>
      </c>
    </row>
    <row r="50" spans="1:23" ht="42" x14ac:dyDescent="0.3">
      <c r="A50" s="102" t="s">
        <v>504</v>
      </c>
      <c r="B50" s="102" t="s">
        <v>308</v>
      </c>
      <c r="C50" s="102" t="s">
        <v>127</v>
      </c>
      <c r="D50" s="102" t="s">
        <v>130</v>
      </c>
      <c r="E50" s="102" t="s">
        <v>60</v>
      </c>
      <c r="F50" s="104">
        <v>44.076217683000003</v>
      </c>
      <c r="G50" s="107">
        <v>12.061384260000001</v>
      </c>
      <c r="H50" s="107">
        <v>3.7516238270000004</v>
      </c>
      <c r="I50" s="107">
        <v>3.0516660390000014</v>
      </c>
      <c r="J50" s="107">
        <v>2.1074522999999994</v>
      </c>
      <c r="K50" s="107">
        <v>7.0572532920000013</v>
      </c>
      <c r="L50" s="107">
        <v>5.1288655700000012</v>
      </c>
      <c r="M50" s="107">
        <v>9.0815754090000009</v>
      </c>
      <c r="N50" s="107">
        <v>1.8363969860000005</v>
      </c>
      <c r="O50" s="104">
        <v>45.366946999999996</v>
      </c>
      <c r="P50" s="107">
        <v>11.706852000000001</v>
      </c>
      <c r="Q50" s="107">
        <v>3.4256620000000013</v>
      </c>
      <c r="R50" s="107">
        <v>3.6774239999999985</v>
      </c>
      <c r="S50" s="107">
        <v>2.3969160000000009</v>
      </c>
      <c r="T50" s="107">
        <v>7.2356269999999929</v>
      </c>
      <c r="U50" s="107">
        <v>6.9846179999999993</v>
      </c>
      <c r="V50" s="107">
        <v>8.104097000000003</v>
      </c>
      <c r="W50" s="107">
        <v>1.8357509999999997</v>
      </c>
    </row>
    <row r="51" spans="1:23" ht="21" x14ac:dyDescent="0.3">
      <c r="A51" s="102" t="s">
        <v>505</v>
      </c>
      <c r="B51" s="109" t="s">
        <v>301</v>
      </c>
      <c r="C51" s="102" t="s">
        <v>127</v>
      </c>
      <c r="D51" s="102" t="s">
        <v>130</v>
      </c>
      <c r="E51" s="102" t="s">
        <v>60</v>
      </c>
      <c r="F51" s="104">
        <v>10.203530683</v>
      </c>
      <c r="G51" s="107">
        <v>5.5149842599999994</v>
      </c>
      <c r="H51" s="107">
        <v>0.60043082700000006</v>
      </c>
      <c r="I51" s="107">
        <v>0.45007203899999998</v>
      </c>
      <c r="J51" s="107">
        <v>0.20016729999999999</v>
      </c>
      <c r="K51" s="107">
        <v>1.0585942920000002</v>
      </c>
      <c r="L51" s="107">
        <v>0.10581957</v>
      </c>
      <c r="M51" s="107">
        <v>2.0657794090000001</v>
      </c>
      <c r="N51" s="107">
        <v>0.20768298600000001</v>
      </c>
      <c r="O51" s="104">
        <v>11.131238</v>
      </c>
      <c r="P51" s="107">
        <v>6.1509840000000002</v>
      </c>
      <c r="Q51" s="107">
        <v>0.46066800000000002</v>
      </c>
      <c r="R51" s="107">
        <v>0.91233699999999995</v>
      </c>
      <c r="S51" s="107">
        <v>0.31098199999999998</v>
      </c>
      <c r="T51" s="107">
        <v>0.84043999999999996</v>
      </c>
      <c r="U51" s="107">
        <v>0.17733199999999999</v>
      </c>
      <c r="V51" s="107">
        <v>2.0967799999999999</v>
      </c>
      <c r="W51" s="107">
        <v>0.18171499999999999</v>
      </c>
    </row>
    <row r="52" spans="1:23" ht="21" customHeight="1" x14ac:dyDescent="0.3">
      <c r="A52" s="102" t="s">
        <v>506</v>
      </c>
      <c r="B52" s="109" t="s">
        <v>17</v>
      </c>
      <c r="C52" s="102" t="s">
        <v>127</v>
      </c>
      <c r="D52" s="102" t="s">
        <v>130</v>
      </c>
      <c r="E52" s="102" t="s">
        <v>60</v>
      </c>
      <c r="F52" s="110">
        <v>5.578768127</v>
      </c>
      <c r="G52" s="115">
        <v>3.9007250520000003</v>
      </c>
      <c r="H52" s="115">
        <v>7.4999999999999997E-3</v>
      </c>
      <c r="I52" s="115">
        <v>0.33830307500000001</v>
      </c>
      <c r="J52" s="116">
        <v>0</v>
      </c>
      <c r="K52" s="115">
        <v>0.26563999999999999</v>
      </c>
      <c r="L52" s="116">
        <v>0</v>
      </c>
      <c r="M52" s="115">
        <v>1.0666</v>
      </c>
      <c r="N52" s="116">
        <v>0</v>
      </c>
      <c r="O52" s="110">
        <v>5.9601420000000003</v>
      </c>
      <c r="P52" s="115">
        <v>4.9078059999999999</v>
      </c>
      <c r="Q52" s="115">
        <v>7.5290999999999997E-2</v>
      </c>
      <c r="R52" s="115">
        <v>0.250807</v>
      </c>
      <c r="S52" s="116">
        <v>0</v>
      </c>
      <c r="T52" s="115">
        <v>0.17827000000000001</v>
      </c>
      <c r="U52" s="116">
        <v>0</v>
      </c>
      <c r="V52" s="115">
        <v>0.54796800000000001</v>
      </c>
      <c r="W52" s="323">
        <v>0</v>
      </c>
    </row>
    <row r="53" spans="1:23" ht="21" customHeight="1" x14ac:dyDescent="0.3">
      <c r="A53" s="102" t="s">
        <v>507</v>
      </c>
      <c r="B53" s="109" t="s">
        <v>19</v>
      </c>
      <c r="C53" s="102" t="s">
        <v>127</v>
      </c>
      <c r="D53" s="102" t="s">
        <v>130</v>
      </c>
      <c r="E53" s="102" t="s">
        <v>60</v>
      </c>
      <c r="F53" s="110">
        <v>4.6247625560000003</v>
      </c>
      <c r="G53" s="117">
        <v>1.6142592079999996</v>
      </c>
      <c r="H53" s="117">
        <v>0.59293082699999999</v>
      </c>
      <c r="I53" s="117">
        <v>0.111768964</v>
      </c>
      <c r="J53" s="117">
        <v>0.20016729999999999</v>
      </c>
      <c r="K53" s="117">
        <v>0.79295429200000012</v>
      </c>
      <c r="L53" s="117">
        <v>0.10581957</v>
      </c>
      <c r="M53" s="117">
        <v>0.99917940900000002</v>
      </c>
      <c r="N53" s="117">
        <v>0.20768298600000001</v>
      </c>
      <c r="O53" s="110">
        <v>5.1710960000000004</v>
      </c>
      <c r="P53" s="117">
        <v>1.2431779999999999</v>
      </c>
      <c r="Q53" s="117">
        <v>0.38537700000000003</v>
      </c>
      <c r="R53" s="117">
        <v>0.66152999999999995</v>
      </c>
      <c r="S53" s="117">
        <v>0.31098199999999998</v>
      </c>
      <c r="T53" s="117">
        <v>0.66217000000000004</v>
      </c>
      <c r="U53" s="117">
        <v>0.17733199999999999</v>
      </c>
      <c r="V53" s="117">
        <v>1.5488120000000001</v>
      </c>
      <c r="W53" s="117">
        <v>0.18171499999999999</v>
      </c>
    </row>
    <row r="54" spans="1:23" ht="21" x14ac:dyDescent="0.3">
      <c r="A54" s="102" t="s">
        <v>508</v>
      </c>
      <c r="B54" s="109" t="s">
        <v>25</v>
      </c>
      <c r="C54" s="102" t="s">
        <v>127</v>
      </c>
      <c r="D54" s="102" t="s">
        <v>130</v>
      </c>
      <c r="E54" s="102" t="s">
        <v>60</v>
      </c>
      <c r="F54" s="110">
        <v>33.872686999999999</v>
      </c>
      <c r="G54" s="111">
        <v>6.5464000000000011</v>
      </c>
      <c r="H54" s="111">
        <v>3.1511930000000001</v>
      </c>
      <c r="I54" s="111">
        <v>2.6015940000000013</v>
      </c>
      <c r="J54" s="111">
        <v>1.9072849999999992</v>
      </c>
      <c r="K54" s="111">
        <v>5.9986590000000009</v>
      </c>
      <c r="L54" s="111">
        <v>5.0230460000000008</v>
      </c>
      <c r="M54" s="111">
        <v>7.0157960000000008</v>
      </c>
      <c r="N54" s="111">
        <v>1.6287140000000004</v>
      </c>
      <c r="O54" s="110">
        <v>34.235708999999993</v>
      </c>
      <c r="P54" s="111">
        <v>5.5558680000000011</v>
      </c>
      <c r="Q54" s="111">
        <v>2.9649940000000012</v>
      </c>
      <c r="R54" s="111">
        <v>2.7650869999999985</v>
      </c>
      <c r="S54" s="111">
        <v>2.0859340000000008</v>
      </c>
      <c r="T54" s="111">
        <v>6.3951869999999928</v>
      </c>
      <c r="U54" s="111">
        <v>6.8072859999999995</v>
      </c>
      <c r="V54" s="111">
        <v>6.0073170000000031</v>
      </c>
      <c r="W54" s="111">
        <v>1.6540359999999996</v>
      </c>
    </row>
    <row r="55" spans="1:23" ht="42" x14ac:dyDescent="0.3">
      <c r="A55" s="102" t="s">
        <v>509</v>
      </c>
      <c r="B55" s="102" t="s">
        <v>309</v>
      </c>
      <c r="C55" s="102" t="s">
        <v>127</v>
      </c>
      <c r="D55" s="102" t="s">
        <v>130</v>
      </c>
      <c r="E55" s="102" t="s">
        <v>60</v>
      </c>
      <c r="F55" s="104">
        <v>12.591639707000001</v>
      </c>
      <c r="G55" s="107">
        <v>1.2985199260000013</v>
      </c>
      <c r="H55" s="107">
        <v>0.74747900800000022</v>
      </c>
      <c r="I55" s="107">
        <v>1.7758502819999991</v>
      </c>
      <c r="J55" s="114">
        <v>0.56661008000000002</v>
      </c>
      <c r="K55" s="107">
        <v>0.75730473599999992</v>
      </c>
      <c r="L55" s="107">
        <v>1.0816987399999995</v>
      </c>
      <c r="M55" s="107">
        <v>1.8945193980000001</v>
      </c>
      <c r="N55" s="107">
        <v>4.4696575369999998</v>
      </c>
      <c r="O55" s="104">
        <v>10.720446824000003</v>
      </c>
      <c r="P55" s="107">
        <v>1.1543774030000005</v>
      </c>
      <c r="Q55" s="107">
        <v>0.67307329000000016</v>
      </c>
      <c r="R55" s="107">
        <v>2.2148003740000006</v>
      </c>
      <c r="S55" s="114">
        <v>2.5107999999999998E-2</v>
      </c>
      <c r="T55" s="107">
        <v>1.028490694</v>
      </c>
      <c r="U55" s="107">
        <v>0.85529577599999984</v>
      </c>
      <c r="V55" s="107">
        <v>1.532673749</v>
      </c>
      <c r="W55" s="107">
        <v>3.2366275380000009</v>
      </c>
    </row>
    <row r="56" spans="1:23" ht="24.9" customHeight="1" x14ac:dyDescent="0.3">
      <c r="A56" s="411" t="s">
        <v>510</v>
      </c>
      <c r="B56" s="412"/>
      <c r="C56" s="412"/>
      <c r="D56" s="412"/>
      <c r="E56" s="412"/>
      <c r="F56" s="119"/>
      <c r="G56" s="118"/>
      <c r="H56" s="118"/>
      <c r="I56" s="118"/>
      <c r="J56" s="118"/>
      <c r="K56" s="118"/>
      <c r="L56" s="118"/>
      <c r="M56" s="118"/>
      <c r="N56" s="118"/>
      <c r="O56" s="119"/>
      <c r="P56" s="118"/>
      <c r="Q56" s="118"/>
      <c r="R56" s="118"/>
      <c r="S56" s="118"/>
      <c r="T56" s="118"/>
      <c r="U56" s="118"/>
      <c r="V56" s="118"/>
      <c r="W56" s="118"/>
    </row>
    <row r="57" spans="1:23" ht="63" x14ac:dyDescent="0.3">
      <c r="A57" s="103" t="s">
        <v>512</v>
      </c>
      <c r="B57" s="103" t="s">
        <v>310</v>
      </c>
      <c r="C57" s="103" t="s">
        <v>58</v>
      </c>
      <c r="D57" s="103" t="s">
        <v>59</v>
      </c>
      <c r="E57" s="103" t="s">
        <v>60</v>
      </c>
      <c r="F57" s="327">
        <f>F61+F62</f>
        <v>4613</v>
      </c>
      <c r="G57" s="326">
        <f t="shared" ref="G57:N57" si="2">G61+G62</f>
        <v>867</v>
      </c>
      <c r="H57" s="326">
        <f t="shared" si="2"/>
        <v>311</v>
      </c>
      <c r="I57" s="326">
        <f t="shared" si="2"/>
        <v>1606</v>
      </c>
      <c r="J57" s="326">
        <f t="shared" si="2"/>
        <v>8</v>
      </c>
      <c r="K57" s="326">
        <f t="shared" si="2"/>
        <v>665</v>
      </c>
      <c r="L57" s="326">
        <f t="shared" si="2"/>
        <v>310</v>
      </c>
      <c r="M57" s="326">
        <f t="shared" si="2"/>
        <v>315</v>
      </c>
      <c r="N57" s="326">
        <f t="shared" si="2"/>
        <v>531</v>
      </c>
      <c r="O57" s="327">
        <f>O61+O62</f>
        <v>4970</v>
      </c>
      <c r="P57" s="322">
        <f t="shared" ref="P57:W57" si="3">P61+P62</f>
        <v>911</v>
      </c>
      <c r="Q57" s="322">
        <f t="shared" si="3"/>
        <v>390</v>
      </c>
      <c r="R57" s="322">
        <f t="shared" si="3"/>
        <v>1832</v>
      </c>
      <c r="S57" s="322">
        <f t="shared" si="3"/>
        <v>23</v>
      </c>
      <c r="T57" s="322">
        <f t="shared" si="3"/>
        <v>707</v>
      </c>
      <c r="U57" s="322">
        <f t="shared" si="3"/>
        <v>336</v>
      </c>
      <c r="V57" s="322">
        <f t="shared" si="3"/>
        <v>310</v>
      </c>
      <c r="W57" s="322">
        <f t="shared" si="3"/>
        <v>461</v>
      </c>
    </row>
    <row r="58" spans="1:23" ht="63" x14ac:dyDescent="0.3">
      <c r="A58" s="102" t="s">
        <v>513</v>
      </c>
      <c r="B58" s="109" t="s">
        <v>311</v>
      </c>
      <c r="C58" s="102" t="s">
        <v>58</v>
      </c>
      <c r="D58" s="102" t="s">
        <v>59</v>
      </c>
      <c r="E58" s="102" t="s">
        <v>60</v>
      </c>
      <c r="F58" s="328" t="s">
        <v>131</v>
      </c>
      <c r="G58" s="325" t="s">
        <v>131</v>
      </c>
      <c r="H58" s="325" t="s">
        <v>131</v>
      </c>
      <c r="I58" s="325" t="s">
        <v>131</v>
      </c>
      <c r="J58" s="325" t="s">
        <v>131</v>
      </c>
      <c r="K58" s="325" t="s">
        <v>131</v>
      </c>
      <c r="L58" s="325" t="s">
        <v>131</v>
      </c>
      <c r="M58" s="325" t="s">
        <v>131</v>
      </c>
      <c r="N58" s="325" t="s">
        <v>131</v>
      </c>
      <c r="O58" s="328" t="s">
        <v>131</v>
      </c>
      <c r="P58" s="325" t="s">
        <v>131</v>
      </c>
      <c r="Q58" s="325" t="s">
        <v>131</v>
      </c>
      <c r="R58" s="325" t="s">
        <v>131</v>
      </c>
      <c r="S58" s="325" t="s">
        <v>131</v>
      </c>
      <c r="T58" s="325" t="s">
        <v>131</v>
      </c>
      <c r="U58" s="325" t="s">
        <v>131</v>
      </c>
      <c r="V58" s="325" t="s">
        <v>131</v>
      </c>
      <c r="W58" s="325" t="s">
        <v>131</v>
      </c>
    </row>
    <row r="59" spans="1:23" ht="63" x14ac:dyDescent="0.3">
      <c r="A59" s="102" t="s">
        <v>514</v>
      </c>
      <c r="B59" s="109" t="s">
        <v>312</v>
      </c>
      <c r="C59" s="102" t="s">
        <v>58</v>
      </c>
      <c r="D59" s="102" t="s">
        <v>59</v>
      </c>
      <c r="E59" s="102" t="s">
        <v>60</v>
      </c>
      <c r="F59" s="328" t="s">
        <v>131</v>
      </c>
      <c r="G59" s="325" t="s">
        <v>131</v>
      </c>
      <c r="H59" s="325" t="s">
        <v>131</v>
      </c>
      <c r="I59" s="325" t="s">
        <v>131</v>
      </c>
      <c r="J59" s="325" t="s">
        <v>131</v>
      </c>
      <c r="K59" s="325" t="s">
        <v>131</v>
      </c>
      <c r="L59" s="325" t="s">
        <v>131</v>
      </c>
      <c r="M59" s="325" t="s">
        <v>131</v>
      </c>
      <c r="N59" s="325" t="s">
        <v>131</v>
      </c>
      <c r="O59" s="328" t="s">
        <v>131</v>
      </c>
      <c r="P59" s="325" t="s">
        <v>131</v>
      </c>
      <c r="Q59" s="325" t="s">
        <v>131</v>
      </c>
      <c r="R59" s="325" t="s">
        <v>131</v>
      </c>
      <c r="S59" s="325" t="s">
        <v>131</v>
      </c>
      <c r="T59" s="325" t="s">
        <v>131</v>
      </c>
      <c r="U59" s="325" t="s">
        <v>131</v>
      </c>
      <c r="V59" s="325" t="s">
        <v>131</v>
      </c>
      <c r="W59" s="325" t="s">
        <v>131</v>
      </c>
    </row>
    <row r="60" spans="1:23" ht="63" x14ac:dyDescent="0.3">
      <c r="A60" s="102" t="s">
        <v>515</v>
      </c>
      <c r="B60" s="109" t="s">
        <v>313</v>
      </c>
      <c r="C60" s="102" t="s">
        <v>58</v>
      </c>
      <c r="D60" s="102" t="s">
        <v>59</v>
      </c>
      <c r="E60" s="102" t="s">
        <v>60</v>
      </c>
      <c r="F60" s="328" t="s">
        <v>131</v>
      </c>
      <c r="G60" s="325" t="s">
        <v>131</v>
      </c>
      <c r="H60" s="325" t="s">
        <v>131</v>
      </c>
      <c r="I60" s="325" t="s">
        <v>131</v>
      </c>
      <c r="J60" s="325" t="s">
        <v>131</v>
      </c>
      <c r="K60" s="325" t="s">
        <v>131</v>
      </c>
      <c r="L60" s="325" t="s">
        <v>131</v>
      </c>
      <c r="M60" s="325" t="s">
        <v>131</v>
      </c>
      <c r="N60" s="325" t="s">
        <v>131</v>
      </c>
      <c r="O60" s="328" t="s">
        <v>131</v>
      </c>
      <c r="P60" s="325" t="s">
        <v>131</v>
      </c>
      <c r="Q60" s="325" t="s">
        <v>131</v>
      </c>
      <c r="R60" s="325" t="s">
        <v>131</v>
      </c>
      <c r="S60" s="325" t="s">
        <v>131</v>
      </c>
      <c r="T60" s="325" t="s">
        <v>131</v>
      </c>
      <c r="U60" s="325" t="s">
        <v>131</v>
      </c>
      <c r="V60" s="325" t="s">
        <v>131</v>
      </c>
      <c r="W60" s="325" t="s">
        <v>131</v>
      </c>
    </row>
    <row r="61" spans="1:23" ht="42" x14ac:dyDescent="0.3">
      <c r="A61" s="102" t="s">
        <v>516</v>
      </c>
      <c r="B61" s="109" t="s">
        <v>274</v>
      </c>
      <c r="C61" s="102" t="s">
        <v>58</v>
      </c>
      <c r="D61" s="102" t="s">
        <v>59</v>
      </c>
      <c r="E61" s="102" t="s">
        <v>60</v>
      </c>
      <c r="F61" s="328">
        <v>2333</v>
      </c>
      <c r="G61" s="323">
        <v>738</v>
      </c>
      <c r="H61" s="323">
        <v>121</v>
      </c>
      <c r="I61" s="323">
        <v>392</v>
      </c>
      <c r="J61" s="323">
        <v>8</v>
      </c>
      <c r="K61" s="323">
        <v>448</v>
      </c>
      <c r="L61" s="323">
        <v>162</v>
      </c>
      <c r="M61" s="323">
        <v>278</v>
      </c>
      <c r="N61" s="323">
        <v>186</v>
      </c>
      <c r="O61" s="328">
        <v>2546</v>
      </c>
      <c r="P61" s="323">
        <v>816</v>
      </c>
      <c r="Q61" s="323">
        <v>177</v>
      </c>
      <c r="R61" s="323">
        <v>430</v>
      </c>
      <c r="S61" s="323">
        <v>20</v>
      </c>
      <c r="T61" s="323">
        <v>485</v>
      </c>
      <c r="U61" s="323">
        <v>163</v>
      </c>
      <c r="V61" s="323">
        <v>286</v>
      </c>
      <c r="W61" s="323">
        <v>169</v>
      </c>
    </row>
    <row r="62" spans="1:23" ht="21" customHeight="1" x14ac:dyDescent="0.3">
      <c r="A62" s="102" t="s">
        <v>517</v>
      </c>
      <c r="B62" s="109" t="s">
        <v>275</v>
      </c>
      <c r="C62" s="102" t="s">
        <v>58</v>
      </c>
      <c r="D62" s="102" t="s">
        <v>59</v>
      </c>
      <c r="E62" s="102" t="s">
        <v>60</v>
      </c>
      <c r="F62" s="328">
        <v>2280</v>
      </c>
      <c r="G62" s="323">
        <v>129</v>
      </c>
      <c r="H62" s="323">
        <v>190</v>
      </c>
      <c r="I62" s="323">
        <v>1214</v>
      </c>
      <c r="J62" s="323">
        <v>0</v>
      </c>
      <c r="K62" s="323">
        <v>217</v>
      </c>
      <c r="L62" s="323">
        <v>148</v>
      </c>
      <c r="M62" s="323">
        <v>37</v>
      </c>
      <c r="N62" s="323">
        <v>345</v>
      </c>
      <c r="O62" s="328">
        <v>2424</v>
      </c>
      <c r="P62" s="323">
        <v>95</v>
      </c>
      <c r="Q62" s="323">
        <v>213</v>
      </c>
      <c r="R62" s="323">
        <v>1402</v>
      </c>
      <c r="S62" s="323">
        <v>3</v>
      </c>
      <c r="T62" s="323">
        <v>222</v>
      </c>
      <c r="U62" s="323">
        <v>173</v>
      </c>
      <c r="V62" s="323">
        <v>24</v>
      </c>
      <c r="W62" s="323">
        <v>292</v>
      </c>
    </row>
    <row r="63" spans="1:23" ht="64.5" customHeight="1" x14ac:dyDescent="0.3">
      <c r="A63" s="124" t="s">
        <v>518</v>
      </c>
      <c r="B63" s="124" t="s">
        <v>314</v>
      </c>
      <c r="C63" s="124" t="s">
        <v>58</v>
      </c>
      <c r="D63" s="124" t="s">
        <v>59</v>
      </c>
      <c r="E63" s="124" t="s">
        <v>60</v>
      </c>
      <c r="F63" s="327">
        <v>276</v>
      </c>
      <c r="G63" s="324">
        <v>93</v>
      </c>
      <c r="H63" s="324">
        <v>17</v>
      </c>
      <c r="I63" s="324">
        <v>19</v>
      </c>
      <c r="J63" s="324">
        <v>5</v>
      </c>
      <c r="K63" s="324">
        <v>69</v>
      </c>
      <c r="L63" s="324">
        <v>28</v>
      </c>
      <c r="M63" s="324">
        <v>33</v>
      </c>
      <c r="N63" s="324">
        <v>12</v>
      </c>
      <c r="O63" s="327">
        <v>401</v>
      </c>
      <c r="P63" s="324">
        <v>89</v>
      </c>
      <c r="Q63" s="324">
        <v>68</v>
      </c>
      <c r="R63" s="324">
        <v>25</v>
      </c>
      <c r="S63" s="324">
        <v>18</v>
      </c>
      <c r="T63" s="324">
        <v>87</v>
      </c>
      <c r="U63" s="324">
        <v>31</v>
      </c>
      <c r="V63" s="324">
        <v>71</v>
      </c>
      <c r="W63" s="324">
        <v>12</v>
      </c>
    </row>
    <row r="64" spans="1:23" ht="63" customHeight="1" x14ac:dyDescent="0.3">
      <c r="A64" s="124" t="s">
        <v>519</v>
      </c>
      <c r="B64" s="124" t="s">
        <v>315</v>
      </c>
      <c r="C64" s="124" t="s">
        <v>127</v>
      </c>
      <c r="D64" s="124" t="s">
        <v>59</v>
      </c>
      <c r="E64" s="124" t="s">
        <v>60</v>
      </c>
      <c r="F64" s="327">
        <v>462</v>
      </c>
      <c r="G64" s="322">
        <v>190</v>
      </c>
      <c r="H64" s="322">
        <v>69</v>
      </c>
      <c r="I64" s="322">
        <v>21</v>
      </c>
      <c r="J64" s="322">
        <v>3</v>
      </c>
      <c r="K64" s="322">
        <v>85</v>
      </c>
      <c r="L64" s="322">
        <v>16</v>
      </c>
      <c r="M64" s="322">
        <v>66</v>
      </c>
      <c r="N64" s="322">
        <v>12</v>
      </c>
      <c r="O64" s="327">
        <v>610</v>
      </c>
      <c r="P64" s="322">
        <v>247</v>
      </c>
      <c r="Q64" s="322">
        <v>60</v>
      </c>
      <c r="R64" s="322">
        <v>85</v>
      </c>
      <c r="S64" s="322">
        <v>3</v>
      </c>
      <c r="T64" s="322">
        <v>103</v>
      </c>
      <c r="U64" s="322">
        <v>17</v>
      </c>
      <c r="V64" s="322">
        <v>82</v>
      </c>
      <c r="W64" s="322">
        <v>13</v>
      </c>
    </row>
    <row r="65" spans="1:23" ht="21" customHeight="1" x14ac:dyDescent="0.3">
      <c r="A65" s="126" t="s">
        <v>520</v>
      </c>
      <c r="B65" s="127" t="s">
        <v>316</v>
      </c>
      <c r="C65" s="126" t="s">
        <v>127</v>
      </c>
      <c r="D65" s="126" t="s">
        <v>59</v>
      </c>
      <c r="E65" s="126" t="s">
        <v>60</v>
      </c>
      <c r="F65" s="328">
        <v>71</v>
      </c>
      <c r="G65" s="325">
        <v>53</v>
      </c>
      <c r="H65" s="325">
        <v>0</v>
      </c>
      <c r="I65" s="325">
        <v>5</v>
      </c>
      <c r="J65" s="325">
        <v>0</v>
      </c>
      <c r="K65" s="325">
        <v>5</v>
      </c>
      <c r="L65" s="325">
        <v>0</v>
      </c>
      <c r="M65" s="325">
        <v>8</v>
      </c>
      <c r="N65" s="325">
        <v>0</v>
      </c>
      <c r="O65" s="328">
        <v>70</v>
      </c>
      <c r="P65" s="325">
        <v>46</v>
      </c>
      <c r="Q65" s="325">
        <v>6</v>
      </c>
      <c r="R65" s="325">
        <v>8</v>
      </c>
      <c r="S65" s="325">
        <v>0</v>
      </c>
      <c r="T65" s="325">
        <v>3</v>
      </c>
      <c r="U65" s="325">
        <v>0</v>
      </c>
      <c r="V65" s="325">
        <v>7</v>
      </c>
      <c r="W65" s="325">
        <v>0</v>
      </c>
    </row>
    <row r="66" spans="1:23" ht="21" customHeight="1" x14ac:dyDescent="0.3">
      <c r="A66" s="126" t="s">
        <v>521</v>
      </c>
      <c r="B66" s="127" t="s">
        <v>317</v>
      </c>
      <c r="C66" s="126" t="s">
        <v>127</v>
      </c>
      <c r="D66" s="126" t="s">
        <v>59</v>
      </c>
      <c r="E66" s="126" t="s">
        <v>60</v>
      </c>
      <c r="F66" s="328">
        <v>391</v>
      </c>
      <c r="G66" s="325">
        <v>137</v>
      </c>
      <c r="H66" s="325">
        <v>69</v>
      </c>
      <c r="I66" s="325">
        <v>16</v>
      </c>
      <c r="J66" s="325">
        <v>3</v>
      </c>
      <c r="K66" s="325">
        <v>80</v>
      </c>
      <c r="L66" s="325">
        <v>16</v>
      </c>
      <c r="M66" s="325">
        <v>58</v>
      </c>
      <c r="N66" s="325">
        <v>12</v>
      </c>
      <c r="O66" s="328">
        <v>540</v>
      </c>
      <c r="P66" s="325">
        <v>201</v>
      </c>
      <c r="Q66" s="325">
        <v>54</v>
      </c>
      <c r="R66" s="325">
        <v>77</v>
      </c>
      <c r="S66" s="325">
        <v>3</v>
      </c>
      <c r="T66" s="325">
        <v>100</v>
      </c>
      <c r="U66" s="325">
        <v>17</v>
      </c>
      <c r="V66" s="325">
        <v>75</v>
      </c>
      <c r="W66" s="325">
        <v>13</v>
      </c>
    </row>
    <row r="67" spans="1:23" ht="63" customHeight="1" x14ac:dyDescent="0.3">
      <c r="A67" s="126" t="s">
        <v>522</v>
      </c>
      <c r="B67" s="126" t="s">
        <v>318</v>
      </c>
      <c r="C67" s="126" t="s">
        <v>127</v>
      </c>
      <c r="D67" s="126" t="s">
        <v>59</v>
      </c>
      <c r="E67" s="126" t="s">
        <v>60</v>
      </c>
      <c r="F67" s="327">
        <v>174</v>
      </c>
      <c r="G67" s="324">
        <v>22</v>
      </c>
      <c r="H67" s="324">
        <v>22</v>
      </c>
      <c r="I67" s="324">
        <v>9</v>
      </c>
      <c r="J67" s="324">
        <v>3</v>
      </c>
      <c r="K67" s="324">
        <v>44</v>
      </c>
      <c r="L67" s="324">
        <v>28</v>
      </c>
      <c r="M67" s="324">
        <v>33</v>
      </c>
      <c r="N67" s="324">
        <v>13</v>
      </c>
      <c r="O67" s="327">
        <v>589</v>
      </c>
      <c r="P67" s="324">
        <v>111</v>
      </c>
      <c r="Q67" s="324">
        <v>89</v>
      </c>
      <c r="R67" s="324">
        <v>11</v>
      </c>
      <c r="S67" s="324">
        <v>14</v>
      </c>
      <c r="T67" s="324">
        <v>104</v>
      </c>
      <c r="U67" s="324">
        <v>33</v>
      </c>
      <c r="V67" s="324">
        <v>140</v>
      </c>
      <c r="W67" s="324">
        <v>87</v>
      </c>
    </row>
    <row r="68" spans="1:23" ht="40.5" customHeight="1" x14ac:dyDescent="0.3">
      <c r="A68" s="126" t="s">
        <v>524</v>
      </c>
      <c r="B68" s="14" t="s">
        <v>523</v>
      </c>
      <c r="C68" s="124" t="s">
        <v>58</v>
      </c>
      <c r="D68" s="124" t="s">
        <v>130</v>
      </c>
      <c r="E68" s="124" t="s">
        <v>60</v>
      </c>
      <c r="F68" s="301">
        <v>1328.1786669999999</v>
      </c>
      <c r="G68" s="302">
        <v>1060.91714</v>
      </c>
      <c r="H68" s="302">
        <v>176.10624899999999</v>
      </c>
      <c r="I68" s="302">
        <v>41.911273999999999</v>
      </c>
      <c r="J68" s="302">
        <v>0.978912</v>
      </c>
      <c r="K68" s="302">
        <v>14.956359000000001</v>
      </c>
      <c r="L68" s="302">
        <v>16.803080000000001</v>
      </c>
      <c r="M68" s="302">
        <v>4.9931549999999998</v>
      </c>
      <c r="N68" s="302">
        <v>11.512498000000001</v>
      </c>
      <c r="O68" s="301">
        <v>1061.6995569999999</v>
      </c>
      <c r="P68" s="302">
        <v>849.92148499999996</v>
      </c>
      <c r="Q68" s="302">
        <v>128.84171799999999</v>
      </c>
      <c r="R68" s="302">
        <v>34.09393</v>
      </c>
      <c r="S68" s="302">
        <v>0.86606000000000005</v>
      </c>
      <c r="T68" s="302">
        <v>15.076571</v>
      </c>
      <c r="U68" s="302">
        <v>17.755507999999999</v>
      </c>
      <c r="V68" s="302">
        <v>4.1267370000000003</v>
      </c>
      <c r="W68" s="302">
        <v>11.017548</v>
      </c>
    </row>
    <row r="69" spans="1:23" ht="85.5" customHeight="1" x14ac:dyDescent="0.3">
      <c r="A69" s="126" t="s">
        <v>525</v>
      </c>
      <c r="B69" s="124" t="s">
        <v>319</v>
      </c>
      <c r="C69" s="124" t="s">
        <v>58</v>
      </c>
      <c r="D69" s="124" t="s">
        <v>130</v>
      </c>
      <c r="E69" s="124" t="s">
        <v>60</v>
      </c>
      <c r="F69" s="128">
        <v>48.364891262999997</v>
      </c>
      <c r="G69" s="129">
        <v>21.501815126</v>
      </c>
      <c r="H69" s="129">
        <v>2.5453973119999991</v>
      </c>
      <c r="I69" s="129">
        <v>1.7847263370000002</v>
      </c>
      <c r="J69" s="129">
        <v>9.7985717E-2</v>
      </c>
      <c r="K69" s="129">
        <v>4.5907078240000008</v>
      </c>
      <c r="L69" s="129">
        <v>0.8713212669999999</v>
      </c>
      <c r="M69" s="129">
        <v>16.484356198999997</v>
      </c>
      <c r="N69" s="129">
        <v>0.48858148099999993</v>
      </c>
      <c r="O69" s="128">
        <v>49.588226374999998</v>
      </c>
      <c r="P69" s="129">
        <v>32.484337234000002</v>
      </c>
      <c r="Q69" s="129">
        <v>2.2341245900000004</v>
      </c>
      <c r="R69" s="129">
        <v>2.6952025440000003</v>
      </c>
      <c r="S69" s="129">
        <v>0.20234099999999999</v>
      </c>
      <c r="T69" s="129">
        <v>3.9626527240000002</v>
      </c>
      <c r="U69" s="129">
        <v>0.8084548789999999</v>
      </c>
      <c r="V69" s="129">
        <v>6.9435770000000003</v>
      </c>
      <c r="W69" s="129">
        <v>0.257536404</v>
      </c>
    </row>
    <row r="70" spans="1:23" ht="21" x14ac:dyDescent="0.3">
      <c r="A70" s="126" t="s">
        <v>526</v>
      </c>
      <c r="B70" s="127" t="s">
        <v>301</v>
      </c>
      <c r="C70" s="126" t="s">
        <v>58</v>
      </c>
      <c r="D70" s="126" t="s">
        <v>130</v>
      </c>
      <c r="E70" s="126" t="s">
        <v>60</v>
      </c>
      <c r="F70" s="128">
        <v>45.475790423999996</v>
      </c>
      <c r="G70" s="129">
        <v>19.708988154</v>
      </c>
      <c r="H70" s="129">
        <v>2.5023873119999993</v>
      </c>
      <c r="I70" s="129">
        <v>1.7378231300000002</v>
      </c>
      <c r="J70" s="129">
        <v>6.8585717000000004E-2</v>
      </c>
      <c r="K70" s="129">
        <v>4.4083168070000003</v>
      </c>
      <c r="L70" s="129">
        <v>0.202756617</v>
      </c>
      <c r="M70" s="129">
        <v>16.42254415</v>
      </c>
      <c r="N70" s="129">
        <v>0.42438853699999995</v>
      </c>
      <c r="O70" s="128">
        <v>46.342998999999999</v>
      </c>
      <c r="P70" s="129">
        <v>30.608412000000001</v>
      </c>
      <c r="Q70" s="129">
        <v>2.1499640000000002</v>
      </c>
      <c r="R70" s="129">
        <v>2.5779740000000002</v>
      </c>
      <c r="S70" s="129">
        <v>7.7185000000000004E-2</v>
      </c>
      <c r="T70" s="129">
        <v>3.6578919999999999</v>
      </c>
      <c r="U70" s="129">
        <v>0.21018100000000001</v>
      </c>
      <c r="V70" s="129">
        <v>6.8446100000000003</v>
      </c>
      <c r="W70" s="129">
        <v>0.216781</v>
      </c>
    </row>
    <row r="71" spans="1:23" ht="21" customHeight="1" x14ac:dyDescent="0.3">
      <c r="A71" s="126" t="s">
        <v>527</v>
      </c>
      <c r="B71" s="127" t="s">
        <v>17</v>
      </c>
      <c r="C71" s="126" t="s">
        <v>58</v>
      </c>
      <c r="D71" s="126" t="s">
        <v>130</v>
      </c>
      <c r="E71" s="126" t="s">
        <v>60</v>
      </c>
      <c r="F71" s="130">
        <v>8.6440452049999994</v>
      </c>
      <c r="G71" s="131">
        <v>6.7333752240000004</v>
      </c>
      <c r="H71" s="121">
        <v>0</v>
      </c>
      <c r="I71" s="131">
        <v>0.1328</v>
      </c>
      <c r="J71" s="121">
        <v>0</v>
      </c>
      <c r="K71" s="131">
        <v>1.1012200000000001</v>
      </c>
      <c r="L71" s="121">
        <v>0</v>
      </c>
      <c r="M71" s="131">
        <v>0.67664998100000007</v>
      </c>
      <c r="N71" s="121">
        <v>0</v>
      </c>
      <c r="O71" s="130">
        <v>26.150376000000001</v>
      </c>
      <c r="P71" s="131">
        <v>23.966951000000002</v>
      </c>
      <c r="Q71" s="131">
        <v>0.80579299999999998</v>
      </c>
      <c r="R71" s="131">
        <v>0.13070000000000001</v>
      </c>
      <c r="S71" s="121">
        <v>0</v>
      </c>
      <c r="T71" s="131">
        <v>0.85711599999999999</v>
      </c>
      <c r="U71" s="121">
        <v>0</v>
      </c>
      <c r="V71" s="131">
        <v>0.389816</v>
      </c>
      <c r="W71" s="121">
        <v>0</v>
      </c>
    </row>
    <row r="72" spans="1:23" ht="21" customHeight="1" x14ac:dyDescent="0.3">
      <c r="A72" s="126" t="s">
        <v>528</v>
      </c>
      <c r="B72" s="127" t="s">
        <v>19</v>
      </c>
      <c r="C72" s="126" t="s">
        <v>58</v>
      </c>
      <c r="D72" s="126" t="s">
        <v>130</v>
      </c>
      <c r="E72" s="126" t="s">
        <v>60</v>
      </c>
      <c r="F72" s="130">
        <v>36.831745218999998</v>
      </c>
      <c r="G72" s="131">
        <v>12.97561293</v>
      </c>
      <c r="H72" s="131">
        <v>2.5023873119999993</v>
      </c>
      <c r="I72" s="131">
        <v>1.6050231300000002</v>
      </c>
      <c r="J72" s="131">
        <v>6.8585717000000004E-2</v>
      </c>
      <c r="K72" s="131">
        <v>3.3070968070000002</v>
      </c>
      <c r="L72" s="131">
        <v>0.202756617</v>
      </c>
      <c r="M72" s="131">
        <v>15.745894168999998</v>
      </c>
      <c r="N72" s="131">
        <v>0.42438853699999995</v>
      </c>
      <c r="O72" s="130">
        <v>20.192623000000001</v>
      </c>
      <c r="P72" s="131">
        <v>6.6414609999999996</v>
      </c>
      <c r="Q72" s="131">
        <v>1.344171</v>
      </c>
      <c r="R72" s="131">
        <v>2.4472740000000002</v>
      </c>
      <c r="S72" s="131">
        <v>7.7185000000000004E-2</v>
      </c>
      <c r="T72" s="131">
        <v>2.8007759999999999</v>
      </c>
      <c r="U72" s="131">
        <v>0.21018100000000001</v>
      </c>
      <c r="V72" s="131">
        <v>6.4547939999999997</v>
      </c>
      <c r="W72" s="131">
        <v>0.216781</v>
      </c>
    </row>
    <row r="73" spans="1:23" ht="20.25" customHeight="1" x14ac:dyDescent="0.3">
      <c r="A73" s="126" t="s">
        <v>529</v>
      </c>
      <c r="B73" s="127" t="s">
        <v>25</v>
      </c>
      <c r="C73" s="126" t="s">
        <v>58</v>
      </c>
      <c r="D73" s="126" t="s">
        <v>130</v>
      </c>
      <c r="E73" s="126" t="s">
        <v>60</v>
      </c>
      <c r="F73" s="130">
        <v>0.560867</v>
      </c>
      <c r="G73" s="131">
        <v>0.16485600000000003</v>
      </c>
      <c r="H73" s="132">
        <v>2.1034999999999998E-2</v>
      </c>
      <c r="I73" s="132">
        <v>2.2645999999999999E-2</v>
      </c>
      <c r="J73" s="132">
        <v>2.9400000000000003E-2</v>
      </c>
      <c r="K73" s="131">
        <v>0.11186699999999999</v>
      </c>
      <c r="L73" s="131">
        <v>0.128085</v>
      </c>
      <c r="M73" s="131">
        <v>6.1776000000000005E-2</v>
      </c>
      <c r="N73" s="132">
        <v>2.1201999999999999E-2</v>
      </c>
      <c r="O73" s="130">
        <v>0.74596099999999999</v>
      </c>
      <c r="P73" s="131">
        <v>0.13356500000000002</v>
      </c>
      <c r="Q73" s="131">
        <v>5.8720000000000001E-2</v>
      </c>
      <c r="R73" s="131">
        <v>6.9508E-2</v>
      </c>
      <c r="S73" s="131">
        <v>6.4944999999999989E-2</v>
      </c>
      <c r="T73" s="131">
        <v>0.16574400000000003</v>
      </c>
      <c r="U73" s="131">
        <v>0.14733599999999999</v>
      </c>
      <c r="V73" s="131">
        <v>9.8032000000000008E-2</v>
      </c>
      <c r="W73" s="132">
        <v>8.1110000000000002E-3</v>
      </c>
    </row>
    <row r="74" spans="1:23" ht="20.25" customHeight="1" x14ac:dyDescent="0.3">
      <c r="A74" s="126" t="s">
        <v>530</v>
      </c>
      <c r="B74" s="127" t="s">
        <v>320</v>
      </c>
      <c r="C74" s="126" t="s">
        <v>58</v>
      </c>
      <c r="D74" s="126" t="s">
        <v>130</v>
      </c>
      <c r="E74" s="126" t="s">
        <v>60</v>
      </c>
      <c r="F74" s="130">
        <v>2.3282338389999997</v>
      </c>
      <c r="G74" s="131">
        <v>1.6279709719999993</v>
      </c>
      <c r="H74" s="132">
        <v>2.1974999999999998E-2</v>
      </c>
      <c r="I74" s="132">
        <v>2.4257206999999999E-2</v>
      </c>
      <c r="J74" s="121">
        <v>0</v>
      </c>
      <c r="K74" s="131">
        <v>7.0524017000000008E-2</v>
      </c>
      <c r="L74" s="131">
        <v>0.54047964999999987</v>
      </c>
      <c r="M74" s="329">
        <v>3.6049E-5</v>
      </c>
      <c r="N74" s="132">
        <v>4.2990943999999996E-2</v>
      </c>
      <c r="O74" s="130">
        <v>2.4992663749999995</v>
      </c>
      <c r="P74" s="131">
        <v>1.7423602339999991</v>
      </c>
      <c r="Q74" s="132">
        <v>2.5440589999999999E-2</v>
      </c>
      <c r="R74" s="132">
        <v>4.7720544000000004E-2</v>
      </c>
      <c r="S74" s="131">
        <v>6.0211000000000001E-2</v>
      </c>
      <c r="T74" s="131">
        <v>0.13901672400000001</v>
      </c>
      <c r="U74" s="131">
        <v>0.45093787899999993</v>
      </c>
      <c r="V74" s="133">
        <v>9.3499999999999996E-4</v>
      </c>
      <c r="W74" s="132">
        <v>3.2644404000000002E-2</v>
      </c>
    </row>
    <row r="75" spans="1:23" ht="63" x14ac:dyDescent="0.3">
      <c r="A75" s="124" t="s">
        <v>531</v>
      </c>
      <c r="B75" s="124" t="s">
        <v>321</v>
      </c>
      <c r="C75" s="124" t="s">
        <v>127</v>
      </c>
      <c r="D75" s="124" t="s">
        <v>130</v>
      </c>
      <c r="E75" s="124" t="s">
        <v>60</v>
      </c>
      <c r="F75" s="128">
        <v>38.901106611000003</v>
      </c>
      <c r="G75" s="135">
        <v>16.924525799000001</v>
      </c>
      <c r="H75" s="135">
        <v>3.2110893890000001</v>
      </c>
      <c r="I75" s="135">
        <v>2.5968365250000005</v>
      </c>
      <c r="J75" s="135">
        <v>8.7799999999999989E-2</v>
      </c>
      <c r="K75" s="135">
        <v>3.0773080949999994</v>
      </c>
      <c r="L75" s="135">
        <v>0.2510925</v>
      </c>
      <c r="M75" s="135">
        <v>12.591395298000002</v>
      </c>
      <c r="N75" s="135">
        <v>0.16105900500000001</v>
      </c>
      <c r="O75" s="128">
        <v>23.994104</v>
      </c>
      <c r="P75" s="135">
        <v>8.9854260000000004</v>
      </c>
      <c r="Q75" s="135">
        <v>1.885297</v>
      </c>
      <c r="R75" s="135">
        <v>3.4541720000000002</v>
      </c>
      <c r="S75" s="135">
        <v>0.14334999999999998</v>
      </c>
      <c r="T75" s="135">
        <v>2.5572340000000002</v>
      </c>
      <c r="U75" s="135">
        <v>0.32242199999999999</v>
      </c>
      <c r="V75" s="135">
        <v>6.5415980000000005</v>
      </c>
      <c r="W75" s="135">
        <v>0.104605</v>
      </c>
    </row>
    <row r="76" spans="1:23" ht="21" x14ac:dyDescent="0.3">
      <c r="A76" s="126" t="s">
        <v>532</v>
      </c>
      <c r="B76" s="127" t="s">
        <v>301</v>
      </c>
      <c r="C76" s="126" t="s">
        <v>127</v>
      </c>
      <c r="D76" s="126" t="s">
        <v>130</v>
      </c>
      <c r="E76" s="126" t="s">
        <v>60</v>
      </c>
      <c r="F76" s="128">
        <v>38.529250611000002</v>
      </c>
      <c r="G76" s="129">
        <v>16.903240799000002</v>
      </c>
      <c r="H76" s="129">
        <v>3.1824593889999999</v>
      </c>
      <c r="I76" s="129">
        <v>2.5803365250000003</v>
      </c>
      <c r="J76" s="134">
        <v>3.95E-2</v>
      </c>
      <c r="K76" s="129">
        <v>2.9855290949999995</v>
      </c>
      <c r="L76" s="129">
        <v>0.18067949999999999</v>
      </c>
      <c r="M76" s="129">
        <v>12.534234298000001</v>
      </c>
      <c r="N76" s="129">
        <v>0.123271005</v>
      </c>
      <c r="O76" s="128">
        <v>23.343191999999998</v>
      </c>
      <c r="P76" s="129">
        <v>8.8945629999999998</v>
      </c>
      <c r="Q76" s="129">
        <v>1.817013</v>
      </c>
      <c r="R76" s="129">
        <v>3.4357920000000002</v>
      </c>
      <c r="S76" s="134">
        <v>4.6149999999999997E-2</v>
      </c>
      <c r="T76" s="129">
        <v>2.3827440000000002</v>
      </c>
      <c r="U76" s="129">
        <v>0.23197799999999999</v>
      </c>
      <c r="V76" s="129">
        <v>6.4452920000000002</v>
      </c>
      <c r="W76" s="129">
        <v>8.9660000000000004E-2</v>
      </c>
    </row>
    <row r="77" spans="1:23" ht="21" customHeight="1" x14ac:dyDescent="0.3">
      <c r="A77" s="126" t="s">
        <v>533</v>
      </c>
      <c r="B77" s="127" t="s">
        <v>17</v>
      </c>
      <c r="C77" s="126" t="s">
        <v>127</v>
      </c>
      <c r="D77" s="126" t="s">
        <v>130</v>
      </c>
      <c r="E77" s="126" t="s">
        <v>60</v>
      </c>
      <c r="F77" s="130">
        <v>8.757710878000001</v>
      </c>
      <c r="G77" s="131">
        <v>6.6704772559999999</v>
      </c>
      <c r="H77" s="121">
        <v>0</v>
      </c>
      <c r="I77" s="131">
        <v>0.29804999999999998</v>
      </c>
      <c r="J77" s="121">
        <v>0</v>
      </c>
      <c r="K77" s="131">
        <v>1.153661</v>
      </c>
      <c r="L77" s="121">
        <v>0</v>
      </c>
      <c r="M77" s="131">
        <v>0.63552262199999998</v>
      </c>
      <c r="N77" s="121">
        <v>0</v>
      </c>
      <c r="O77" s="130">
        <v>4.482583</v>
      </c>
      <c r="P77" s="131">
        <v>2.3736139999999999</v>
      </c>
      <c r="Q77" s="131">
        <v>0.85968699999999998</v>
      </c>
      <c r="R77" s="131">
        <v>0.12536700000000001</v>
      </c>
      <c r="S77" s="121">
        <v>0</v>
      </c>
      <c r="T77" s="131">
        <v>0.67532700000000001</v>
      </c>
      <c r="U77" s="121">
        <v>0</v>
      </c>
      <c r="V77" s="131">
        <v>0.44858799999999999</v>
      </c>
      <c r="W77" s="121">
        <v>0</v>
      </c>
    </row>
    <row r="78" spans="1:23" ht="21" customHeight="1" x14ac:dyDescent="0.3">
      <c r="A78" s="126" t="s">
        <v>534</v>
      </c>
      <c r="B78" s="127" t="s">
        <v>19</v>
      </c>
      <c r="C78" s="126" t="s">
        <v>127</v>
      </c>
      <c r="D78" s="126" t="s">
        <v>130</v>
      </c>
      <c r="E78" s="126" t="s">
        <v>60</v>
      </c>
      <c r="F78" s="130">
        <v>29.771539732999997</v>
      </c>
      <c r="G78" s="131">
        <v>10.232763543000001</v>
      </c>
      <c r="H78" s="131">
        <v>3.1824593889999999</v>
      </c>
      <c r="I78" s="131">
        <v>2.2822865250000004</v>
      </c>
      <c r="J78" s="132">
        <v>3.95E-2</v>
      </c>
      <c r="K78" s="131">
        <v>1.8318680949999997</v>
      </c>
      <c r="L78" s="131">
        <v>0.18067949999999999</v>
      </c>
      <c r="M78" s="131">
        <v>11.898711676000001</v>
      </c>
      <c r="N78" s="131">
        <v>0.123271005</v>
      </c>
      <c r="O78" s="130">
        <v>18.860609</v>
      </c>
      <c r="P78" s="131">
        <v>6.5209489999999999</v>
      </c>
      <c r="Q78" s="131">
        <v>0.95732600000000001</v>
      </c>
      <c r="R78" s="131">
        <v>3.310425</v>
      </c>
      <c r="S78" s="132">
        <v>4.6149999999999997E-2</v>
      </c>
      <c r="T78" s="131">
        <v>1.707417</v>
      </c>
      <c r="U78" s="131">
        <v>0.23197799999999999</v>
      </c>
      <c r="V78" s="131">
        <v>5.9967040000000003</v>
      </c>
      <c r="W78" s="131">
        <v>8.9660000000000004E-2</v>
      </c>
    </row>
    <row r="79" spans="1:23" ht="21" customHeight="1" x14ac:dyDescent="0.3">
      <c r="A79" s="126" t="s">
        <v>535</v>
      </c>
      <c r="B79" s="127" t="s">
        <v>25</v>
      </c>
      <c r="C79" s="126" t="s">
        <v>127</v>
      </c>
      <c r="D79" s="126" t="s">
        <v>130</v>
      </c>
      <c r="E79" s="126" t="s">
        <v>60</v>
      </c>
      <c r="F79" s="130">
        <v>0.37185600000000002</v>
      </c>
      <c r="G79" s="132">
        <v>2.1285000000000002E-2</v>
      </c>
      <c r="H79" s="132">
        <v>2.8630000000000003E-2</v>
      </c>
      <c r="I79" s="132">
        <v>1.6499999999999997E-2</v>
      </c>
      <c r="J79" s="132">
        <v>4.8299999999999996E-2</v>
      </c>
      <c r="K79" s="131">
        <v>9.1778999999999986E-2</v>
      </c>
      <c r="L79" s="131">
        <v>7.0413000000000003E-2</v>
      </c>
      <c r="M79" s="131">
        <v>5.7161000000000003E-2</v>
      </c>
      <c r="N79" s="132">
        <v>3.7787999999999995E-2</v>
      </c>
      <c r="O79" s="130">
        <v>0.65091199999999994</v>
      </c>
      <c r="P79" s="131">
        <v>9.0862999999999985E-2</v>
      </c>
      <c r="Q79" s="131">
        <v>6.8283999999999997E-2</v>
      </c>
      <c r="R79" s="132">
        <v>1.8380000000000001E-2</v>
      </c>
      <c r="S79" s="131">
        <v>9.7199999999999981E-2</v>
      </c>
      <c r="T79" s="131">
        <v>0.17449000000000003</v>
      </c>
      <c r="U79" s="131">
        <v>9.0443999999999997E-2</v>
      </c>
      <c r="V79" s="131">
        <v>9.6305999999999989E-2</v>
      </c>
      <c r="W79" s="132">
        <v>1.4945E-2</v>
      </c>
    </row>
    <row r="80" spans="1:23" ht="24.9" customHeight="1" x14ac:dyDescent="0.3">
      <c r="A80" s="413" t="s">
        <v>322</v>
      </c>
      <c r="B80" s="413"/>
      <c r="C80" s="413"/>
      <c r="D80" s="413"/>
      <c r="E80" s="413"/>
      <c r="F80" s="136"/>
      <c r="G80" s="249"/>
      <c r="H80" s="249"/>
      <c r="I80" s="249"/>
      <c r="J80" s="249"/>
      <c r="K80" s="249"/>
      <c r="L80" s="249"/>
      <c r="M80" s="249"/>
      <c r="N80" s="249"/>
      <c r="O80" s="136"/>
      <c r="P80" s="126"/>
      <c r="Q80" s="126"/>
      <c r="R80" s="126"/>
      <c r="S80" s="126"/>
      <c r="T80" s="126"/>
      <c r="U80" s="126"/>
      <c r="V80" s="126"/>
      <c r="W80" s="126"/>
    </row>
    <row r="81" spans="1:23" ht="24.9" customHeight="1" x14ac:dyDescent="0.3">
      <c r="A81" s="413" t="s">
        <v>323</v>
      </c>
      <c r="B81" s="413"/>
      <c r="C81" s="413"/>
      <c r="D81" s="413"/>
      <c r="E81" s="413"/>
      <c r="F81" s="136"/>
      <c r="G81" s="124"/>
      <c r="H81" s="124"/>
      <c r="I81" s="124"/>
      <c r="J81" s="124"/>
      <c r="K81" s="124"/>
      <c r="L81" s="124"/>
      <c r="M81" s="124"/>
      <c r="N81" s="124"/>
      <c r="O81" s="136"/>
      <c r="P81" s="124"/>
      <c r="Q81" s="124"/>
      <c r="R81" s="124"/>
      <c r="S81" s="124"/>
      <c r="T81" s="124"/>
      <c r="U81" s="124"/>
      <c r="V81" s="124"/>
      <c r="W81" s="124"/>
    </row>
    <row r="82" spans="1:23" ht="42" x14ac:dyDescent="0.3">
      <c r="A82" s="210" t="s">
        <v>536</v>
      </c>
      <c r="B82" s="183" t="s">
        <v>420</v>
      </c>
      <c r="C82" s="124" t="s">
        <v>58</v>
      </c>
      <c r="D82" s="124" t="s">
        <v>59</v>
      </c>
      <c r="E82" s="124" t="s">
        <v>60</v>
      </c>
      <c r="F82" s="206">
        <v>18764819</v>
      </c>
      <c r="G82" s="209">
        <v>6893727</v>
      </c>
      <c r="H82" s="209">
        <v>2186969</v>
      </c>
      <c r="I82" s="209">
        <v>1214284</v>
      </c>
      <c r="J82" s="209">
        <v>43922</v>
      </c>
      <c r="K82" s="209">
        <v>1392606</v>
      </c>
      <c r="L82" s="209">
        <v>417304</v>
      </c>
      <c r="M82" s="209">
        <v>6419921</v>
      </c>
      <c r="N82" s="209">
        <v>196086</v>
      </c>
      <c r="O82" s="206">
        <v>14518897</v>
      </c>
      <c r="P82" s="209">
        <v>5295347</v>
      </c>
      <c r="Q82" s="209">
        <v>1577913</v>
      </c>
      <c r="R82" s="209">
        <v>3065164</v>
      </c>
      <c r="S82" s="209">
        <v>62086</v>
      </c>
      <c r="T82" s="209">
        <v>1120020</v>
      </c>
      <c r="U82" s="209">
        <v>392813</v>
      </c>
      <c r="V82" s="209">
        <v>2804628</v>
      </c>
      <c r="W82" s="209">
        <v>200926</v>
      </c>
    </row>
    <row r="83" spans="1:23" ht="21" x14ac:dyDescent="0.3">
      <c r="A83" s="211" t="s">
        <v>537</v>
      </c>
      <c r="B83" s="207" t="s">
        <v>15</v>
      </c>
      <c r="C83" s="124" t="s">
        <v>58</v>
      </c>
      <c r="D83" s="124" t="s">
        <v>59</v>
      </c>
      <c r="E83" s="124" t="s">
        <v>60</v>
      </c>
      <c r="F83" s="122">
        <v>16691140</v>
      </c>
      <c r="G83" s="137">
        <v>6405860</v>
      </c>
      <c r="H83" s="137">
        <v>1638195</v>
      </c>
      <c r="I83" s="137">
        <v>945346</v>
      </c>
      <c r="J83" s="137">
        <v>33091</v>
      </c>
      <c r="K83" s="137">
        <v>1227150</v>
      </c>
      <c r="L83" s="137">
        <v>98786</v>
      </c>
      <c r="M83" s="137">
        <v>6255870</v>
      </c>
      <c r="N83" s="137">
        <v>86842</v>
      </c>
      <c r="O83" s="122">
        <v>12379590</v>
      </c>
      <c r="P83" s="137">
        <v>4828572</v>
      </c>
      <c r="Q83" s="137">
        <v>1006897</v>
      </c>
      <c r="R83" s="137">
        <v>2782090</v>
      </c>
      <c r="S83" s="137">
        <v>49232</v>
      </c>
      <c r="T83" s="137">
        <v>932531</v>
      </c>
      <c r="U83" s="137">
        <v>69699</v>
      </c>
      <c r="V83" s="137">
        <v>2629805</v>
      </c>
      <c r="W83" s="137">
        <v>80764</v>
      </c>
    </row>
    <row r="84" spans="1:23" ht="42" x14ac:dyDescent="0.3">
      <c r="A84" s="211" t="s">
        <v>538</v>
      </c>
      <c r="B84" s="127" t="s">
        <v>324</v>
      </c>
      <c r="C84" s="126" t="s">
        <v>58</v>
      </c>
      <c r="D84" s="126" t="s">
        <v>59</v>
      </c>
      <c r="E84" s="126" t="s">
        <v>60</v>
      </c>
      <c r="F84" s="120">
        <v>7051428</v>
      </c>
      <c r="G84" s="121">
        <v>1164627</v>
      </c>
      <c r="H84" s="121">
        <v>459592</v>
      </c>
      <c r="I84" s="121">
        <v>611203</v>
      </c>
      <c r="J84" s="121">
        <v>3627</v>
      </c>
      <c r="K84" s="121">
        <v>644873</v>
      </c>
      <c r="L84" s="121">
        <v>31643</v>
      </c>
      <c r="M84" s="121">
        <v>4133713</v>
      </c>
      <c r="N84" s="121">
        <v>2150</v>
      </c>
      <c r="O84" s="120">
        <v>4658773</v>
      </c>
      <c r="P84" s="121">
        <v>720370</v>
      </c>
      <c r="Q84" s="121">
        <v>292840</v>
      </c>
      <c r="R84" s="121">
        <v>1920545</v>
      </c>
      <c r="S84" s="121">
        <v>1449</v>
      </c>
      <c r="T84" s="121">
        <v>351641</v>
      </c>
      <c r="U84" s="121">
        <v>1312</v>
      </c>
      <c r="V84" s="121">
        <v>1370409</v>
      </c>
      <c r="W84" s="121">
        <v>207</v>
      </c>
    </row>
    <row r="85" spans="1:23" ht="42" x14ac:dyDescent="0.3">
      <c r="A85" s="211" t="s">
        <v>539</v>
      </c>
      <c r="B85" s="127" t="s">
        <v>325</v>
      </c>
      <c r="C85" s="126" t="s">
        <v>58</v>
      </c>
      <c r="D85" s="126" t="s">
        <v>59</v>
      </c>
      <c r="E85" s="126" t="s">
        <v>60</v>
      </c>
      <c r="F85" s="120">
        <v>2107558</v>
      </c>
      <c r="G85" s="121">
        <v>527001</v>
      </c>
      <c r="H85" s="121">
        <v>494873</v>
      </c>
      <c r="I85" s="121">
        <v>192338</v>
      </c>
      <c r="J85" s="121">
        <v>26689</v>
      </c>
      <c r="K85" s="121">
        <v>399676</v>
      </c>
      <c r="L85" s="121">
        <v>39710</v>
      </c>
      <c r="M85" s="121">
        <v>390966</v>
      </c>
      <c r="N85" s="121">
        <v>36305</v>
      </c>
      <c r="O85" s="120">
        <v>2313276</v>
      </c>
      <c r="P85" s="121">
        <v>542018</v>
      </c>
      <c r="Q85" s="121">
        <v>184620</v>
      </c>
      <c r="R85" s="121">
        <v>526061</v>
      </c>
      <c r="S85" s="121">
        <v>46559</v>
      </c>
      <c r="T85" s="121">
        <v>417078</v>
      </c>
      <c r="U85" s="121">
        <v>47182</v>
      </c>
      <c r="V85" s="121">
        <v>517367</v>
      </c>
      <c r="W85" s="121">
        <v>32391</v>
      </c>
    </row>
    <row r="86" spans="1:23" ht="21" x14ac:dyDescent="0.3">
      <c r="A86" s="211" t="s">
        <v>540</v>
      </c>
      <c r="B86" s="127" t="s">
        <v>326</v>
      </c>
      <c r="C86" s="126" t="s">
        <v>58</v>
      </c>
      <c r="D86" s="126" t="s">
        <v>59</v>
      </c>
      <c r="E86" s="126" t="s">
        <v>60</v>
      </c>
      <c r="F86" s="120">
        <v>2882487</v>
      </c>
      <c r="G86" s="121">
        <v>1803200</v>
      </c>
      <c r="H86" s="121">
        <v>224019</v>
      </c>
      <c r="I86" s="121">
        <v>66253</v>
      </c>
      <c r="J86" s="121">
        <v>541</v>
      </c>
      <c r="K86" s="121">
        <v>9273</v>
      </c>
      <c r="L86" s="121">
        <v>1933</v>
      </c>
      <c r="M86" s="121">
        <v>777261</v>
      </c>
      <c r="N86" s="121">
        <v>7</v>
      </c>
      <c r="O86" s="120">
        <v>1301005</v>
      </c>
      <c r="P86" s="121">
        <v>823747</v>
      </c>
      <c r="Q86" s="121">
        <v>262377</v>
      </c>
      <c r="R86" s="121">
        <v>56512</v>
      </c>
      <c r="S86" s="121">
        <v>14</v>
      </c>
      <c r="T86" s="121">
        <v>2544</v>
      </c>
      <c r="U86" s="121">
        <v>8</v>
      </c>
      <c r="V86" s="121">
        <v>155741</v>
      </c>
      <c r="W86" s="121">
        <v>62</v>
      </c>
    </row>
    <row r="87" spans="1:23" ht="21" x14ac:dyDescent="0.3">
      <c r="A87" s="211" t="s">
        <v>541</v>
      </c>
      <c r="B87" s="127" t="s">
        <v>327</v>
      </c>
      <c r="C87" s="126" t="s">
        <v>58</v>
      </c>
      <c r="D87" s="126" t="s">
        <v>59</v>
      </c>
      <c r="E87" s="126" t="s">
        <v>60</v>
      </c>
      <c r="F87" s="120">
        <v>4649667</v>
      </c>
      <c r="G87" s="121">
        <v>2911032</v>
      </c>
      <c r="H87" s="121">
        <v>459711</v>
      </c>
      <c r="I87" s="121">
        <v>75552</v>
      </c>
      <c r="J87" s="121">
        <v>2234</v>
      </c>
      <c r="K87" s="121">
        <v>173328</v>
      </c>
      <c r="L87" s="121">
        <v>25500</v>
      </c>
      <c r="M87" s="121">
        <v>953930</v>
      </c>
      <c r="N87" s="121">
        <v>48380</v>
      </c>
      <c r="O87" s="120">
        <v>4106536</v>
      </c>
      <c r="P87" s="121">
        <v>2742437</v>
      </c>
      <c r="Q87" s="121">
        <v>267060</v>
      </c>
      <c r="R87" s="121">
        <v>278972</v>
      </c>
      <c r="S87" s="121">
        <v>1210</v>
      </c>
      <c r="T87" s="121">
        <v>161268</v>
      </c>
      <c r="U87" s="121">
        <v>21197</v>
      </c>
      <c r="V87" s="121">
        <v>586288</v>
      </c>
      <c r="W87" s="121">
        <v>48104</v>
      </c>
    </row>
    <row r="88" spans="1:23" ht="21" x14ac:dyDescent="0.3">
      <c r="A88" s="210" t="s">
        <v>542</v>
      </c>
      <c r="B88" s="208" t="s">
        <v>331</v>
      </c>
      <c r="C88" s="321" t="s">
        <v>58</v>
      </c>
      <c r="D88" s="321" t="s">
        <v>59</v>
      </c>
      <c r="E88" s="321" t="s">
        <v>60</v>
      </c>
      <c r="F88" s="122">
        <v>2073679</v>
      </c>
      <c r="G88" s="123">
        <v>487867</v>
      </c>
      <c r="H88" s="123">
        <v>548774</v>
      </c>
      <c r="I88" s="123">
        <v>268938</v>
      </c>
      <c r="J88" s="123">
        <v>10831</v>
      </c>
      <c r="K88" s="123">
        <v>165456</v>
      </c>
      <c r="L88" s="123">
        <v>318518</v>
      </c>
      <c r="M88" s="123">
        <v>164051</v>
      </c>
      <c r="N88" s="123">
        <v>109244</v>
      </c>
      <c r="O88" s="122">
        <v>2139307</v>
      </c>
      <c r="P88" s="123">
        <v>466775</v>
      </c>
      <c r="Q88" s="123">
        <v>571016</v>
      </c>
      <c r="R88" s="123">
        <v>283074</v>
      </c>
      <c r="S88" s="123">
        <v>12854</v>
      </c>
      <c r="T88" s="123">
        <v>187489</v>
      </c>
      <c r="U88" s="123">
        <v>323114</v>
      </c>
      <c r="V88" s="123">
        <v>174823</v>
      </c>
      <c r="W88" s="123">
        <v>120162</v>
      </c>
    </row>
    <row r="89" spans="1:23" ht="42" x14ac:dyDescent="0.3">
      <c r="A89" s="211" t="s">
        <v>543</v>
      </c>
      <c r="B89" s="124" t="s">
        <v>328</v>
      </c>
      <c r="C89" s="124" t="s">
        <v>58</v>
      </c>
      <c r="D89" s="124" t="s">
        <v>59</v>
      </c>
      <c r="E89" s="124" t="s">
        <v>60</v>
      </c>
      <c r="F89" s="122">
        <v>6861234</v>
      </c>
      <c r="G89" s="123">
        <v>4631753</v>
      </c>
      <c r="H89" s="123">
        <v>62961</v>
      </c>
      <c r="I89" s="123">
        <v>145365</v>
      </c>
      <c r="J89" s="123">
        <v>16</v>
      </c>
      <c r="K89" s="123">
        <v>211926</v>
      </c>
      <c r="L89" s="123">
        <v>0</v>
      </c>
      <c r="M89" s="123">
        <v>1807233</v>
      </c>
      <c r="N89" s="123">
        <v>1980</v>
      </c>
      <c r="O89" s="122">
        <v>5444721</v>
      </c>
      <c r="P89" s="123">
        <v>3590748</v>
      </c>
      <c r="Q89" s="123">
        <v>405194</v>
      </c>
      <c r="R89" s="123">
        <v>31192</v>
      </c>
      <c r="S89" s="123">
        <v>0</v>
      </c>
      <c r="T89" s="123">
        <v>217560</v>
      </c>
      <c r="U89" s="123">
        <v>0</v>
      </c>
      <c r="V89" s="123">
        <v>1197631</v>
      </c>
      <c r="W89" s="123">
        <v>2396</v>
      </c>
    </row>
    <row r="90" spans="1:23" ht="42" x14ac:dyDescent="0.3">
      <c r="A90" s="211" t="s">
        <v>544</v>
      </c>
      <c r="B90" s="127" t="s">
        <v>324</v>
      </c>
      <c r="C90" s="126" t="s">
        <v>58</v>
      </c>
      <c r="D90" s="126" t="s">
        <v>59</v>
      </c>
      <c r="E90" s="126" t="s">
        <v>60</v>
      </c>
      <c r="F90" s="120">
        <v>2606504</v>
      </c>
      <c r="G90" s="121">
        <v>654395</v>
      </c>
      <c r="H90" s="121">
        <v>2336</v>
      </c>
      <c r="I90" s="121">
        <v>131852</v>
      </c>
      <c r="J90" s="121">
        <v>0</v>
      </c>
      <c r="K90" s="121">
        <v>164927</v>
      </c>
      <c r="L90" s="121">
        <v>0</v>
      </c>
      <c r="M90" s="121">
        <v>1652994</v>
      </c>
      <c r="N90" s="121">
        <v>0</v>
      </c>
      <c r="O90" s="120">
        <v>1820547</v>
      </c>
      <c r="P90" s="121">
        <v>458543</v>
      </c>
      <c r="Q90" s="121">
        <v>95181</v>
      </c>
      <c r="R90" s="121">
        <v>23742</v>
      </c>
      <c r="S90" s="121">
        <v>0</v>
      </c>
      <c r="T90" s="121">
        <v>116849</v>
      </c>
      <c r="U90" s="121">
        <v>0</v>
      </c>
      <c r="V90" s="121">
        <v>1126232</v>
      </c>
      <c r="W90" s="121">
        <v>0</v>
      </c>
    </row>
    <row r="91" spans="1:23" ht="42" x14ac:dyDescent="0.3">
      <c r="A91" s="211" t="s">
        <v>545</v>
      </c>
      <c r="B91" s="127" t="s">
        <v>325</v>
      </c>
      <c r="C91" s="126" t="s">
        <v>58</v>
      </c>
      <c r="D91" s="126" t="s">
        <v>59</v>
      </c>
      <c r="E91" s="126" t="s">
        <v>60</v>
      </c>
      <c r="F91" s="120">
        <v>181664</v>
      </c>
      <c r="G91" s="121">
        <v>134948</v>
      </c>
      <c r="H91" s="121">
        <v>1056</v>
      </c>
      <c r="I91" s="121">
        <v>5548</v>
      </c>
      <c r="J91" s="121">
        <v>0</v>
      </c>
      <c r="K91" s="121">
        <v>39763</v>
      </c>
      <c r="L91" s="121">
        <v>0</v>
      </c>
      <c r="M91" s="121">
        <v>0</v>
      </c>
      <c r="N91" s="121">
        <v>349</v>
      </c>
      <c r="O91" s="120">
        <v>228052</v>
      </c>
      <c r="P91" s="121">
        <v>109606</v>
      </c>
      <c r="Q91" s="121">
        <v>19138</v>
      </c>
      <c r="R91" s="121">
        <v>3570</v>
      </c>
      <c r="S91" s="121">
        <v>0</v>
      </c>
      <c r="T91" s="121">
        <v>94997</v>
      </c>
      <c r="U91" s="121">
        <v>0</v>
      </c>
      <c r="V91" s="121">
        <v>0</v>
      </c>
      <c r="W91" s="121">
        <v>741</v>
      </c>
    </row>
    <row r="92" spans="1:23" ht="21" customHeight="1" x14ac:dyDescent="0.3">
      <c r="A92" s="211" t="s">
        <v>546</v>
      </c>
      <c r="B92" s="127" t="s">
        <v>326</v>
      </c>
      <c r="C92" s="126" t="s">
        <v>58</v>
      </c>
      <c r="D92" s="126" t="s">
        <v>59</v>
      </c>
      <c r="E92" s="126" t="s">
        <v>60</v>
      </c>
      <c r="F92" s="120">
        <v>1598782</v>
      </c>
      <c r="G92" s="121">
        <v>1424935</v>
      </c>
      <c r="H92" s="121">
        <v>28869</v>
      </c>
      <c r="I92" s="121">
        <v>2187</v>
      </c>
      <c r="J92" s="121">
        <v>0</v>
      </c>
      <c r="K92" s="121">
        <v>2054</v>
      </c>
      <c r="L92" s="121">
        <v>0</v>
      </c>
      <c r="M92" s="121">
        <v>140737</v>
      </c>
      <c r="N92" s="121">
        <v>0</v>
      </c>
      <c r="O92" s="120">
        <v>1050423</v>
      </c>
      <c r="P92" s="121">
        <v>741475</v>
      </c>
      <c r="Q92" s="121">
        <v>240383</v>
      </c>
      <c r="R92" s="121">
        <v>0</v>
      </c>
      <c r="S92" s="121">
        <v>0</v>
      </c>
      <c r="T92" s="121">
        <v>1181</v>
      </c>
      <c r="U92" s="121">
        <v>0</v>
      </c>
      <c r="V92" s="121">
        <v>67384</v>
      </c>
      <c r="W92" s="121">
        <v>0</v>
      </c>
    </row>
    <row r="93" spans="1:23" ht="21" customHeight="1" x14ac:dyDescent="0.3">
      <c r="A93" s="211" t="s">
        <v>547</v>
      </c>
      <c r="B93" s="127" t="s">
        <v>327</v>
      </c>
      <c r="C93" s="126" t="s">
        <v>58</v>
      </c>
      <c r="D93" s="126" t="s">
        <v>59</v>
      </c>
      <c r="E93" s="126" t="s">
        <v>60</v>
      </c>
      <c r="F93" s="120">
        <v>2474284</v>
      </c>
      <c r="G93" s="121">
        <v>2417475</v>
      </c>
      <c r="H93" s="121">
        <v>30700</v>
      </c>
      <c r="I93" s="121">
        <v>5778</v>
      </c>
      <c r="J93" s="121">
        <v>16</v>
      </c>
      <c r="K93" s="121">
        <v>5182</v>
      </c>
      <c r="L93" s="121">
        <v>0</v>
      </c>
      <c r="M93" s="121">
        <v>13502</v>
      </c>
      <c r="N93" s="121">
        <v>1631</v>
      </c>
      <c r="O93" s="120">
        <v>2345699</v>
      </c>
      <c r="P93" s="121">
        <v>2281124</v>
      </c>
      <c r="Q93" s="121">
        <v>50492</v>
      </c>
      <c r="R93" s="121">
        <v>3880</v>
      </c>
      <c r="S93" s="121">
        <v>0</v>
      </c>
      <c r="T93" s="121">
        <v>4533</v>
      </c>
      <c r="U93" s="121">
        <v>0</v>
      </c>
      <c r="V93" s="121">
        <v>4015</v>
      </c>
      <c r="W93" s="121">
        <v>1655</v>
      </c>
    </row>
    <row r="94" spans="1:23" ht="42" x14ac:dyDescent="0.3">
      <c r="A94" s="211" t="s">
        <v>548</v>
      </c>
      <c r="B94" s="124" t="s">
        <v>329</v>
      </c>
      <c r="C94" s="124" t="s">
        <v>58</v>
      </c>
      <c r="D94" s="124" t="s">
        <v>59</v>
      </c>
      <c r="E94" s="124" t="s">
        <v>60</v>
      </c>
      <c r="F94" s="122">
        <v>9829906</v>
      </c>
      <c r="G94" s="123">
        <v>1774107</v>
      </c>
      <c r="H94" s="123">
        <v>1575234</v>
      </c>
      <c r="I94" s="123">
        <v>799981</v>
      </c>
      <c r="J94" s="123">
        <v>33075</v>
      </c>
      <c r="K94" s="123">
        <v>1015224</v>
      </c>
      <c r="L94" s="123">
        <v>98786</v>
      </c>
      <c r="M94" s="123">
        <v>4448637</v>
      </c>
      <c r="N94" s="123">
        <v>84862</v>
      </c>
      <c r="O94" s="122">
        <v>6934869</v>
      </c>
      <c r="P94" s="123">
        <v>1237824</v>
      </c>
      <c r="Q94" s="123">
        <v>601703</v>
      </c>
      <c r="R94" s="123">
        <v>2750898</v>
      </c>
      <c r="S94" s="123">
        <v>49232</v>
      </c>
      <c r="T94" s="123">
        <v>714971</v>
      </c>
      <c r="U94" s="123">
        <v>69699</v>
      </c>
      <c r="V94" s="123">
        <v>1432174</v>
      </c>
      <c r="W94" s="123">
        <v>78368</v>
      </c>
    </row>
    <row r="95" spans="1:23" ht="42" x14ac:dyDescent="0.3">
      <c r="A95" s="211" t="s">
        <v>549</v>
      </c>
      <c r="B95" s="127" t="s">
        <v>324</v>
      </c>
      <c r="C95" s="126" t="s">
        <v>58</v>
      </c>
      <c r="D95" s="126" t="s">
        <v>59</v>
      </c>
      <c r="E95" s="126" t="s">
        <v>60</v>
      </c>
      <c r="F95" s="120">
        <v>4444924</v>
      </c>
      <c r="G95" s="121">
        <v>510232</v>
      </c>
      <c r="H95" s="121">
        <v>457256</v>
      </c>
      <c r="I95" s="121">
        <v>479351</v>
      </c>
      <c r="J95" s="121">
        <v>3627</v>
      </c>
      <c r="K95" s="121">
        <v>479946</v>
      </c>
      <c r="L95" s="121">
        <v>31643</v>
      </c>
      <c r="M95" s="121">
        <v>2480719</v>
      </c>
      <c r="N95" s="121">
        <v>2150</v>
      </c>
      <c r="O95" s="120">
        <v>2838226</v>
      </c>
      <c r="P95" s="121">
        <v>261827</v>
      </c>
      <c r="Q95" s="121">
        <v>197659</v>
      </c>
      <c r="R95" s="121">
        <v>1896803</v>
      </c>
      <c r="S95" s="121">
        <v>1449</v>
      </c>
      <c r="T95" s="121">
        <v>234792</v>
      </c>
      <c r="U95" s="121">
        <v>1312</v>
      </c>
      <c r="V95" s="121">
        <v>244177</v>
      </c>
      <c r="W95" s="121">
        <v>207</v>
      </c>
    </row>
    <row r="96" spans="1:23" ht="42" x14ac:dyDescent="0.3">
      <c r="A96" s="211" t="s">
        <v>550</v>
      </c>
      <c r="B96" s="127" t="s">
        <v>325</v>
      </c>
      <c r="C96" s="126" t="s">
        <v>58</v>
      </c>
      <c r="D96" s="126" t="s">
        <v>59</v>
      </c>
      <c r="E96" s="126" t="s">
        <v>60</v>
      </c>
      <c r="F96" s="120">
        <v>1925894</v>
      </c>
      <c r="G96" s="121">
        <v>392053</v>
      </c>
      <c r="H96" s="121">
        <v>493817</v>
      </c>
      <c r="I96" s="121">
        <v>186790</v>
      </c>
      <c r="J96" s="121">
        <v>26689</v>
      </c>
      <c r="K96" s="121">
        <v>359913</v>
      </c>
      <c r="L96" s="121">
        <v>39710</v>
      </c>
      <c r="M96" s="121">
        <v>390966</v>
      </c>
      <c r="N96" s="121">
        <v>35956</v>
      </c>
      <c r="O96" s="120">
        <v>2085224</v>
      </c>
      <c r="P96" s="121">
        <v>432412</v>
      </c>
      <c r="Q96" s="121">
        <v>165482</v>
      </c>
      <c r="R96" s="121">
        <v>522491</v>
      </c>
      <c r="S96" s="121">
        <v>46559</v>
      </c>
      <c r="T96" s="121">
        <v>322081</v>
      </c>
      <c r="U96" s="121">
        <v>47182</v>
      </c>
      <c r="V96" s="121">
        <v>517367</v>
      </c>
      <c r="W96" s="121">
        <v>31650</v>
      </c>
    </row>
    <row r="97" spans="1:49" ht="21" customHeight="1" x14ac:dyDescent="0.3">
      <c r="A97" s="211" t="s">
        <v>551</v>
      </c>
      <c r="B97" s="127" t="s">
        <v>326</v>
      </c>
      <c r="C97" s="126" t="s">
        <v>58</v>
      </c>
      <c r="D97" s="126" t="s">
        <v>59</v>
      </c>
      <c r="E97" s="126" t="s">
        <v>60</v>
      </c>
      <c r="F97" s="120">
        <v>1283705</v>
      </c>
      <c r="G97" s="121">
        <v>378265</v>
      </c>
      <c r="H97" s="121">
        <v>195150</v>
      </c>
      <c r="I97" s="121">
        <v>64066</v>
      </c>
      <c r="J97" s="121">
        <v>541</v>
      </c>
      <c r="K97" s="121">
        <v>7219</v>
      </c>
      <c r="L97" s="121">
        <v>1933</v>
      </c>
      <c r="M97" s="121">
        <v>636524</v>
      </c>
      <c r="N97" s="121">
        <v>7</v>
      </c>
      <c r="O97" s="120">
        <v>250582</v>
      </c>
      <c r="P97" s="121">
        <v>82272</v>
      </c>
      <c r="Q97" s="121">
        <v>21994</v>
      </c>
      <c r="R97" s="121">
        <v>56512</v>
      </c>
      <c r="S97" s="121">
        <v>14</v>
      </c>
      <c r="T97" s="121">
        <v>1363</v>
      </c>
      <c r="U97" s="121">
        <v>8</v>
      </c>
      <c r="V97" s="121">
        <v>88357</v>
      </c>
      <c r="W97" s="121">
        <v>62</v>
      </c>
    </row>
    <row r="98" spans="1:49" ht="21" customHeight="1" x14ac:dyDescent="0.3">
      <c r="A98" s="211" t="s">
        <v>552</v>
      </c>
      <c r="B98" s="127" t="s">
        <v>327</v>
      </c>
      <c r="C98" s="126" t="s">
        <v>58</v>
      </c>
      <c r="D98" s="126" t="s">
        <v>59</v>
      </c>
      <c r="E98" s="126" t="s">
        <v>60</v>
      </c>
      <c r="F98" s="120">
        <v>2175383</v>
      </c>
      <c r="G98" s="121">
        <v>493557</v>
      </c>
      <c r="H98" s="121">
        <v>429011</v>
      </c>
      <c r="I98" s="121">
        <v>69774</v>
      </c>
      <c r="J98" s="121">
        <v>2218</v>
      </c>
      <c r="K98" s="121">
        <v>168146</v>
      </c>
      <c r="L98" s="121">
        <v>25500</v>
      </c>
      <c r="M98" s="121">
        <v>940428</v>
      </c>
      <c r="N98" s="121">
        <v>46749</v>
      </c>
      <c r="O98" s="120">
        <v>1760837</v>
      </c>
      <c r="P98" s="121">
        <v>461313</v>
      </c>
      <c r="Q98" s="121">
        <v>216568</v>
      </c>
      <c r="R98" s="121">
        <v>275092</v>
      </c>
      <c r="S98" s="121">
        <v>1210</v>
      </c>
      <c r="T98" s="121">
        <v>156735</v>
      </c>
      <c r="U98" s="121">
        <v>21197</v>
      </c>
      <c r="V98" s="121">
        <v>582273</v>
      </c>
      <c r="W98" s="121">
        <v>46449</v>
      </c>
    </row>
    <row r="99" spans="1:49" ht="63" x14ac:dyDescent="0.3">
      <c r="A99" s="124" t="s">
        <v>553</v>
      </c>
      <c r="B99" s="124" t="s">
        <v>330</v>
      </c>
      <c r="C99" s="124" t="s">
        <v>58</v>
      </c>
      <c r="D99" s="124" t="s">
        <v>59</v>
      </c>
      <c r="E99" s="124" t="s">
        <v>60</v>
      </c>
      <c r="F99" s="122">
        <v>21516873</v>
      </c>
      <c r="G99" s="123">
        <v>8011329</v>
      </c>
      <c r="H99" s="123">
        <v>2570083</v>
      </c>
      <c r="I99" s="123">
        <v>1408610</v>
      </c>
      <c r="J99" s="123">
        <v>59577</v>
      </c>
      <c r="K99" s="123">
        <v>1585980</v>
      </c>
      <c r="L99" s="123">
        <v>646789</v>
      </c>
      <c r="M99" s="123">
        <v>6962713</v>
      </c>
      <c r="N99" s="123">
        <v>271792</v>
      </c>
      <c r="O99" s="122">
        <v>16887750</v>
      </c>
      <c r="P99" s="123">
        <v>5966450</v>
      </c>
      <c r="Q99" s="123">
        <v>2015543</v>
      </c>
      <c r="R99" s="123">
        <v>3275946</v>
      </c>
      <c r="S99" s="123">
        <v>78488</v>
      </c>
      <c r="T99" s="123">
        <v>1329983</v>
      </c>
      <c r="U99" s="123">
        <v>630382</v>
      </c>
      <c r="V99" s="123">
        <v>3304296</v>
      </c>
      <c r="W99" s="123">
        <v>286662</v>
      </c>
    </row>
    <row r="100" spans="1:49" ht="21" x14ac:dyDescent="0.3">
      <c r="A100" s="126" t="s">
        <v>554</v>
      </c>
      <c r="B100" s="127" t="s">
        <v>15</v>
      </c>
      <c r="C100" s="126" t="s">
        <v>58</v>
      </c>
      <c r="D100" s="126" t="s">
        <v>59</v>
      </c>
      <c r="E100" s="126" t="s">
        <v>60</v>
      </c>
      <c r="F100" s="120">
        <v>17807832</v>
      </c>
      <c r="G100" s="121">
        <v>7080387</v>
      </c>
      <c r="H100" s="121">
        <v>1667588</v>
      </c>
      <c r="I100" s="121">
        <v>945637</v>
      </c>
      <c r="J100" s="121">
        <v>33152</v>
      </c>
      <c r="K100" s="121">
        <v>1236412</v>
      </c>
      <c r="L100" s="121">
        <v>101302</v>
      </c>
      <c r="M100" s="121">
        <v>6649367</v>
      </c>
      <c r="N100" s="121">
        <v>93987</v>
      </c>
      <c r="O100" s="120">
        <v>13004576</v>
      </c>
      <c r="P100" s="121">
        <v>5080525</v>
      </c>
      <c r="Q100" s="121">
        <v>1017757</v>
      </c>
      <c r="R100" s="121">
        <v>2785703</v>
      </c>
      <c r="S100" s="121">
        <v>49302</v>
      </c>
      <c r="T100" s="121">
        <v>940006</v>
      </c>
      <c r="U100" s="121">
        <v>70952</v>
      </c>
      <c r="V100" s="121">
        <v>2974186</v>
      </c>
      <c r="W100" s="121">
        <v>86145</v>
      </c>
    </row>
    <row r="101" spans="1:49" ht="42" x14ac:dyDescent="0.3">
      <c r="A101" s="126" t="s">
        <v>555</v>
      </c>
      <c r="B101" s="127" t="s">
        <v>324</v>
      </c>
      <c r="C101" s="126" t="s">
        <v>58</v>
      </c>
      <c r="D101" s="126" t="s">
        <v>59</v>
      </c>
      <c r="E101" s="126" t="s">
        <v>60</v>
      </c>
      <c r="F101" s="120">
        <v>7242913</v>
      </c>
      <c r="G101" s="121">
        <v>1165292</v>
      </c>
      <c r="H101" s="121">
        <v>460305</v>
      </c>
      <c r="I101" s="121">
        <v>611254</v>
      </c>
      <c r="J101" s="121">
        <v>3627</v>
      </c>
      <c r="K101" s="121">
        <v>645044</v>
      </c>
      <c r="L101" s="121">
        <v>31867</v>
      </c>
      <c r="M101" s="121">
        <v>4323373</v>
      </c>
      <c r="N101" s="121">
        <v>2151</v>
      </c>
      <c r="O101" s="120">
        <v>4808410</v>
      </c>
      <c r="P101" s="121">
        <v>727934</v>
      </c>
      <c r="Q101" s="121">
        <v>292899</v>
      </c>
      <c r="R101" s="121">
        <v>1920647</v>
      </c>
      <c r="S101" s="121">
        <v>1451</v>
      </c>
      <c r="T101" s="121">
        <v>351657</v>
      </c>
      <c r="U101" s="121">
        <v>1313</v>
      </c>
      <c r="V101" s="121">
        <v>1512302</v>
      </c>
      <c r="W101" s="121">
        <v>207</v>
      </c>
    </row>
    <row r="102" spans="1:49" ht="42" x14ac:dyDescent="0.3">
      <c r="A102" s="126" t="s">
        <v>556</v>
      </c>
      <c r="B102" s="127" t="s">
        <v>325</v>
      </c>
      <c r="C102" s="126" t="s">
        <v>58</v>
      </c>
      <c r="D102" s="126" t="s">
        <v>59</v>
      </c>
      <c r="E102" s="126" t="s">
        <v>60</v>
      </c>
      <c r="F102" s="120">
        <v>2188903</v>
      </c>
      <c r="G102" s="121">
        <v>527604</v>
      </c>
      <c r="H102" s="121">
        <v>498052</v>
      </c>
      <c r="I102" s="121">
        <v>192383</v>
      </c>
      <c r="J102" s="121">
        <v>26689</v>
      </c>
      <c r="K102" s="121">
        <v>401670</v>
      </c>
      <c r="L102" s="121">
        <v>41163</v>
      </c>
      <c r="M102" s="121">
        <v>465771</v>
      </c>
      <c r="N102" s="121">
        <v>35571</v>
      </c>
      <c r="O102" s="120">
        <v>2408443</v>
      </c>
      <c r="P102" s="121">
        <v>543350</v>
      </c>
      <c r="Q102" s="121">
        <v>186931</v>
      </c>
      <c r="R102" s="121">
        <v>526699</v>
      </c>
      <c r="S102" s="121">
        <v>46562</v>
      </c>
      <c r="T102" s="121">
        <v>417938</v>
      </c>
      <c r="U102" s="121">
        <v>48055</v>
      </c>
      <c r="V102" s="121">
        <v>603654</v>
      </c>
      <c r="W102" s="121">
        <v>35254</v>
      </c>
    </row>
    <row r="103" spans="1:49" ht="21" x14ac:dyDescent="0.3">
      <c r="A103" s="126" t="s">
        <v>557</v>
      </c>
      <c r="B103" s="127" t="s">
        <v>326</v>
      </c>
      <c r="C103" s="126" t="s">
        <v>58</v>
      </c>
      <c r="D103" s="126" t="s">
        <v>59</v>
      </c>
      <c r="E103" s="126" t="s">
        <v>60</v>
      </c>
      <c r="F103" s="120">
        <v>3421039</v>
      </c>
      <c r="G103" s="121">
        <v>2315197</v>
      </c>
      <c r="H103" s="121">
        <v>235845</v>
      </c>
      <c r="I103" s="121">
        <v>66271</v>
      </c>
      <c r="J103" s="121">
        <v>541</v>
      </c>
      <c r="K103" s="121">
        <v>9324</v>
      </c>
      <c r="L103" s="121">
        <v>2036</v>
      </c>
      <c r="M103" s="121">
        <v>791816</v>
      </c>
      <c r="N103" s="121">
        <v>9</v>
      </c>
      <c r="O103" s="120">
        <v>1420866</v>
      </c>
      <c r="P103" s="121">
        <v>937694</v>
      </c>
      <c r="Q103" s="121">
        <v>263089</v>
      </c>
      <c r="R103" s="121">
        <v>56526</v>
      </c>
      <c r="S103" s="121">
        <v>15</v>
      </c>
      <c r="T103" s="121">
        <v>2545</v>
      </c>
      <c r="U103" s="121">
        <v>8</v>
      </c>
      <c r="V103" s="121">
        <v>160927</v>
      </c>
      <c r="W103" s="121">
        <v>62</v>
      </c>
    </row>
    <row r="104" spans="1:49" ht="21" x14ac:dyDescent="0.3">
      <c r="A104" s="126" t="s">
        <v>558</v>
      </c>
      <c r="B104" s="127" t="s">
        <v>327</v>
      </c>
      <c r="C104" s="126" t="s">
        <v>58</v>
      </c>
      <c r="D104" s="126" t="s">
        <v>59</v>
      </c>
      <c r="E104" s="126" t="s">
        <v>60</v>
      </c>
      <c r="F104" s="120">
        <v>4954977</v>
      </c>
      <c r="G104" s="121">
        <v>3072294</v>
      </c>
      <c r="H104" s="121">
        <v>473386</v>
      </c>
      <c r="I104" s="121">
        <v>75729</v>
      </c>
      <c r="J104" s="121">
        <v>2295</v>
      </c>
      <c r="K104" s="121">
        <v>180374</v>
      </c>
      <c r="L104" s="121">
        <v>26236</v>
      </c>
      <c r="M104" s="121">
        <v>1068407</v>
      </c>
      <c r="N104" s="121">
        <v>56256</v>
      </c>
      <c r="O104" s="120">
        <v>4366857</v>
      </c>
      <c r="P104" s="121">
        <v>2871547</v>
      </c>
      <c r="Q104" s="121">
        <v>274838</v>
      </c>
      <c r="R104" s="121">
        <v>281831</v>
      </c>
      <c r="S104" s="121">
        <v>1274</v>
      </c>
      <c r="T104" s="121">
        <v>167866</v>
      </c>
      <c r="U104" s="121">
        <v>21576</v>
      </c>
      <c r="V104" s="121">
        <v>697303</v>
      </c>
      <c r="W104" s="121">
        <v>50622</v>
      </c>
    </row>
    <row r="105" spans="1:49" ht="21" customHeight="1" x14ac:dyDescent="0.3">
      <c r="A105" s="126" t="s">
        <v>559</v>
      </c>
      <c r="B105" s="127" t="s">
        <v>25</v>
      </c>
      <c r="C105" s="126" t="s">
        <v>58</v>
      </c>
      <c r="D105" s="126" t="s">
        <v>59</v>
      </c>
      <c r="E105" s="126" t="s">
        <v>60</v>
      </c>
      <c r="F105" s="120">
        <v>302241</v>
      </c>
      <c r="G105" s="121">
        <v>18054</v>
      </c>
      <c r="H105" s="121">
        <v>33281</v>
      </c>
      <c r="I105" s="121">
        <v>23534</v>
      </c>
      <c r="J105" s="121">
        <v>9188</v>
      </c>
      <c r="K105" s="121">
        <v>85563</v>
      </c>
      <c r="L105" s="121">
        <v>37678</v>
      </c>
      <c r="M105" s="121">
        <v>82044</v>
      </c>
      <c r="N105" s="121">
        <v>12899</v>
      </c>
      <c r="O105" s="120">
        <v>332217</v>
      </c>
      <c r="P105" s="121">
        <v>19553</v>
      </c>
      <c r="Q105" s="121">
        <v>35596</v>
      </c>
      <c r="R105" s="121">
        <v>27123</v>
      </c>
      <c r="S105" s="121">
        <v>10305</v>
      </c>
      <c r="T105" s="121">
        <v>98554</v>
      </c>
      <c r="U105" s="121">
        <v>39095</v>
      </c>
      <c r="V105" s="121">
        <v>86016</v>
      </c>
      <c r="W105" s="121">
        <v>15975</v>
      </c>
    </row>
    <row r="106" spans="1:49" ht="21" x14ac:dyDescent="0.3">
      <c r="A106" s="126" t="s">
        <v>560</v>
      </c>
      <c r="B106" s="127" t="s">
        <v>331</v>
      </c>
      <c r="C106" s="126" t="s">
        <v>58</v>
      </c>
      <c r="D106" s="126" t="s">
        <v>59</v>
      </c>
      <c r="E106" s="126" t="s">
        <v>60</v>
      </c>
      <c r="F106" s="120">
        <v>3406800</v>
      </c>
      <c r="G106" s="121">
        <v>912888</v>
      </c>
      <c r="H106" s="121">
        <v>869214</v>
      </c>
      <c r="I106" s="121">
        <v>439439</v>
      </c>
      <c r="J106" s="121">
        <v>17237</v>
      </c>
      <c r="K106" s="121">
        <v>264005</v>
      </c>
      <c r="L106" s="121">
        <v>507809</v>
      </c>
      <c r="M106" s="121">
        <v>231302</v>
      </c>
      <c r="N106" s="121">
        <v>164906</v>
      </c>
      <c r="O106" s="120">
        <v>3550957</v>
      </c>
      <c r="P106" s="121">
        <v>866372</v>
      </c>
      <c r="Q106" s="121">
        <v>962190</v>
      </c>
      <c r="R106" s="121">
        <v>463120</v>
      </c>
      <c r="S106" s="121">
        <v>18881</v>
      </c>
      <c r="T106" s="121">
        <v>291423</v>
      </c>
      <c r="U106" s="121">
        <v>520335</v>
      </c>
      <c r="V106" s="121">
        <v>244094</v>
      </c>
      <c r="W106" s="121">
        <v>184542</v>
      </c>
    </row>
    <row r="107" spans="1:49" ht="42" x14ac:dyDescent="0.3">
      <c r="A107" s="124" t="s">
        <v>561</v>
      </c>
      <c r="B107" s="124" t="s">
        <v>332</v>
      </c>
      <c r="C107" s="124" t="s">
        <v>58</v>
      </c>
      <c r="D107" s="124" t="s">
        <v>59</v>
      </c>
      <c r="E107" s="124" t="s">
        <v>60</v>
      </c>
      <c r="F107" s="122">
        <v>7658149</v>
      </c>
      <c r="G107" s="125">
        <v>5251469</v>
      </c>
      <c r="H107" s="125">
        <v>62961</v>
      </c>
      <c r="I107" s="125">
        <v>145378</v>
      </c>
      <c r="J107" s="125">
        <v>16</v>
      </c>
      <c r="K107" s="125">
        <v>212195</v>
      </c>
      <c r="L107" s="125">
        <v>0</v>
      </c>
      <c r="M107" s="125">
        <v>1984149</v>
      </c>
      <c r="N107" s="125">
        <v>1981</v>
      </c>
      <c r="O107" s="122">
        <v>5807448</v>
      </c>
      <c r="P107" s="125">
        <v>3823193</v>
      </c>
      <c r="Q107" s="125">
        <v>405194</v>
      </c>
      <c r="R107" s="125">
        <v>31204</v>
      </c>
      <c r="S107" s="125">
        <v>0</v>
      </c>
      <c r="T107" s="125">
        <v>217665</v>
      </c>
      <c r="U107" s="125">
        <v>0</v>
      </c>
      <c r="V107" s="125">
        <v>1327790</v>
      </c>
      <c r="W107" s="125">
        <v>2402</v>
      </c>
    </row>
    <row r="108" spans="1:49" ht="42" x14ac:dyDescent="0.3">
      <c r="A108" s="126" t="s">
        <v>562</v>
      </c>
      <c r="B108" s="127" t="s">
        <v>324</v>
      </c>
      <c r="C108" s="126" t="s">
        <v>58</v>
      </c>
      <c r="D108" s="126" t="s">
        <v>59</v>
      </c>
      <c r="E108" s="126" t="s">
        <v>60</v>
      </c>
      <c r="F108" s="120">
        <v>2783746</v>
      </c>
      <c r="G108" s="121">
        <v>655141</v>
      </c>
      <c r="H108" s="121">
        <v>2336</v>
      </c>
      <c r="I108" s="121">
        <v>131858</v>
      </c>
      <c r="J108" s="121">
        <v>0</v>
      </c>
      <c r="K108" s="121">
        <v>164938</v>
      </c>
      <c r="L108" s="121">
        <v>0</v>
      </c>
      <c r="M108" s="121">
        <v>1829473</v>
      </c>
      <c r="N108" s="121">
        <v>0</v>
      </c>
      <c r="O108" s="120">
        <v>1951617</v>
      </c>
      <c r="P108" s="121">
        <v>459448</v>
      </c>
      <c r="Q108" s="121">
        <v>95181</v>
      </c>
      <c r="R108" s="121">
        <v>23748</v>
      </c>
      <c r="S108" s="121">
        <v>0</v>
      </c>
      <c r="T108" s="121">
        <v>116851</v>
      </c>
      <c r="U108" s="121">
        <v>0</v>
      </c>
      <c r="V108" s="121">
        <v>1256389</v>
      </c>
      <c r="W108" s="121">
        <v>0</v>
      </c>
    </row>
    <row r="109" spans="1:49" ht="42" x14ac:dyDescent="0.3">
      <c r="A109" s="126" t="s">
        <v>563</v>
      </c>
      <c r="B109" s="127" t="s">
        <v>325</v>
      </c>
      <c r="C109" s="126" t="s">
        <v>58</v>
      </c>
      <c r="D109" s="126" t="s">
        <v>59</v>
      </c>
      <c r="E109" s="126" t="s">
        <v>60</v>
      </c>
      <c r="F109" s="120">
        <v>181670</v>
      </c>
      <c r="G109" s="121">
        <v>134954</v>
      </c>
      <c r="H109" s="121">
        <v>1056</v>
      </c>
      <c r="I109" s="121">
        <v>5548</v>
      </c>
      <c r="J109" s="121">
        <v>0</v>
      </c>
      <c r="K109" s="121">
        <v>39763</v>
      </c>
      <c r="L109" s="121">
        <v>0</v>
      </c>
      <c r="M109" s="121">
        <v>0</v>
      </c>
      <c r="N109" s="121">
        <v>349</v>
      </c>
      <c r="O109" s="120">
        <v>228060</v>
      </c>
      <c r="P109" s="121">
        <v>109606</v>
      </c>
      <c r="Q109" s="121">
        <v>19138</v>
      </c>
      <c r="R109" s="121">
        <v>3570</v>
      </c>
      <c r="S109" s="121">
        <v>0</v>
      </c>
      <c r="T109" s="121">
        <v>95004</v>
      </c>
      <c r="U109" s="121">
        <v>0</v>
      </c>
      <c r="V109" s="121">
        <v>0</v>
      </c>
      <c r="W109" s="121">
        <v>742</v>
      </c>
      <c r="AW109" t="s">
        <v>732</v>
      </c>
    </row>
    <row r="110" spans="1:49" ht="21" x14ac:dyDescent="0.3">
      <c r="A110" s="126" t="s">
        <v>564</v>
      </c>
      <c r="B110" s="127" t="s">
        <v>326</v>
      </c>
      <c r="C110" s="126" t="s">
        <v>58</v>
      </c>
      <c r="D110" s="126" t="s">
        <v>59</v>
      </c>
      <c r="E110" s="126" t="s">
        <v>60</v>
      </c>
      <c r="F110" s="120">
        <v>2075762</v>
      </c>
      <c r="G110" s="121">
        <v>1901691</v>
      </c>
      <c r="H110" s="121">
        <v>28869</v>
      </c>
      <c r="I110" s="121">
        <v>2187</v>
      </c>
      <c r="J110" s="121">
        <v>0</v>
      </c>
      <c r="K110" s="121">
        <v>2054</v>
      </c>
      <c r="L110" s="121">
        <v>0</v>
      </c>
      <c r="M110" s="121">
        <v>140961</v>
      </c>
      <c r="N110" s="121">
        <v>0</v>
      </c>
      <c r="O110" s="120">
        <v>1163245</v>
      </c>
      <c r="P110" s="121">
        <v>854296</v>
      </c>
      <c r="Q110" s="121">
        <v>240383</v>
      </c>
      <c r="R110" s="121">
        <v>0</v>
      </c>
      <c r="S110" s="121">
        <v>0</v>
      </c>
      <c r="T110" s="121">
        <v>1181</v>
      </c>
      <c r="U110" s="121">
        <v>0</v>
      </c>
      <c r="V110" s="121">
        <v>67385</v>
      </c>
      <c r="W110" s="121">
        <v>0</v>
      </c>
    </row>
    <row r="111" spans="1:49" ht="21" customHeight="1" x14ac:dyDescent="0.3">
      <c r="A111" s="126" t="s">
        <v>565</v>
      </c>
      <c r="B111" s="127" t="s">
        <v>327</v>
      </c>
      <c r="C111" s="126" t="s">
        <v>58</v>
      </c>
      <c r="D111" s="126" t="s">
        <v>59</v>
      </c>
      <c r="E111" s="126" t="s">
        <v>60</v>
      </c>
      <c r="F111" s="120">
        <v>2616971</v>
      </c>
      <c r="G111" s="121">
        <v>2559683</v>
      </c>
      <c r="H111" s="121">
        <v>30700</v>
      </c>
      <c r="I111" s="121">
        <v>5785</v>
      </c>
      <c r="J111" s="121">
        <v>16</v>
      </c>
      <c r="K111" s="121">
        <v>5440</v>
      </c>
      <c r="L111" s="121">
        <v>0</v>
      </c>
      <c r="M111" s="121">
        <v>13715</v>
      </c>
      <c r="N111" s="121">
        <v>1632</v>
      </c>
      <c r="O111" s="120">
        <v>2464526</v>
      </c>
      <c r="P111" s="121">
        <v>2399843</v>
      </c>
      <c r="Q111" s="121">
        <v>50492</v>
      </c>
      <c r="R111" s="121">
        <v>3886</v>
      </c>
      <c r="S111" s="121">
        <v>0</v>
      </c>
      <c r="T111" s="121">
        <v>4629</v>
      </c>
      <c r="U111" s="121">
        <v>0</v>
      </c>
      <c r="V111" s="121">
        <v>4016</v>
      </c>
      <c r="W111" s="121">
        <v>1660</v>
      </c>
    </row>
    <row r="112" spans="1:49" ht="42" x14ac:dyDescent="0.3">
      <c r="A112" s="124" t="s">
        <v>566</v>
      </c>
      <c r="B112" s="124" t="s">
        <v>333</v>
      </c>
      <c r="C112" s="124" t="s">
        <v>58</v>
      </c>
      <c r="D112" s="124" t="s">
        <v>59</v>
      </c>
      <c r="E112" s="124" t="s">
        <v>60</v>
      </c>
      <c r="F112" s="122">
        <v>10149683</v>
      </c>
      <c r="G112" s="125">
        <v>1828918</v>
      </c>
      <c r="H112" s="125">
        <v>1604627</v>
      </c>
      <c r="I112" s="125">
        <v>800259</v>
      </c>
      <c r="J112" s="125">
        <v>33136</v>
      </c>
      <c r="K112" s="125">
        <v>1024217</v>
      </c>
      <c r="L112" s="125">
        <v>101302</v>
      </c>
      <c r="M112" s="125">
        <v>4665218</v>
      </c>
      <c r="N112" s="125">
        <v>92006</v>
      </c>
      <c r="O112" s="122">
        <v>7197128</v>
      </c>
      <c r="P112" s="125">
        <v>1257332</v>
      </c>
      <c r="Q112" s="125">
        <v>612563</v>
      </c>
      <c r="R112" s="125">
        <v>2754499</v>
      </c>
      <c r="S112" s="125">
        <v>49302</v>
      </c>
      <c r="T112" s="125">
        <v>722341</v>
      </c>
      <c r="U112" s="125">
        <v>70952</v>
      </c>
      <c r="V112" s="125">
        <v>1646396</v>
      </c>
      <c r="W112" s="125">
        <v>83743</v>
      </c>
    </row>
    <row r="113" spans="1:23" ht="42" x14ac:dyDescent="0.3">
      <c r="A113" s="126" t="s">
        <v>567</v>
      </c>
      <c r="B113" s="127" t="s">
        <v>324</v>
      </c>
      <c r="C113" s="126" t="s">
        <v>58</v>
      </c>
      <c r="D113" s="126" t="s">
        <v>59</v>
      </c>
      <c r="E113" s="126" t="s">
        <v>60</v>
      </c>
      <c r="F113" s="120">
        <v>4459167</v>
      </c>
      <c r="G113" s="121">
        <v>510151</v>
      </c>
      <c r="H113" s="121">
        <v>457969</v>
      </c>
      <c r="I113" s="121">
        <v>479396</v>
      </c>
      <c r="J113" s="121">
        <v>3627</v>
      </c>
      <c r="K113" s="121">
        <v>480106</v>
      </c>
      <c r="L113" s="121">
        <v>31867</v>
      </c>
      <c r="M113" s="121">
        <v>2493900</v>
      </c>
      <c r="N113" s="121">
        <v>2151</v>
      </c>
      <c r="O113" s="120">
        <v>2856793</v>
      </c>
      <c r="P113" s="121">
        <v>268486</v>
      </c>
      <c r="Q113" s="121">
        <v>197718</v>
      </c>
      <c r="R113" s="121">
        <v>1896899</v>
      </c>
      <c r="S113" s="121">
        <v>1451</v>
      </c>
      <c r="T113" s="121">
        <v>234806</v>
      </c>
      <c r="U113" s="121">
        <v>1313</v>
      </c>
      <c r="V113" s="121">
        <v>255913</v>
      </c>
      <c r="W113" s="121">
        <v>207</v>
      </c>
    </row>
    <row r="114" spans="1:23" ht="42" x14ac:dyDescent="0.3">
      <c r="A114" s="126" t="s">
        <v>568</v>
      </c>
      <c r="B114" s="127" t="s">
        <v>325</v>
      </c>
      <c r="C114" s="126" t="s">
        <v>58</v>
      </c>
      <c r="D114" s="126" t="s">
        <v>59</v>
      </c>
      <c r="E114" s="126" t="s">
        <v>60</v>
      </c>
      <c r="F114" s="120">
        <v>2007233</v>
      </c>
      <c r="G114" s="121">
        <v>392650</v>
      </c>
      <c r="H114" s="121">
        <v>496996</v>
      </c>
      <c r="I114" s="121">
        <v>186835</v>
      </c>
      <c r="J114" s="121">
        <v>26689</v>
      </c>
      <c r="K114" s="121">
        <v>361907</v>
      </c>
      <c r="L114" s="121">
        <v>41163</v>
      </c>
      <c r="M114" s="121">
        <v>465771</v>
      </c>
      <c r="N114" s="121">
        <v>35222</v>
      </c>
      <c r="O114" s="120">
        <v>2180383</v>
      </c>
      <c r="P114" s="121">
        <v>433744</v>
      </c>
      <c r="Q114" s="121">
        <v>167793</v>
      </c>
      <c r="R114" s="121">
        <v>523129</v>
      </c>
      <c r="S114" s="121">
        <v>46562</v>
      </c>
      <c r="T114" s="121">
        <v>322934</v>
      </c>
      <c r="U114" s="121">
        <v>48055</v>
      </c>
      <c r="V114" s="121">
        <v>603654</v>
      </c>
      <c r="W114" s="121">
        <v>34512</v>
      </c>
    </row>
    <row r="115" spans="1:23" ht="21" x14ac:dyDescent="0.3">
      <c r="A115" s="126" t="s">
        <v>569</v>
      </c>
      <c r="B115" s="127" t="s">
        <v>326</v>
      </c>
      <c r="C115" s="126" t="s">
        <v>58</v>
      </c>
      <c r="D115" s="126" t="s">
        <v>59</v>
      </c>
      <c r="E115" s="126" t="s">
        <v>60</v>
      </c>
      <c r="F115" s="120">
        <v>1345277</v>
      </c>
      <c r="G115" s="121">
        <v>413506</v>
      </c>
      <c r="H115" s="121">
        <v>206976</v>
      </c>
      <c r="I115" s="121">
        <v>64084</v>
      </c>
      <c r="J115" s="121">
        <v>541</v>
      </c>
      <c r="K115" s="121">
        <v>7270</v>
      </c>
      <c r="L115" s="121">
        <v>2036</v>
      </c>
      <c r="M115" s="121">
        <v>650855</v>
      </c>
      <c r="N115" s="121">
        <v>9</v>
      </c>
      <c r="O115" s="120">
        <v>257621</v>
      </c>
      <c r="P115" s="121">
        <v>83398</v>
      </c>
      <c r="Q115" s="121">
        <v>22706</v>
      </c>
      <c r="R115" s="121">
        <v>56526</v>
      </c>
      <c r="S115" s="121">
        <v>15</v>
      </c>
      <c r="T115" s="121">
        <v>1364</v>
      </c>
      <c r="U115" s="121">
        <v>8</v>
      </c>
      <c r="V115" s="121">
        <v>93542</v>
      </c>
      <c r="W115" s="121">
        <v>62</v>
      </c>
    </row>
    <row r="116" spans="1:23" ht="21" customHeight="1" x14ac:dyDescent="0.3">
      <c r="A116" s="126" t="s">
        <v>570</v>
      </c>
      <c r="B116" s="127" t="s">
        <v>327</v>
      </c>
      <c r="C116" s="126" t="s">
        <v>58</v>
      </c>
      <c r="D116" s="126" t="s">
        <v>59</v>
      </c>
      <c r="E116" s="126" t="s">
        <v>60</v>
      </c>
      <c r="F116" s="120">
        <v>2338006</v>
      </c>
      <c r="G116" s="121">
        <v>512611</v>
      </c>
      <c r="H116" s="121">
        <v>442686</v>
      </c>
      <c r="I116" s="121">
        <v>69944</v>
      </c>
      <c r="J116" s="121">
        <v>2279</v>
      </c>
      <c r="K116" s="121">
        <v>174934</v>
      </c>
      <c r="L116" s="121">
        <v>26236</v>
      </c>
      <c r="M116" s="121">
        <v>1054692</v>
      </c>
      <c r="N116" s="121">
        <v>54624</v>
      </c>
      <c r="O116" s="120">
        <v>1902331</v>
      </c>
      <c r="P116" s="121">
        <v>471704</v>
      </c>
      <c r="Q116" s="121">
        <v>224346</v>
      </c>
      <c r="R116" s="121">
        <v>277945</v>
      </c>
      <c r="S116" s="121">
        <v>1274</v>
      </c>
      <c r="T116" s="121">
        <v>163237</v>
      </c>
      <c r="U116" s="121">
        <v>21576</v>
      </c>
      <c r="V116" s="121">
        <v>693287</v>
      </c>
      <c r="W116" s="121">
        <v>48962</v>
      </c>
    </row>
    <row r="117" spans="1:23" ht="42" x14ac:dyDescent="0.3">
      <c r="A117" s="124" t="s">
        <v>571</v>
      </c>
      <c r="B117" s="124" t="s">
        <v>334</v>
      </c>
      <c r="C117" s="124" t="s">
        <v>127</v>
      </c>
      <c r="D117" s="124" t="s">
        <v>59</v>
      </c>
      <c r="E117" s="124" t="s">
        <v>60</v>
      </c>
      <c r="F117" s="122">
        <v>64663228</v>
      </c>
      <c r="G117" s="123">
        <v>20517525</v>
      </c>
      <c r="H117" s="123">
        <v>9810656</v>
      </c>
      <c r="I117" s="123">
        <v>3812030</v>
      </c>
      <c r="J117" s="123">
        <v>379291</v>
      </c>
      <c r="K117" s="123">
        <v>5111192</v>
      </c>
      <c r="L117" s="123">
        <v>2790407</v>
      </c>
      <c r="M117" s="123">
        <v>20962588</v>
      </c>
      <c r="N117" s="123">
        <v>1279539</v>
      </c>
      <c r="O117" s="122">
        <v>51315717</v>
      </c>
      <c r="P117" s="123">
        <v>15295887</v>
      </c>
      <c r="Q117" s="123">
        <v>7673165</v>
      </c>
      <c r="R117" s="123">
        <v>10573448</v>
      </c>
      <c r="S117" s="123">
        <v>400342</v>
      </c>
      <c r="T117" s="123">
        <v>4102228</v>
      </c>
      <c r="U117" s="123">
        <v>2863678</v>
      </c>
      <c r="V117" s="123">
        <v>9100468</v>
      </c>
      <c r="W117" s="123">
        <v>1306501</v>
      </c>
    </row>
    <row r="118" spans="1:23" ht="21" x14ac:dyDescent="0.3">
      <c r="A118" s="126" t="s">
        <v>572</v>
      </c>
      <c r="B118" s="127" t="s">
        <v>15</v>
      </c>
      <c r="C118" s="126" t="s">
        <v>127</v>
      </c>
      <c r="D118" s="126" t="s">
        <v>59</v>
      </c>
      <c r="E118" s="126" t="s">
        <v>60</v>
      </c>
      <c r="F118" s="120">
        <v>45763795</v>
      </c>
      <c r="G118" s="121">
        <v>15294171</v>
      </c>
      <c r="H118" s="121">
        <v>5573503</v>
      </c>
      <c r="I118" s="121">
        <v>1746859</v>
      </c>
      <c r="J118" s="121">
        <v>253691</v>
      </c>
      <c r="K118" s="121">
        <v>3297123</v>
      </c>
      <c r="L118" s="121">
        <v>411113</v>
      </c>
      <c r="M118" s="121">
        <v>18961882</v>
      </c>
      <c r="N118" s="121">
        <v>225453</v>
      </c>
      <c r="O118" s="120">
        <v>31566667</v>
      </c>
      <c r="P118" s="121">
        <v>10341097</v>
      </c>
      <c r="Q118" s="121">
        <v>3131354</v>
      </c>
      <c r="R118" s="121">
        <v>8278317</v>
      </c>
      <c r="S118" s="121">
        <v>286698</v>
      </c>
      <c r="T118" s="121">
        <v>2060760</v>
      </c>
      <c r="U118" s="121">
        <v>304210</v>
      </c>
      <c r="V118" s="121">
        <v>6939928</v>
      </c>
      <c r="W118" s="121">
        <v>224303</v>
      </c>
    </row>
    <row r="119" spans="1:23" ht="42" x14ac:dyDescent="0.3">
      <c r="A119" s="126" t="s">
        <v>421</v>
      </c>
      <c r="B119" s="127" t="s">
        <v>324</v>
      </c>
      <c r="C119" s="126" t="s">
        <v>127</v>
      </c>
      <c r="D119" s="126" t="s">
        <v>59</v>
      </c>
      <c r="E119" s="126" t="s">
        <v>60</v>
      </c>
      <c r="F119" s="120">
        <v>23495107</v>
      </c>
      <c r="G119" s="121">
        <v>5323302</v>
      </c>
      <c r="H119" s="121">
        <v>1166005</v>
      </c>
      <c r="I119" s="121">
        <v>1200054</v>
      </c>
      <c r="J119" s="121">
        <v>5356</v>
      </c>
      <c r="K119" s="121">
        <v>1903787</v>
      </c>
      <c r="L119" s="121">
        <v>97752</v>
      </c>
      <c r="M119" s="121">
        <v>13794970</v>
      </c>
      <c r="N119" s="121">
        <v>3881</v>
      </c>
      <c r="O119" s="120">
        <v>14334632</v>
      </c>
      <c r="P119" s="121">
        <v>3514127</v>
      </c>
      <c r="Q119" s="121">
        <v>552351</v>
      </c>
      <c r="R119" s="121">
        <v>5440454</v>
      </c>
      <c r="S119" s="121">
        <v>4133</v>
      </c>
      <c r="T119" s="121">
        <v>786282</v>
      </c>
      <c r="U119" s="121">
        <v>2396</v>
      </c>
      <c r="V119" s="121">
        <v>4033988</v>
      </c>
      <c r="W119" s="121">
        <v>901</v>
      </c>
    </row>
    <row r="120" spans="1:23" ht="42" x14ac:dyDescent="0.3">
      <c r="A120" s="126" t="s">
        <v>422</v>
      </c>
      <c r="B120" s="127" t="s">
        <v>325</v>
      </c>
      <c r="C120" s="126" t="s">
        <v>127</v>
      </c>
      <c r="D120" s="126" t="s">
        <v>59</v>
      </c>
      <c r="E120" s="126" t="s">
        <v>60</v>
      </c>
      <c r="F120" s="120">
        <v>4927121</v>
      </c>
      <c r="G120" s="121">
        <v>757342</v>
      </c>
      <c r="H120" s="121">
        <v>1595913</v>
      </c>
      <c r="I120" s="121">
        <v>221089</v>
      </c>
      <c r="J120" s="121">
        <v>224625</v>
      </c>
      <c r="K120" s="121">
        <v>914695</v>
      </c>
      <c r="L120" s="121">
        <v>208857</v>
      </c>
      <c r="M120" s="121">
        <v>892283</v>
      </c>
      <c r="N120" s="121">
        <v>112317</v>
      </c>
      <c r="O120" s="120">
        <v>5971737</v>
      </c>
      <c r="P120" s="121">
        <v>909119</v>
      </c>
      <c r="Q120" s="121">
        <v>634476</v>
      </c>
      <c r="R120" s="121">
        <v>1620777</v>
      </c>
      <c r="S120" s="121">
        <v>280102</v>
      </c>
      <c r="T120" s="121">
        <v>826885</v>
      </c>
      <c r="U120" s="121">
        <v>220730</v>
      </c>
      <c r="V120" s="121">
        <v>1364089</v>
      </c>
      <c r="W120" s="121">
        <v>115559</v>
      </c>
    </row>
    <row r="121" spans="1:23" ht="21" x14ac:dyDescent="0.3">
      <c r="A121" s="126" t="s">
        <v>423</v>
      </c>
      <c r="B121" s="127" t="s">
        <v>326</v>
      </c>
      <c r="C121" s="126" t="s">
        <v>127</v>
      </c>
      <c r="D121" s="126" t="s">
        <v>59</v>
      </c>
      <c r="E121" s="126" t="s">
        <v>60</v>
      </c>
      <c r="F121" s="120">
        <v>8910080</v>
      </c>
      <c r="G121" s="121">
        <v>5052390</v>
      </c>
      <c r="H121" s="121">
        <v>1005065</v>
      </c>
      <c r="I121" s="121">
        <v>185299</v>
      </c>
      <c r="J121" s="121">
        <v>1933</v>
      </c>
      <c r="K121" s="121">
        <v>45082</v>
      </c>
      <c r="L121" s="121">
        <v>5377</v>
      </c>
      <c r="M121" s="121">
        <v>2614870</v>
      </c>
      <c r="N121" s="121">
        <v>64</v>
      </c>
      <c r="O121" s="120">
        <v>3495115</v>
      </c>
      <c r="P121" s="121">
        <v>2171123</v>
      </c>
      <c r="Q121" s="121">
        <v>719863</v>
      </c>
      <c r="R121" s="121">
        <v>154239</v>
      </c>
      <c r="S121" s="121">
        <v>30</v>
      </c>
      <c r="T121" s="121">
        <v>16630</v>
      </c>
      <c r="U121" s="121">
        <v>167</v>
      </c>
      <c r="V121" s="121">
        <v>432948</v>
      </c>
      <c r="W121" s="121">
        <v>115</v>
      </c>
    </row>
    <row r="122" spans="1:23" ht="21" x14ac:dyDescent="0.3">
      <c r="A122" s="126" t="s">
        <v>424</v>
      </c>
      <c r="B122" s="127" t="s">
        <v>327</v>
      </c>
      <c r="C122" s="126" t="s">
        <v>127</v>
      </c>
      <c r="D122" s="126" t="s">
        <v>59</v>
      </c>
      <c r="E122" s="126" t="s">
        <v>60</v>
      </c>
      <c r="F122" s="120">
        <v>8431487</v>
      </c>
      <c r="G122" s="121">
        <v>4161137</v>
      </c>
      <c r="H122" s="121">
        <v>1806520</v>
      </c>
      <c r="I122" s="121">
        <v>140417</v>
      </c>
      <c r="J122" s="121">
        <v>21777</v>
      </c>
      <c r="K122" s="121">
        <v>433559</v>
      </c>
      <c r="L122" s="121">
        <v>99127</v>
      </c>
      <c r="M122" s="121">
        <v>1659759</v>
      </c>
      <c r="N122" s="121">
        <v>109191</v>
      </c>
      <c r="O122" s="120">
        <v>7765183</v>
      </c>
      <c r="P122" s="121">
        <v>3746728</v>
      </c>
      <c r="Q122" s="121">
        <v>1224664</v>
      </c>
      <c r="R122" s="121">
        <v>1062847</v>
      </c>
      <c r="S122" s="121">
        <v>2433</v>
      </c>
      <c r="T122" s="121">
        <v>430963</v>
      </c>
      <c r="U122" s="121">
        <v>80917</v>
      </c>
      <c r="V122" s="121">
        <v>1108903</v>
      </c>
      <c r="W122" s="121">
        <v>107728</v>
      </c>
    </row>
    <row r="123" spans="1:23" ht="21" x14ac:dyDescent="0.3">
      <c r="A123" s="126" t="s">
        <v>573</v>
      </c>
      <c r="B123" s="127" t="s">
        <v>25</v>
      </c>
      <c r="C123" s="126" t="s">
        <v>127</v>
      </c>
      <c r="D123" s="126" t="s">
        <v>59</v>
      </c>
      <c r="E123" s="126" t="s">
        <v>60</v>
      </c>
      <c r="F123" s="120">
        <v>452869</v>
      </c>
      <c r="G123" s="121">
        <v>32998</v>
      </c>
      <c r="H123" s="121">
        <v>32163</v>
      </c>
      <c r="I123" s="121">
        <v>29076</v>
      </c>
      <c r="J123" s="121">
        <v>27361</v>
      </c>
      <c r="K123" s="121">
        <v>132451</v>
      </c>
      <c r="L123" s="121">
        <v>43386</v>
      </c>
      <c r="M123" s="121">
        <v>141533</v>
      </c>
      <c r="N123" s="121">
        <v>13901</v>
      </c>
      <c r="O123" s="120">
        <v>466325</v>
      </c>
      <c r="P123" s="121">
        <v>26165</v>
      </c>
      <c r="Q123" s="121">
        <v>31484</v>
      </c>
      <c r="R123" s="121">
        <v>28477</v>
      </c>
      <c r="S123" s="121">
        <v>21654</v>
      </c>
      <c r="T123" s="121">
        <v>151302</v>
      </c>
      <c r="U123" s="121">
        <v>49362</v>
      </c>
      <c r="V123" s="121">
        <v>143428</v>
      </c>
      <c r="W123" s="121">
        <v>14453</v>
      </c>
    </row>
    <row r="124" spans="1:23" ht="21" x14ac:dyDescent="0.3">
      <c r="A124" s="126" t="s">
        <v>574</v>
      </c>
      <c r="B124" s="127" t="s">
        <v>331</v>
      </c>
      <c r="C124" s="126" t="s">
        <v>127</v>
      </c>
      <c r="D124" s="126" t="s">
        <v>59</v>
      </c>
      <c r="E124" s="126" t="s">
        <v>60</v>
      </c>
      <c r="F124" s="120">
        <v>18446564</v>
      </c>
      <c r="G124" s="121">
        <v>5190356</v>
      </c>
      <c r="H124" s="121">
        <v>4204990</v>
      </c>
      <c r="I124" s="121">
        <v>2036095</v>
      </c>
      <c r="J124" s="121">
        <v>98239</v>
      </c>
      <c r="K124" s="121">
        <v>1681618</v>
      </c>
      <c r="L124" s="121">
        <v>2335908</v>
      </c>
      <c r="M124" s="121">
        <v>1859173</v>
      </c>
      <c r="N124" s="121">
        <v>1040185</v>
      </c>
      <c r="O124" s="120">
        <v>19282725</v>
      </c>
      <c r="P124" s="121">
        <v>4928625</v>
      </c>
      <c r="Q124" s="121">
        <v>4510327</v>
      </c>
      <c r="R124" s="121">
        <v>2266654</v>
      </c>
      <c r="S124" s="121">
        <v>91990</v>
      </c>
      <c r="T124" s="121">
        <v>1890166</v>
      </c>
      <c r="U124" s="121">
        <v>2510106</v>
      </c>
      <c r="V124" s="121">
        <v>2017112</v>
      </c>
      <c r="W124" s="121">
        <v>1067745</v>
      </c>
    </row>
    <row r="125" spans="1:23" ht="42" x14ac:dyDescent="0.3">
      <c r="A125" s="124" t="s">
        <v>336</v>
      </c>
      <c r="B125" s="124" t="s">
        <v>335</v>
      </c>
      <c r="C125" s="124" t="s">
        <v>127</v>
      </c>
      <c r="D125" s="124" t="s">
        <v>59</v>
      </c>
      <c r="E125" s="124" t="s">
        <v>60</v>
      </c>
      <c r="F125" s="122">
        <v>18374562</v>
      </c>
      <c r="G125" s="123">
        <v>10422803</v>
      </c>
      <c r="H125" s="123">
        <v>526066</v>
      </c>
      <c r="I125" s="123">
        <v>412214</v>
      </c>
      <c r="J125" s="123">
        <v>18</v>
      </c>
      <c r="K125" s="123">
        <v>511504</v>
      </c>
      <c r="L125" s="123">
        <v>0</v>
      </c>
      <c r="M125" s="123">
        <v>6499418</v>
      </c>
      <c r="N125" s="123">
        <v>2539</v>
      </c>
      <c r="O125" s="122">
        <v>11606597</v>
      </c>
      <c r="P125" s="123">
        <v>6941267</v>
      </c>
      <c r="Q125" s="123">
        <v>991710</v>
      </c>
      <c r="R125" s="123">
        <v>65469</v>
      </c>
      <c r="S125" s="123">
        <v>0</v>
      </c>
      <c r="T125" s="123">
        <v>316591</v>
      </c>
      <c r="U125" s="123">
        <v>0</v>
      </c>
      <c r="V125" s="123">
        <v>3287864</v>
      </c>
      <c r="W125" s="123">
        <v>3696</v>
      </c>
    </row>
    <row r="126" spans="1:23" ht="42" x14ac:dyDescent="0.3">
      <c r="A126" s="126" t="s">
        <v>338</v>
      </c>
      <c r="B126" s="127" t="s">
        <v>324</v>
      </c>
      <c r="C126" s="126" t="s">
        <v>127</v>
      </c>
      <c r="D126" s="126" t="s">
        <v>59</v>
      </c>
      <c r="E126" s="126" t="s">
        <v>60</v>
      </c>
      <c r="F126" s="120">
        <v>10353845</v>
      </c>
      <c r="G126" s="121">
        <v>3339216</v>
      </c>
      <c r="H126" s="121">
        <v>94481</v>
      </c>
      <c r="I126" s="121">
        <v>395733</v>
      </c>
      <c r="J126" s="121">
        <v>0</v>
      </c>
      <c r="K126" s="121">
        <v>398073</v>
      </c>
      <c r="L126" s="121">
        <v>0</v>
      </c>
      <c r="M126" s="121">
        <v>6126342</v>
      </c>
      <c r="N126" s="121">
        <v>0</v>
      </c>
      <c r="O126" s="120">
        <v>5816908</v>
      </c>
      <c r="P126" s="121">
        <v>2300149</v>
      </c>
      <c r="Q126" s="121">
        <v>106701</v>
      </c>
      <c r="R126" s="121">
        <v>53368</v>
      </c>
      <c r="S126" s="121">
        <v>0</v>
      </c>
      <c r="T126" s="121">
        <v>211176</v>
      </c>
      <c r="U126" s="121">
        <v>0</v>
      </c>
      <c r="V126" s="121">
        <v>3145513</v>
      </c>
      <c r="W126" s="121">
        <v>1</v>
      </c>
    </row>
    <row r="127" spans="1:23" ht="42" x14ac:dyDescent="0.3">
      <c r="A127" s="126" t="s">
        <v>339</v>
      </c>
      <c r="B127" s="127" t="s">
        <v>325</v>
      </c>
      <c r="C127" s="126" t="s">
        <v>127</v>
      </c>
      <c r="D127" s="126" t="s">
        <v>59</v>
      </c>
      <c r="E127" s="126" t="s">
        <v>60</v>
      </c>
      <c r="F127" s="120">
        <v>346382</v>
      </c>
      <c r="G127" s="121">
        <v>229763</v>
      </c>
      <c r="H127" s="121">
        <v>27126</v>
      </c>
      <c r="I127" s="121">
        <v>6734</v>
      </c>
      <c r="J127" s="121">
        <v>0</v>
      </c>
      <c r="K127" s="121">
        <v>82253</v>
      </c>
      <c r="L127" s="121">
        <v>0</v>
      </c>
      <c r="M127" s="121">
        <v>0</v>
      </c>
      <c r="N127" s="121">
        <v>506</v>
      </c>
      <c r="O127" s="120">
        <v>377779</v>
      </c>
      <c r="P127" s="121">
        <v>240901</v>
      </c>
      <c r="Q127" s="121">
        <v>46794</v>
      </c>
      <c r="R127" s="121">
        <v>6373</v>
      </c>
      <c r="S127" s="121">
        <v>0</v>
      </c>
      <c r="T127" s="121">
        <v>82248</v>
      </c>
      <c r="U127" s="121">
        <v>0</v>
      </c>
      <c r="V127" s="121">
        <v>0</v>
      </c>
      <c r="W127" s="121">
        <v>1463</v>
      </c>
    </row>
    <row r="128" spans="1:23" ht="21" x14ac:dyDescent="0.3">
      <c r="A128" s="126" t="s">
        <v>340</v>
      </c>
      <c r="B128" s="127" t="s">
        <v>326</v>
      </c>
      <c r="C128" s="126" t="s">
        <v>127</v>
      </c>
      <c r="D128" s="126" t="s">
        <v>59</v>
      </c>
      <c r="E128" s="126" t="s">
        <v>60</v>
      </c>
      <c r="F128" s="120">
        <v>4715168</v>
      </c>
      <c r="G128" s="121">
        <v>4120566</v>
      </c>
      <c r="H128" s="121">
        <v>216757</v>
      </c>
      <c r="I128" s="121">
        <v>2636</v>
      </c>
      <c r="J128" s="121">
        <v>0</v>
      </c>
      <c r="K128" s="121">
        <v>16489</v>
      </c>
      <c r="L128" s="121">
        <v>0</v>
      </c>
      <c r="M128" s="121">
        <v>358720</v>
      </c>
      <c r="N128" s="121">
        <v>0</v>
      </c>
      <c r="O128" s="120">
        <v>2732688</v>
      </c>
      <c r="P128" s="121">
        <v>1938929</v>
      </c>
      <c r="Q128" s="121">
        <v>644050</v>
      </c>
      <c r="R128" s="121">
        <v>0</v>
      </c>
      <c r="S128" s="121">
        <v>0</v>
      </c>
      <c r="T128" s="121">
        <v>11184</v>
      </c>
      <c r="U128" s="121">
        <v>0</v>
      </c>
      <c r="V128" s="121">
        <v>138525</v>
      </c>
      <c r="W128" s="121">
        <v>0</v>
      </c>
    </row>
    <row r="129" spans="1:23" ht="21" customHeight="1" x14ac:dyDescent="0.3">
      <c r="A129" s="126" t="s">
        <v>341</v>
      </c>
      <c r="B129" s="127" t="s">
        <v>327</v>
      </c>
      <c r="C129" s="126" t="s">
        <v>127</v>
      </c>
      <c r="D129" s="126" t="s">
        <v>59</v>
      </c>
      <c r="E129" s="126" t="s">
        <v>60</v>
      </c>
      <c r="F129" s="120">
        <v>2959167</v>
      </c>
      <c r="G129" s="121">
        <v>2733258</v>
      </c>
      <c r="H129" s="121">
        <v>187702</v>
      </c>
      <c r="I129" s="121">
        <v>7111</v>
      </c>
      <c r="J129" s="121">
        <v>18</v>
      </c>
      <c r="K129" s="121">
        <v>14689</v>
      </c>
      <c r="L129" s="121">
        <v>0</v>
      </c>
      <c r="M129" s="121">
        <v>14356</v>
      </c>
      <c r="N129" s="121">
        <v>2033</v>
      </c>
      <c r="O129" s="120">
        <v>2679222</v>
      </c>
      <c r="P129" s="121">
        <v>2461288</v>
      </c>
      <c r="Q129" s="121">
        <v>194165</v>
      </c>
      <c r="R129" s="121">
        <v>5728</v>
      </c>
      <c r="S129" s="121">
        <v>0</v>
      </c>
      <c r="T129" s="121">
        <v>11983</v>
      </c>
      <c r="U129" s="121">
        <v>0</v>
      </c>
      <c r="V129" s="121">
        <v>3826</v>
      </c>
      <c r="W129" s="121">
        <v>2232</v>
      </c>
    </row>
    <row r="130" spans="1:23" ht="42" x14ac:dyDescent="0.3">
      <c r="A130" s="124" t="s">
        <v>342</v>
      </c>
      <c r="B130" s="124" t="s">
        <v>337</v>
      </c>
      <c r="C130" s="124" t="s">
        <v>127</v>
      </c>
      <c r="D130" s="124" t="s">
        <v>59</v>
      </c>
      <c r="E130" s="124" t="s">
        <v>60</v>
      </c>
      <c r="F130" s="122">
        <v>27389233</v>
      </c>
      <c r="G130" s="123">
        <v>4871368</v>
      </c>
      <c r="H130" s="123">
        <v>5047437</v>
      </c>
      <c r="I130" s="123">
        <v>1334645</v>
      </c>
      <c r="J130" s="123">
        <v>253673</v>
      </c>
      <c r="K130" s="123">
        <v>2785619</v>
      </c>
      <c r="L130" s="123">
        <v>411113</v>
      </c>
      <c r="M130" s="123">
        <v>12462464</v>
      </c>
      <c r="N130" s="123">
        <v>222914</v>
      </c>
      <c r="O130" s="122">
        <v>19960070</v>
      </c>
      <c r="P130" s="123">
        <v>3399830</v>
      </c>
      <c r="Q130" s="123">
        <v>2139644</v>
      </c>
      <c r="R130" s="123">
        <v>8212848</v>
      </c>
      <c r="S130" s="123">
        <v>286698</v>
      </c>
      <c r="T130" s="123">
        <v>1744169</v>
      </c>
      <c r="U130" s="123">
        <v>304210</v>
      </c>
      <c r="V130" s="123">
        <v>3652064</v>
      </c>
      <c r="W130" s="123">
        <v>220607</v>
      </c>
    </row>
    <row r="131" spans="1:23" ht="42" x14ac:dyDescent="0.3">
      <c r="A131" s="126" t="s">
        <v>343</v>
      </c>
      <c r="B131" s="127" t="s">
        <v>324</v>
      </c>
      <c r="C131" s="126" t="s">
        <v>127</v>
      </c>
      <c r="D131" s="126" t="s">
        <v>59</v>
      </c>
      <c r="E131" s="126" t="s">
        <v>60</v>
      </c>
      <c r="F131" s="120">
        <v>13141262</v>
      </c>
      <c r="G131" s="121">
        <v>1984086</v>
      </c>
      <c r="H131" s="121">
        <v>1071524</v>
      </c>
      <c r="I131" s="121">
        <v>804321</v>
      </c>
      <c r="J131" s="121">
        <v>5356</v>
      </c>
      <c r="K131" s="121">
        <v>1505714</v>
      </c>
      <c r="L131" s="121">
        <v>97752</v>
      </c>
      <c r="M131" s="121">
        <v>7668628</v>
      </c>
      <c r="N131" s="121">
        <v>3881</v>
      </c>
      <c r="O131" s="120">
        <v>8517724</v>
      </c>
      <c r="P131" s="121">
        <v>1213978</v>
      </c>
      <c r="Q131" s="121">
        <v>445650</v>
      </c>
      <c r="R131" s="121">
        <v>5387086</v>
      </c>
      <c r="S131" s="121">
        <v>4133</v>
      </c>
      <c r="T131" s="121">
        <v>575106</v>
      </c>
      <c r="U131" s="121">
        <v>2396</v>
      </c>
      <c r="V131" s="121">
        <v>888475</v>
      </c>
      <c r="W131" s="121">
        <v>900</v>
      </c>
    </row>
    <row r="132" spans="1:23" ht="42" x14ac:dyDescent="0.3">
      <c r="A132" s="126" t="s">
        <v>425</v>
      </c>
      <c r="B132" s="127" t="s">
        <v>325</v>
      </c>
      <c r="C132" s="126" t="s">
        <v>127</v>
      </c>
      <c r="D132" s="126" t="s">
        <v>59</v>
      </c>
      <c r="E132" s="126" t="s">
        <v>60</v>
      </c>
      <c r="F132" s="120">
        <v>4580739</v>
      </c>
      <c r="G132" s="121">
        <v>527579</v>
      </c>
      <c r="H132" s="121">
        <v>1568787</v>
      </c>
      <c r="I132" s="121">
        <v>214355</v>
      </c>
      <c r="J132" s="121">
        <v>224625</v>
      </c>
      <c r="K132" s="121">
        <v>832442</v>
      </c>
      <c r="L132" s="121">
        <v>208857</v>
      </c>
      <c r="M132" s="121">
        <v>892283</v>
      </c>
      <c r="N132" s="121">
        <v>111811</v>
      </c>
      <c r="O132" s="120">
        <v>5593958</v>
      </c>
      <c r="P132" s="121">
        <v>668218</v>
      </c>
      <c r="Q132" s="121">
        <v>587682</v>
      </c>
      <c r="R132" s="121">
        <v>1614404</v>
      </c>
      <c r="S132" s="121">
        <v>280102</v>
      </c>
      <c r="T132" s="121">
        <v>744637</v>
      </c>
      <c r="U132" s="121">
        <v>220730</v>
      </c>
      <c r="V132" s="121">
        <v>1364089</v>
      </c>
      <c r="W132" s="121">
        <v>114096</v>
      </c>
    </row>
    <row r="133" spans="1:23" ht="21" x14ac:dyDescent="0.3">
      <c r="A133" s="126" t="s">
        <v>426</v>
      </c>
      <c r="B133" s="127" t="s">
        <v>326</v>
      </c>
      <c r="C133" s="126" t="s">
        <v>127</v>
      </c>
      <c r="D133" s="126" t="s">
        <v>59</v>
      </c>
      <c r="E133" s="126" t="s">
        <v>60</v>
      </c>
      <c r="F133" s="120">
        <v>4194912</v>
      </c>
      <c r="G133" s="121">
        <v>931824</v>
      </c>
      <c r="H133" s="121">
        <v>788308</v>
      </c>
      <c r="I133" s="121">
        <v>182663</v>
      </c>
      <c r="J133" s="121">
        <v>1933</v>
      </c>
      <c r="K133" s="121">
        <v>28593</v>
      </c>
      <c r="L133" s="121">
        <v>5377</v>
      </c>
      <c r="M133" s="121">
        <v>2256150</v>
      </c>
      <c r="N133" s="121">
        <v>64</v>
      </c>
      <c r="O133" s="120">
        <v>762427</v>
      </c>
      <c r="P133" s="121">
        <v>232194</v>
      </c>
      <c r="Q133" s="121">
        <v>75813</v>
      </c>
      <c r="R133" s="121">
        <v>154239</v>
      </c>
      <c r="S133" s="121">
        <v>30</v>
      </c>
      <c r="T133" s="121">
        <v>5446</v>
      </c>
      <c r="U133" s="121">
        <v>167</v>
      </c>
      <c r="V133" s="121">
        <v>294423</v>
      </c>
      <c r="W133" s="121">
        <v>115</v>
      </c>
    </row>
    <row r="134" spans="1:23" ht="21" customHeight="1" x14ac:dyDescent="0.3">
      <c r="A134" s="126" t="s">
        <v>427</v>
      </c>
      <c r="B134" s="127" t="s">
        <v>327</v>
      </c>
      <c r="C134" s="126" t="s">
        <v>127</v>
      </c>
      <c r="D134" s="126" t="s">
        <v>59</v>
      </c>
      <c r="E134" s="126" t="s">
        <v>60</v>
      </c>
      <c r="F134" s="120">
        <v>5472320</v>
      </c>
      <c r="G134" s="121">
        <v>1427879</v>
      </c>
      <c r="H134" s="121">
        <v>1618818</v>
      </c>
      <c r="I134" s="121">
        <v>133306</v>
      </c>
      <c r="J134" s="121">
        <v>21759</v>
      </c>
      <c r="K134" s="121">
        <v>418870</v>
      </c>
      <c r="L134" s="121">
        <v>99127</v>
      </c>
      <c r="M134" s="121">
        <v>1645403</v>
      </c>
      <c r="N134" s="121">
        <v>107158</v>
      </c>
      <c r="O134" s="120">
        <v>5085961</v>
      </c>
      <c r="P134" s="121">
        <v>1285440</v>
      </c>
      <c r="Q134" s="121">
        <v>1030499</v>
      </c>
      <c r="R134" s="121">
        <v>1057119</v>
      </c>
      <c r="S134" s="121">
        <v>2433</v>
      </c>
      <c r="T134" s="121">
        <v>418980</v>
      </c>
      <c r="U134" s="121">
        <v>80917</v>
      </c>
      <c r="V134" s="121">
        <v>1105077</v>
      </c>
      <c r="W134" s="121">
        <v>105496</v>
      </c>
    </row>
    <row r="135" spans="1:23" ht="40.5" customHeight="1" x14ac:dyDescent="0.3">
      <c r="A135" s="211" t="s">
        <v>428</v>
      </c>
      <c r="B135" s="138" t="s">
        <v>576</v>
      </c>
      <c r="C135" s="124" t="s">
        <v>58</v>
      </c>
      <c r="D135" s="124" t="s">
        <v>130</v>
      </c>
      <c r="E135" s="124" t="s">
        <v>60</v>
      </c>
      <c r="F135" s="301">
        <v>25067.579421999999</v>
      </c>
      <c r="G135" s="302">
        <v>19879.068274000001</v>
      </c>
      <c r="H135" s="302">
        <v>4405.2666250000002</v>
      </c>
      <c r="I135" s="302">
        <v>195.244462</v>
      </c>
      <c r="J135" s="302">
        <v>0.763656</v>
      </c>
      <c r="K135" s="302">
        <v>254.51199800000001</v>
      </c>
      <c r="L135" s="302">
        <v>171.683706</v>
      </c>
      <c r="M135" s="302">
        <v>40.575463999999997</v>
      </c>
      <c r="N135" s="302">
        <v>120.465237</v>
      </c>
      <c r="O135" s="301">
        <v>20043.643507000001</v>
      </c>
      <c r="P135" s="302">
        <v>15698.114672</v>
      </c>
      <c r="Q135" s="302">
        <v>3454.86175</v>
      </c>
      <c r="R135" s="302">
        <v>156.25786299999999</v>
      </c>
      <c r="S135" s="302">
        <v>0.83859799999999995</v>
      </c>
      <c r="T135" s="302">
        <v>318.91050999999999</v>
      </c>
      <c r="U135" s="302">
        <v>164.181759</v>
      </c>
      <c r="V135" s="302">
        <v>38.739944999999999</v>
      </c>
      <c r="W135" s="302">
        <v>211.73840999999999</v>
      </c>
    </row>
    <row r="136" spans="1:23" ht="40.5" customHeight="1" x14ac:dyDescent="0.3">
      <c r="A136" s="126" t="s">
        <v>575</v>
      </c>
      <c r="B136" s="124" t="s">
        <v>344</v>
      </c>
      <c r="C136" s="124" t="s">
        <v>58</v>
      </c>
      <c r="D136" s="124" t="s">
        <v>130</v>
      </c>
      <c r="E136" s="124" t="s">
        <v>60</v>
      </c>
      <c r="F136" s="301">
        <v>1008.346377</v>
      </c>
      <c r="G136" s="302">
        <v>848.94645800000001</v>
      </c>
      <c r="H136" s="302">
        <v>129.69730999999999</v>
      </c>
      <c r="I136" s="302">
        <v>5.6876179999999996</v>
      </c>
      <c r="J136" s="302">
        <v>9.4423000000000007E-2</v>
      </c>
      <c r="K136" s="302">
        <v>11.382782000000001</v>
      </c>
      <c r="L136" s="302">
        <v>5.1323429999999997</v>
      </c>
      <c r="M136" s="302">
        <v>1.2340580000000001</v>
      </c>
      <c r="N136" s="302">
        <v>6.1713849999999999</v>
      </c>
      <c r="O136" s="301">
        <v>932.4454179999999</v>
      </c>
      <c r="P136" s="302">
        <v>752.13263199999994</v>
      </c>
      <c r="Q136" s="302">
        <v>121.785291</v>
      </c>
      <c r="R136" s="302">
        <v>5.6683279999999998</v>
      </c>
      <c r="S136" s="302">
        <v>0.141263</v>
      </c>
      <c r="T136" s="302">
        <v>15.692486000000001</v>
      </c>
      <c r="U136" s="302">
        <v>8.0659449999999993</v>
      </c>
      <c r="V136" s="302">
        <v>1.2456700000000001</v>
      </c>
      <c r="W136" s="302">
        <v>27.713802999999999</v>
      </c>
    </row>
    <row r="137" spans="1:23" ht="63" x14ac:dyDescent="0.3">
      <c r="A137" s="141" t="s">
        <v>577</v>
      </c>
      <c r="B137" s="141" t="s">
        <v>351</v>
      </c>
      <c r="C137" s="141" t="s">
        <v>58</v>
      </c>
      <c r="D137" s="141" t="s">
        <v>130</v>
      </c>
      <c r="E137" s="141" t="s">
        <v>60</v>
      </c>
      <c r="F137" s="139">
        <v>347.87210239300003</v>
      </c>
      <c r="G137" s="140">
        <v>172.76485335300001</v>
      </c>
      <c r="H137" s="140">
        <v>31.365143949999997</v>
      </c>
      <c r="I137" s="140">
        <v>20.990686899000004</v>
      </c>
      <c r="J137" s="140">
        <v>2.4456198350000005</v>
      </c>
      <c r="K137" s="140">
        <v>22.747153929999985</v>
      </c>
      <c r="L137" s="140">
        <v>13.905261550000001</v>
      </c>
      <c r="M137" s="140">
        <v>75.567296163000009</v>
      </c>
      <c r="N137" s="140">
        <v>8.0860867129999985</v>
      </c>
      <c r="O137" s="139">
        <v>269.31847106000004</v>
      </c>
      <c r="P137" s="140">
        <v>131.18150774300003</v>
      </c>
      <c r="Q137" s="140">
        <v>24.518191040999998</v>
      </c>
      <c r="R137" s="140">
        <v>33.440129278000001</v>
      </c>
      <c r="S137" s="140">
        <v>3.5541369999999994</v>
      </c>
      <c r="T137" s="140">
        <v>18.933104643000004</v>
      </c>
      <c r="U137" s="140">
        <v>13.027017429999999</v>
      </c>
      <c r="V137" s="140">
        <v>36.035165194000001</v>
      </c>
      <c r="W137" s="140">
        <v>8.6292187309999981</v>
      </c>
    </row>
    <row r="138" spans="1:23" ht="21" x14ac:dyDescent="0.3">
      <c r="A138" s="141" t="s">
        <v>578</v>
      </c>
      <c r="B138" s="143" t="s">
        <v>352</v>
      </c>
      <c r="C138" s="141" t="s">
        <v>58</v>
      </c>
      <c r="D138" s="141" t="s">
        <v>130</v>
      </c>
      <c r="E138" s="141" t="s">
        <v>60</v>
      </c>
      <c r="F138" s="139">
        <v>266.60614937600002</v>
      </c>
      <c r="G138" s="145">
        <v>153.734086953</v>
      </c>
      <c r="H138" s="145">
        <v>14.982440047999997</v>
      </c>
      <c r="I138" s="145">
        <v>10.731541786000003</v>
      </c>
      <c r="J138" s="145">
        <v>0.41114914600000008</v>
      </c>
      <c r="K138" s="145">
        <v>14.366658218999991</v>
      </c>
      <c r="L138" s="145">
        <v>1.6399000070000005</v>
      </c>
      <c r="M138" s="145">
        <v>68.747848263000009</v>
      </c>
      <c r="N138" s="145">
        <v>1.9925249539999992</v>
      </c>
      <c r="O138" s="139">
        <v>188.212782</v>
      </c>
      <c r="P138" s="145">
        <v>113.950191</v>
      </c>
      <c r="Q138" s="145">
        <v>9.1126989999999992</v>
      </c>
      <c r="R138" s="145">
        <v>22.403355999999999</v>
      </c>
      <c r="S138" s="145">
        <v>0.56577900000000003</v>
      </c>
      <c r="T138" s="145">
        <v>10.644887000000001</v>
      </c>
      <c r="U138" s="145">
        <v>1.1117060000000001</v>
      </c>
      <c r="V138" s="145">
        <v>28.725209</v>
      </c>
      <c r="W138" s="145">
        <v>1.698955</v>
      </c>
    </row>
    <row r="139" spans="1:23" ht="42" x14ac:dyDescent="0.3">
      <c r="A139" s="142" t="s">
        <v>579</v>
      </c>
      <c r="B139" s="144" t="s">
        <v>324</v>
      </c>
      <c r="C139" s="142" t="s">
        <v>58</v>
      </c>
      <c r="D139" s="142" t="s">
        <v>130</v>
      </c>
      <c r="E139" s="142" t="s">
        <v>60</v>
      </c>
      <c r="F139" s="146">
        <v>59.982263479000004</v>
      </c>
      <c r="G139" s="147">
        <v>11.683847094999999</v>
      </c>
      <c r="H139" s="147">
        <v>3.6205269889999996</v>
      </c>
      <c r="I139" s="147">
        <v>5.7835978269999995</v>
      </c>
      <c r="J139" s="148">
        <v>3.4580874000000004E-2</v>
      </c>
      <c r="K139" s="147">
        <v>6.1839406719999994</v>
      </c>
      <c r="L139" s="148">
        <v>0.22897020199999998</v>
      </c>
      <c r="M139" s="147">
        <v>32.433922164000002</v>
      </c>
      <c r="N139" s="148">
        <v>1.2877655999999999E-2</v>
      </c>
      <c r="O139" s="146">
        <v>37.161619999999999</v>
      </c>
      <c r="P139" s="147">
        <v>7.5185550000000001</v>
      </c>
      <c r="Q139" s="147">
        <v>1.828738</v>
      </c>
      <c r="R139" s="147">
        <v>14.372828</v>
      </c>
      <c r="S139" s="148">
        <v>1.3431E-2</v>
      </c>
      <c r="T139" s="147">
        <v>3.2146810000000001</v>
      </c>
      <c r="U139" s="148">
        <v>7.5570000000000003E-3</v>
      </c>
      <c r="V139" s="147">
        <v>10.204891999999999</v>
      </c>
      <c r="W139" s="149">
        <v>9.3800000000000003E-4</v>
      </c>
    </row>
    <row r="140" spans="1:23" ht="42" x14ac:dyDescent="0.3">
      <c r="A140" s="142" t="s">
        <v>580</v>
      </c>
      <c r="B140" s="144" t="s">
        <v>325</v>
      </c>
      <c r="C140" s="142" t="s">
        <v>58</v>
      </c>
      <c r="D140" s="142" t="s">
        <v>130</v>
      </c>
      <c r="E140" s="142" t="s">
        <v>60</v>
      </c>
      <c r="F140" s="146">
        <v>16.489556423</v>
      </c>
      <c r="G140" s="147">
        <v>4.1045074719999999</v>
      </c>
      <c r="H140" s="147">
        <v>3.2572719030000008</v>
      </c>
      <c r="I140" s="147">
        <v>1.8478154250000003</v>
      </c>
      <c r="J140" s="147">
        <v>0.29242148700000004</v>
      </c>
      <c r="K140" s="147">
        <v>3.1566244149999987</v>
      </c>
      <c r="L140" s="147">
        <v>0.34157529500000011</v>
      </c>
      <c r="M140" s="147">
        <v>3.2448320709999998</v>
      </c>
      <c r="N140" s="147">
        <v>0.24450835500000001</v>
      </c>
      <c r="O140" s="146">
        <v>17.230741999999999</v>
      </c>
      <c r="P140" s="147">
        <v>3.8009360000000001</v>
      </c>
      <c r="Q140" s="147">
        <v>1.3616889999999999</v>
      </c>
      <c r="R140" s="147">
        <v>3.6160939999999999</v>
      </c>
      <c r="S140" s="147">
        <v>0.44602000000000003</v>
      </c>
      <c r="T140" s="147">
        <v>3.1078779999999999</v>
      </c>
      <c r="U140" s="147">
        <v>0.34290399999999999</v>
      </c>
      <c r="V140" s="147">
        <v>4.3125340000000003</v>
      </c>
      <c r="W140" s="147">
        <v>0.24268700000000001</v>
      </c>
    </row>
    <row r="141" spans="1:23" ht="21" x14ac:dyDescent="0.3">
      <c r="A141" s="142" t="s">
        <v>581</v>
      </c>
      <c r="B141" s="144" t="s">
        <v>353</v>
      </c>
      <c r="C141" s="142" t="s">
        <v>58</v>
      </c>
      <c r="D141" s="142" t="s">
        <v>130</v>
      </c>
      <c r="E141" s="142" t="s">
        <v>60</v>
      </c>
      <c r="F141" s="146">
        <v>49.325118159000006</v>
      </c>
      <c r="G141" s="147">
        <v>33.624759587000007</v>
      </c>
      <c r="H141" s="147">
        <v>2.3159073230000002</v>
      </c>
      <c r="I141" s="147">
        <v>1.0183219469999998</v>
      </c>
      <c r="J141" s="148">
        <v>5.9971729999999971E-3</v>
      </c>
      <c r="K141" s="147">
        <v>0.15882916100000019</v>
      </c>
      <c r="L141" s="147">
        <v>6.6789807999999992E-2</v>
      </c>
      <c r="M141" s="147">
        <v>12.134372542000001</v>
      </c>
      <c r="N141" s="150">
        <v>1.4061800000000001E-4</v>
      </c>
      <c r="O141" s="146">
        <v>17.979714000000001</v>
      </c>
      <c r="P141" s="147">
        <v>12.453106999999999</v>
      </c>
      <c r="Q141" s="147">
        <v>2.1612499999999999</v>
      </c>
      <c r="R141" s="147">
        <v>0.93886800000000004</v>
      </c>
      <c r="S141" s="150">
        <v>2.5599999999999999E-4</v>
      </c>
      <c r="T141" s="148">
        <v>4.5134000000000001E-2</v>
      </c>
      <c r="U141" s="151">
        <v>4.6999999999999997E-5</v>
      </c>
      <c r="V141" s="147">
        <v>2.3803890000000001</v>
      </c>
      <c r="W141" s="149">
        <v>6.6299999999999996E-4</v>
      </c>
    </row>
    <row r="142" spans="1:23" ht="21" x14ac:dyDescent="0.3">
      <c r="A142" s="142" t="s">
        <v>582</v>
      </c>
      <c r="B142" s="144" t="s">
        <v>354</v>
      </c>
      <c r="C142" s="142" t="s">
        <v>58</v>
      </c>
      <c r="D142" s="142" t="s">
        <v>130</v>
      </c>
      <c r="E142" s="142" t="s">
        <v>60</v>
      </c>
      <c r="F142" s="146">
        <v>140.80921131499997</v>
      </c>
      <c r="G142" s="147">
        <v>104.32097279899999</v>
      </c>
      <c r="H142" s="147">
        <v>5.7887338330000011</v>
      </c>
      <c r="I142" s="147">
        <v>2.081806587</v>
      </c>
      <c r="J142" s="147">
        <v>7.8149612000000007E-2</v>
      </c>
      <c r="K142" s="147">
        <v>4.8672639710000007</v>
      </c>
      <c r="L142" s="147">
        <v>1.0025647019999999</v>
      </c>
      <c r="M142" s="147">
        <v>20.934721486000001</v>
      </c>
      <c r="N142" s="147">
        <v>1.7349983249999996</v>
      </c>
      <c r="O142" s="146">
        <v>115.840706</v>
      </c>
      <c r="P142" s="147">
        <v>90.177593000000002</v>
      </c>
      <c r="Q142" s="147">
        <v>3.7610220000000001</v>
      </c>
      <c r="R142" s="147">
        <v>3.4755660000000002</v>
      </c>
      <c r="S142" s="147">
        <v>0.106072</v>
      </c>
      <c r="T142" s="147">
        <v>4.2771939999999997</v>
      </c>
      <c r="U142" s="147">
        <v>0.76119800000000004</v>
      </c>
      <c r="V142" s="147">
        <v>11.827394</v>
      </c>
      <c r="W142" s="147">
        <v>1.4546669999999999</v>
      </c>
    </row>
    <row r="143" spans="1:23" ht="42" x14ac:dyDescent="0.3">
      <c r="A143" s="141" t="s">
        <v>583</v>
      </c>
      <c r="B143" s="141" t="s">
        <v>355</v>
      </c>
      <c r="C143" s="141" t="s">
        <v>58</v>
      </c>
      <c r="D143" s="141" t="s">
        <v>130</v>
      </c>
      <c r="E143" s="141" t="s">
        <v>60</v>
      </c>
      <c r="F143" s="139">
        <v>119.389947062</v>
      </c>
      <c r="G143" s="140">
        <v>49.088602754999997</v>
      </c>
      <c r="H143" s="140">
        <v>8.1982395580000009</v>
      </c>
      <c r="I143" s="140">
        <v>8.9387987619999993</v>
      </c>
      <c r="J143" s="140">
        <v>0.357209638</v>
      </c>
      <c r="K143" s="140">
        <v>9.531908363000003</v>
      </c>
      <c r="L143" s="140">
        <v>0.91096939700000001</v>
      </c>
      <c r="M143" s="140">
        <v>41.637078123999999</v>
      </c>
      <c r="N143" s="140">
        <v>0.72714046499999996</v>
      </c>
      <c r="O143" s="139">
        <v>66.736716000000001</v>
      </c>
      <c r="P143" s="140">
        <v>31.018198999999999</v>
      </c>
      <c r="Q143" s="140">
        <v>5.2867259999999998</v>
      </c>
      <c r="R143" s="140">
        <v>12.172250999999999</v>
      </c>
      <c r="S143" s="140">
        <v>0.29006300000000002</v>
      </c>
      <c r="T143" s="140">
        <v>4.921036</v>
      </c>
      <c r="U143" s="140">
        <v>0.43570999999999999</v>
      </c>
      <c r="V143" s="140">
        <v>12.105859000000001</v>
      </c>
      <c r="W143" s="140">
        <v>0.50687199999999999</v>
      </c>
    </row>
    <row r="144" spans="1:23" ht="21" x14ac:dyDescent="0.3">
      <c r="A144" s="142" t="s">
        <v>584</v>
      </c>
      <c r="B144" s="144" t="s">
        <v>25</v>
      </c>
      <c r="C144" s="142" t="s">
        <v>58</v>
      </c>
      <c r="D144" s="142" t="s">
        <v>130</v>
      </c>
      <c r="E144" s="142" t="s">
        <v>60</v>
      </c>
      <c r="F144" s="146">
        <v>29.264433</v>
      </c>
      <c r="G144" s="147">
        <v>4.4911320000000012</v>
      </c>
      <c r="H144" s="147">
        <v>3.2800550000000004</v>
      </c>
      <c r="I144" s="147">
        <v>2.1960379999999997</v>
      </c>
      <c r="J144" s="147">
        <v>1.5505660000000006</v>
      </c>
      <c r="K144" s="147">
        <v>5.4402759999999954</v>
      </c>
      <c r="L144" s="147">
        <v>6.2208709999999989</v>
      </c>
      <c r="M144" s="147">
        <v>4.6007119999999997</v>
      </c>
      <c r="N144" s="147">
        <v>1.4847829999999995</v>
      </c>
      <c r="O144" s="146">
        <v>31.845392000000007</v>
      </c>
      <c r="P144" s="147">
        <v>4.4178040000000012</v>
      </c>
      <c r="Q144" s="147">
        <v>3.4052250000000019</v>
      </c>
      <c r="R144" s="147">
        <v>2.5701480000000014</v>
      </c>
      <c r="S144" s="147">
        <v>2.6504869999999996</v>
      </c>
      <c r="T144" s="147">
        <v>5.4270000000000032</v>
      </c>
      <c r="U144" s="147">
        <v>6.2236889999999994</v>
      </c>
      <c r="V144" s="147">
        <v>5.2499279999999997</v>
      </c>
      <c r="W144" s="147">
        <v>1.9011109999999996</v>
      </c>
    </row>
    <row r="145" spans="1:23" ht="42" x14ac:dyDescent="0.3">
      <c r="A145" s="142" t="s">
        <v>585</v>
      </c>
      <c r="B145" s="141" t="s">
        <v>356</v>
      </c>
      <c r="C145" s="141" t="s">
        <v>58</v>
      </c>
      <c r="D145" s="141" t="s">
        <v>130</v>
      </c>
      <c r="E145" s="141" t="s">
        <v>60</v>
      </c>
      <c r="F145" s="139">
        <v>5.5044430200000001</v>
      </c>
      <c r="G145" s="145">
        <v>0.62700183999999981</v>
      </c>
      <c r="H145" s="145">
        <v>0.77407305799999981</v>
      </c>
      <c r="I145" s="145">
        <v>0.44969265299999989</v>
      </c>
      <c r="J145" s="145">
        <v>0.11363044300000001</v>
      </c>
      <c r="K145" s="145">
        <v>1.3169643690000008</v>
      </c>
      <c r="L145" s="145">
        <v>0.86845285700000008</v>
      </c>
      <c r="M145" s="145">
        <v>0.89722039200000037</v>
      </c>
      <c r="N145" s="145">
        <v>0.45740740800000002</v>
      </c>
      <c r="O145" s="139">
        <v>6.0467987379999988</v>
      </c>
      <c r="P145" s="145">
        <v>0.93370613200000019</v>
      </c>
      <c r="Q145" s="145">
        <v>0.77363132099999998</v>
      </c>
      <c r="R145" s="145">
        <v>0.50959887800000025</v>
      </c>
      <c r="S145" s="145">
        <v>0.14312218899999998</v>
      </c>
      <c r="T145" s="145">
        <v>1.4411833620000001</v>
      </c>
      <c r="U145" s="145">
        <v>0.88352648200000006</v>
      </c>
      <c r="V145" s="145">
        <v>0.95976081399999946</v>
      </c>
      <c r="W145" s="145">
        <v>0.40226955999999991</v>
      </c>
    </row>
    <row r="146" spans="1:23" ht="21" x14ac:dyDescent="0.3">
      <c r="A146" s="142" t="s">
        <v>586</v>
      </c>
      <c r="B146" s="144" t="s">
        <v>331</v>
      </c>
      <c r="C146" s="142" t="s">
        <v>58</v>
      </c>
      <c r="D146" s="142" t="s">
        <v>130</v>
      </c>
      <c r="E146" s="142" t="s">
        <v>60</v>
      </c>
      <c r="F146" s="146">
        <v>44.127178000000001</v>
      </c>
      <c r="G146" s="147">
        <v>13.175929</v>
      </c>
      <c r="H146" s="147">
        <v>12.304627</v>
      </c>
      <c r="I146" s="147">
        <v>7.0526439999999999</v>
      </c>
      <c r="J146" s="147">
        <v>0.28815499999999999</v>
      </c>
      <c r="K146" s="147">
        <v>2.3107510000000002</v>
      </c>
      <c r="L146" s="147">
        <v>5.4268520000000002</v>
      </c>
      <c r="M146" s="147">
        <v>2.0722550000000002</v>
      </c>
      <c r="N146" s="147">
        <v>1.495965</v>
      </c>
      <c r="O146" s="146">
        <v>40.992185999999997</v>
      </c>
      <c r="P146" s="147">
        <v>11.542514000000001</v>
      </c>
      <c r="Q146" s="147">
        <v>11.236368000000001</v>
      </c>
      <c r="R146" s="147">
        <v>7.1006369999999999</v>
      </c>
      <c r="S146" s="147">
        <v>0.26623999999999998</v>
      </c>
      <c r="T146" s="147">
        <v>2.235916</v>
      </c>
      <c r="U146" s="147">
        <v>5.1387669999999996</v>
      </c>
      <c r="V146" s="147">
        <v>1.9141550000000001</v>
      </c>
      <c r="W146" s="147">
        <v>1.5575889999999999</v>
      </c>
    </row>
    <row r="147" spans="1:23" ht="21" x14ac:dyDescent="0.3">
      <c r="A147" s="142" t="s">
        <v>345</v>
      </c>
      <c r="B147" s="144" t="s">
        <v>320</v>
      </c>
      <c r="C147" s="142" t="s">
        <v>58</v>
      </c>
      <c r="D147" s="142" t="s">
        <v>130</v>
      </c>
      <c r="E147" s="142" t="s">
        <v>60</v>
      </c>
      <c r="F147" s="146">
        <v>7.8743420170000027</v>
      </c>
      <c r="G147" s="147">
        <v>1.363705400000002</v>
      </c>
      <c r="H147" s="147">
        <v>0.79802190199999989</v>
      </c>
      <c r="I147" s="147">
        <v>1.0104631130000001</v>
      </c>
      <c r="J147" s="147">
        <v>0.195749689</v>
      </c>
      <c r="K147" s="147">
        <v>0.62946871100000035</v>
      </c>
      <c r="L147" s="147">
        <v>0.61763854300000021</v>
      </c>
      <c r="M147" s="147">
        <v>0.1464809</v>
      </c>
      <c r="N147" s="147">
        <v>3.1128137589999998</v>
      </c>
      <c r="O147" s="146">
        <v>8.2681110600000007</v>
      </c>
      <c r="P147" s="147">
        <v>1.2709987430000007</v>
      </c>
      <c r="Q147" s="147">
        <v>0.76389904099999995</v>
      </c>
      <c r="R147" s="147">
        <v>1.3659882780000001</v>
      </c>
      <c r="S147" s="147">
        <v>7.1631E-2</v>
      </c>
      <c r="T147" s="147">
        <v>0.6253016429999998</v>
      </c>
      <c r="U147" s="147">
        <v>0.55285542999999993</v>
      </c>
      <c r="V147" s="147">
        <v>0.14587319400000001</v>
      </c>
      <c r="W147" s="147">
        <v>3.4715637309999994</v>
      </c>
    </row>
    <row r="148" spans="1:23" ht="63" x14ac:dyDescent="0.3">
      <c r="A148" s="142" t="s">
        <v>587</v>
      </c>
      <c r="B148" s="142" t="s">
        <v>357</v>
      </c>
      <c r="C148" s="142" t="s">
        <v>58</v>
      </c>
      <c r="D148" s="142" t="s">
        <v>130</v>
      </c>
      <c r="E148" s="142" t="s">
        <v>60</v>
      </c>
      <c r="F148" s="139">
        <v>0.82669884199999988</v>
      </c>
      <c r="G148" s="145">
        <v>0.11260532199999998</v>
      </c>
      <c r="H148" s="145">
        <v>9.7152069000000008E-2</v>
      </c>
      <c r="I148" s="145">
        <v>0.18399396099999996</v>
      </c>
      <c r="J148" s="154">
        <v>0</v>
      </c>
      <c r="K148" s="145">
        <v>0.12369484300000001</v>
      </c>
      <c r="L148" s="155">
        <v>3.5571170999999999E-2</v>
      </c>
      <c r="M148" s="155">
        <v>2.7166022000000001E-2</v>
      </c>
      <c r="N148" s="145">
        <v>0.24651545399999997</v>
      </c>
      <c r="O148" s="139">
        <v>1.1148747369999998</v>
      </c>
      <c r="P148" s="145">
        <v>0.12208601600000002</v>
      </c>
      <c r="Q148" s="145">
        <v>9.5519557999999991E-2</v>
      </c>
      <c r="R148" s="145">
        <v>0.40063956399999995</v>
      </c>
      <c r="S148" s="154">
        <v>0</v>
      </c>
      <c r="T148" s="145">
        <v>0.18561380099999991</v>
      </c>
      <c r="U148" s="155">
        <v>3.0380652999999997E-2</v>
      </c>
      <c r="V148" s="155">
        <v>2.1438922000000003E-2</v>
      </c>
      <c r="W148" s="145">
        <v>0.25919622299999995</v>
      </c>
    </row>
    <row r="149" spans="1:23" ht="42" x14ac:dyDescent="0.3">
      <c r="A149" s="141" t="s">
        <v>346</v>
      </c>
      <c r="B149" s="141" t="s">
        <v>358</v>
      </c>
      <c r="C149" s="141" t="s">
        <v>58</v>
      </c>
      <c r="D149" s="141" t="s">
        <v>130</v>
      </c>
      <c r="E149" s="141" t="s">
        <v>60</v>
      </c>
      <c r="F149" s="139">
        <v>147.25956982600002</v>
      </c>
      <c r="G149" s="140">
        <v>123.21082866899999</v>
      </c>
      <c r="H149" s="140">
        <v>0.62918375699999995</v>
      </c>
      <c r="I149" s="140">
        <v>1.6956347089999999</v>
      </c>
      <c r="J149" s="153">
        <v>7.9000000000000008E-3</v>
      </c>
      <c r="K149" s="140">
        <v>2.7002734859999999</v>
      </c>
      <c r="L149" s="156">
        <v>0</v>
      </c>
      <c r="M149" s="140">
        <v>18.928465160999998</v>
      </c>
      <c r="N149" s="140">
        <v>8.7284043999999991E-2</v>
      </c>
      <c r="O149" s="139">
        <v>111.552453</v>
      </c>
      <c r="P149" s="140">
        <v>95.854253</v>
      </c>
      <c r="Q149" s="140">
        <v>2.8604240000000001</v>
      </c>
      <c r="R149" s="140">
        <v>0.404144</v>
      </c>
      <c r="S149" s="156">
        <v>0</v>
      </c>
      <c r="T149" s="140">
        <v>2.4471639999999999</v>
      </c>
      <c r="U149" s="156">
        <v>0</v>
      </c>
      <c r="V149" s="140">
        <v>9.9122020000000006</v>
      </c>
      <c r="W149" s="140">
        <v>7.4265999999999999E-2</v>
      </c>
    </row>
    <row r="150" spans="1:23" ht="42" x14ac:dyDescent="0.3">
      <c r="A150" s="142" t="s">
        <v>347</v>
      </c>
      <c r="B150" s="144" t="s">
        <v>324</v>
      </c>
      <c r="C150" s="142" t="s">
        <v>58</v>
      </c>
      <c r="D150" s="142" t="s">
        <v>130</v>
      </c>
      <c r="E150" s="142" t="s">
        <v>60</v>
      </c>
      <c r="F150" s="146">
        <v>23.352290601999997</v>
      </c>
      <c r="G150" s="147">
        <v>6.8462073399999994</v>
      </c>
      <c r="H150" s="148">
        <v>1.574532E-2</v>
      </c>
      <c r="I150" s="147">
        <v>1.342561662</v>
      </c>
      <c r="J150" s="152">
        <v>0</v>
      </c>
      <c r="K150" s="147">
        <v>1.4944806019999999</v>
      </c>
      <c r="L150" s="152">
        <v>0</v>
      </c>
      <c r="M150" s="147">
        <v>13.653295677999999</v>
      </c>
      <c r="N150" s="152">
        <v>0</v>
      </c>
      <c r="O150" s="146">
        <v>14.520799999999999</v>
      </c>
      <c r="P150" s="147">
        <v>4.8442679999999996</v>
      </c>
      <c r="Q150" s="147">
        <v>0.40171699999999999</v>
      </c>
      <c r="R150" s="147">
        <v>0.228542</v>
      </c>
      <c r="S150" s="152">
        <v>0</v>
      </c>
      <c r="T150" s="147">
        <v>1.0177069999999999</v>
      </c>
      <c r="U150" s="152">
        <v>0</v>
      </c>
      <c r="V150" s="147">
        <v>8.0285659999999996</v>
      </c>
      <c r="W150" s="152">
        <v>0</v>
      </c>
    </row>
    <row r="151" spans="1:23" ht="42" x14ac:dyDescent="0.3">
      <c r="A151" s="142" t="s">
        <v>348</v>
      </c>
      <c r="B151" s="144" t="s">
        <v>325</v>
      </c>
      <c r="C151" s="142" t="s">
        <v>58</v>
      </c>
      <c r="D151" s="142" t="s">
        <v>130</v>
      </c>
      <c r="E151" s="142" t="s">
        <v>60</v>
      </c>
      <c r="F151" s="146">
        <v>1.3968182439999999</v>
      </c>
      <c r="G151" s="147">
        <v>0.96586351500000001</v>
      </c>
      <c r="H151" s="149">
        <v>2.4542499999999998E-3</v>
      </c>
      <c r="I151" s="147">
        <v>7.7172786999999993E-2</v>
      </c>
      <c r="J151" s="152">
        <v>0</v>
      </c>
      <c r="K151" s="147">
        <v>0.34824965699999999</v>
      </c>
      <c r="L151" s="152">
        <v>0</v>
      </c>
      <c r="M151" s="152">
        <v>0</v>
      </c>
      <c r="N151" s="149">
        <v>3.0780349999999998E-3</v>
      </c>
      <c r="O151" s="146">
        <v>1.657009</v>
      </c>
      <c r="P151" s="147">
        <v>0.78201200000000004</v>
      </c>
      <c r="Q151" s="147">
        <v>8.0779000000000004E-2</v>
      </c>
      <c r="R151" s="148">
        <v>4.3536999999999999E-2</v>
      </c>
      <c r="S151" s="152">
        <v>0</v>
      </c>
      <c r="T151" s="147">
        <v>0.74468900000000005</v>
      </c>
      <c r="U151" s="152">
        <v>0</v>
      </c>
      <c r="V151" s="152">
        <v>0</v>
      </c>
      <c r="W151" s="148">
        <v>5.9919999999999999E-3</v>
      </c>
    </row>
    <row r="152" spans="1:23" ht="21" x14ac:dyDescent="0.3">
      <c r="A152" s="142" t="s">
        <v>349</v>
      </c>
      <c r="B152" s="144" t="s">
        <v>353</v>
      </c>
      <c r="C152" s="142" t="s">
        <v>58</v>
      </c>
      <c r="D152" s="142" t="s">
        <v>130</v>
      </c>
      <c r="E152" s="142" t="s">
        <v>60</v>
      </c>
      <c r="F152" s="146">
        <v>27.381010716000006</v>
      </c>
      <c r="G152" s="147">
        <v>24.310508123000002</v>
      </c>
      <c r="H152" s="147">
        <v>0.256508077</v>
      </c>
      <c r="I152" s="147">
        <v>5.3705770999999951E-2</v>
      </c>
      <c r="J152" s="152">
        <v>0</v>
      </c>
      <c r="K152" s="147">
        <v>6.1676752000000036E-2</v>
      </c>
      <c r="L152" s="152">
        <v>0</v>
      </c>
      <c r="M152" s="147">
        <v>2.6986119930000001</v>
      </c>
      <c r="N152" s="152">
        <v>0</v>
      </c>
      <c r="O152" s="146">
        <v>14.051245</v>
      </c>
      <c r="P152" s="147">
        <v>11.321647</v>
      </c>
      <c r="Q152" s="147">
        <v>1.6280790000000001</v>
      </c>
      <c r="R152" s="152">
        <v>0</v>
      </c>
      <c r="S152" s="152">
        <v>0</v>
      </c>
      <c r="T152" s="148">
        <v>3.1363000000000002E-2</v>
      </c>
      <c r="U152" s="152">
        <v>0</v>
      </c>
      <c r="V152" s="147">
        <v>1.0701560000000001</v>
      </c>
      <c r="W152" s="152">
        <v>0</v>
      </c>
    </row>
    <row r="153" spans="1:23" ht="21" x14ac:dyDescent="0.3">
      <c r="A153" s="142" t="s">
        <v>350</v>
      </c>
      <c r="B153" s="144" t="s">
        <v>354</v>
      </c>
      <c r="C153" s="142" t="s">
        <v>58</v>
      </c>
      <c r="D153" s="142" t="s">
        <v>130</v>
      </c>
      <c r="E153" s="142" t="s">
        <v>60</v>
      </c>
      <c r="F153" s="146">
        <v>95.129450263999985</v>
      </c>
      <c r="G153" s="147">
        <v>91.088249691000001</v>
      </c>
      <c r="H153" s="147">
        <v>0.35447611000000001</v>
      </c>
      <c r="I153" s="147">
        <v>0.222194489</v>
      </c>
      <c r="J153" s="148">
        <v>7.9000000000000008E-3</v>
      </c>
      <c r="K153" s="147">
        <v>0.79586647499999996</v>
      </c>
      <c r="L153" s="152">
        <v>0</v>
      </c>
      <c r="M153" s="147">
        <v>2.5765574900000003</v>
      </c>
      <c r="N153" s="147">
        <v>8.4206008999999984E-2</v>
      </c>
      <c r="O153" s="146">
        <v>81.323398999999995</v>
      </c>
      <c r="P153" s="147">
        <v>78.906326000000007</v>
      </c>
      <c r="Q153" s="147">
        <v>0.74984899999999999</v>
      </c>
      <c r="R153" s="147">
        <v>0.13206499999999999</v>
      </c>
      <c r="S153" s="152">
        <v>0</v>
      </c>
      <c r="T153" s="147">
        <v>0.65340500000000001</v>
      </c>
      <c r="U153" s="152">
        <v>0</v>
      </c>
      <c r="V153" s="147">
        <v>0.81347999999999998</v>
      </c>
      <c r="W153" s="147">
        <v>6.8274000000000001E-2</v>
      </c>
    </row>
    <row r="154" spans="1:23" ht="42" customHeight="1" x14ac:dyDescent="0.3">
      <c r="A154" s="141" t="s">
        <v>588</v>
      </c>
      <c r="B154" s="141" t="s">
        <v>359</v>
      </c>
      <c r="C154" s="141" t="s">
        <v>58</v>
      </c>
      <c r="D154" s="141" t="s">
        <v>130</v>
      </c>
      <c r="E154" s="141" t="s">
        <v>60</v>
      </c>
      <c r="F154" s="139">
        <v>51.761110017</v>
      </c>
      <c r="G154" s="140">
        <v>36.639211289999999</v>
      </c>
      <c r="H154" s="153">
        <v>2.9428348999999999E-2</v>
      </c>
      <c r="I154" s="140">
        <v>1.3686786439999998</v>
      </c>
      <c r="J154" s="156">
        <v>0</v>
      </c>
      <c r="K154" s="140">
        <v>1.6819714650000002</v>
      </c>
      <c r="L154" s="156">
        <v>0</v>
      </c>
      <c r="M154" s="140">
        <v>12.014947796</v>
      </c>
      <c r="N154" s="153">
        <v>2.6872473000000001E-2</v>
      </c>
      <c r="O154" s="139">
        <v>33.420921</v>
      </c>
      <c r="P154" s="140">
        <v>25.244982</v>
      </c>
      <c r="Q154" s="140">
        <v>1.943114</v>
      </c>
      <c r="R154" s="140">
        <v>0.149307</v>
      </c>
      <c r="S154" s="156">
        <v>0</v>
      </c>
      <c r="T154" s="140">
        <v>1.3784350000000001</v>
      </c>
      <c r="U154" s="156">
        <v>0</v>
      </c>
      <c r="V154" s="140">
        <v>4.6771820000000002</v>
      </c>
      <c r="W154" s="153">
        <v>2.7900999999999999E-2</v>
      </c>
    </row>
    <row r="155" spans="1:23" ht="42" x14ac:dyDescent="0.3">
      <c r="A155" s="142" t="s">
        <v>589</v>
      </c>
      <c r="B155" s="142" t="s">
        <v>360</v>
      </c>
      <c r="C155" s="142" t="s">
        <v>58</v>
      </c>
      <c r="D155" s="142" t="s">
        <v>130</v>
      </c>
      <c r="E155" s="142" t="s">
        <v>60</v>
      </c>
      <c r="F155" s="139">
        <v>119.34657955000002</v>
      </c>
      <c r="G155" s="145">
        <v>30.523258284000001</v>
      </c>
      <c r="H155" s="145">
        <v>14.353256290999997</v>
      </c>
      <c r="I155" s="145">
        <v>9.0359070770000027</v>
      </c>
      <c r="J155" s="145">
        <v>0.40324914600000006</v>
      </c>
      <c r="K155" s="145">
        <v>11.666384732999992</v>
      </c>
      <c r="L155" s="145">
        <v>1.6399000070000005</v>
      </c>
      <c r="M155" s="145">
        <v>49.819383102000003</v>
      </c>
      <c r="N155" s="145">
        <v>1.9052409099999992</v>
      </c>
      <c r="O155" s="139">
        <v>76.660329000000004</v>
      </c>
      <c r="P155" s="145">
        <v>18.095938</v>
      </c>
      <c r="Q155" s="145">
        <v>6.252275</v>
      </c>
      <c r="R155" s="145">
        <v>21.999212</v>
      </c>
      <c r="S155" s="145">
        <v>0.56577900000000003</v>
      </c>
      <c r="T155" s="145">
        <v>8.1977229999999999</v>
      </c>
      <c r="U155" s="145">
        <v>1.1117060000000001</v>
      </c>
      <c r="V155" s="145">
        <v>18.813006999999999</v>
      </c>
      <c r="W155" s="145">
        <v>1.624689</v>
      </c>
    </row>
    <row r="156" spans="1:23" ht="42" x14ac:dyDescent="0.3">
      <c r="A156" s="142" t="s">
        <v>590</v>
      </c>
      <c r="B156" s="144" t="s">
        <v>324</v>
      </c>
      <c r="C156" s="142" t="s">
        <v>58</v>
      </c>
      <c r="D156" s="142" t="s">
        <v>130</v>
      </c>
      <c r="E156" s="142" t="s">
        <v>60</v>
      </c>
      <c r="F156" s="146">
        <v>36.629972877000007</v>
      </c>
      <c r="G156" s="147">
        <v>4.8376397549999997</v>
      </c>
      <c r="H156" s="147">
        <v>3.6047816689999999</v>
      </c>
      <c r="I156" s="147">
        <v>4.4410361649999999</v>
      </c>
      <c r="J156" s="148">
        <v>3.4580874000000004E-2</v>
      </c>
      <c r="K156" s="147">
        <v>4.6894600699999991</v>
      </c>
      <c r="L156" s="147">
        <v>0.22897020199999998</v>
      </c>
      <c r="M156" s="147">
        <v>18.780626486000003</v>
      </c>
      <c r="N156" s="148">
        <v>1.2877655999999999E-2</v>
      </c>
      <c r="O156" s="146">
        <v>22.640820000000001</v>
      </c>
      <c r="P156" s="147">
        <v>2.6742870000000001</v>
      </c>
      <c r="Q156" s="147">
        <v>1.4270210000000001</v>
      </c>
      <c r="R156" s="147">
        <v>14.144285999999999</v>
      </c>
      <c r="S156" s="148">
        <v>1.3431E-2</v>
      </c>
      <c r="T156" s="147">
        <v>2.196974</v>
      </c>
      <c r="U156" s="148">
        <v>7.5570000000000003E-3</v>
      </c>
      <c r="V156" s="147">
        <v>2.176326</v>
      </c>
      <c r="W156" s="149">
        <v>9.3800000000000003E-4</v>
      </c>
    </row>
    <row r="157" spans="1:23" ht="42" x14ac:dyDescent="0.3">
      <c r="A157" s="142" t="s">
        <v>591</v>
      </c>
      <c r="B157" s="144" t="s">
        <v>325</v>
      </c>
      <c r="C157" s="142" t="s">
        <v>58</v>
      </c>
      <c r="D157" s="142" t="s">
        <v>130</v>
      </c>
      <c r="E157" s="142" t="s">
        <v>60</v>
      </c>
      <c r="F157" s="146">
        <v>15.092738179000001</v>
      </c>
      <c r="G157" s="147">
        <v>3.1386439569999998</v>
      </c>
      <c r="H157" s="147">
        <v>3.2548176530000008</v>
      </c>
      <c r="I157" s="147">
        <v>1.7706426380000002</v>
      </c>
      <c r="J157" s="147">
        <v>0.29242148700000004</v>
      </c>
      <c r="K157" s="147">
        <v>2.8083747579999985</v>
      </c>
      <c r="L157" s="147">
        <v>0.34157529500000011</v>
      </c>
      <c r="M157" s="147">
        <v>3.2448320709999998</v>
      </c>
      <c r="N157" s="147">
        <v>0.24143032</v>
      </c>
      <c r="O157" s="146">
        <v>15.573733000000001</v>
      </c>
      <c r="P157" s="147">
        <v>3.0189240000000002</v>
      </c>
      <c r="Q157" s="147">
        <v>1.28091</v>
      </c>
      <c r="R157" s="147">
        <v>3.5725570000000002</v>
      </c>
      <c r="S157" s="147">
        <v>0.44602000000000003</v>
      </c>
      <c r="T157" s="147">
        <v>2.3631890000000002</v>
      </c>
      <c r="U157" s="147">
        <v>0.34290399999999999</v>
      </c>
      <c r="V157" s="147">
        <v>4.3125340000000003</v>
      </c>
      <c r="W157" s="147">
        <v>0.23669499999999999</v>
      </c>
    </row>
    <row r="158" spans="1:23" ht="21" x14ac:dyDescent="0.3">
      <c r="A158" s="142" t="s">
        <v>592</v>
      </c>
      <c r="B158" s="144" t="s">
        <v>353</v>
      </c>
      <c r="C158" s="142" t="s">
        <v>58</v>
      </c>
      <c r="D158" s="142" t="s">
        <v>130</v>
      </c>
      <c r="E158" s="142" t="s">
        <v>60</v>
      </c>
      <c r="F158" s="146">
        <v>21.944107443000004</v>
      </c>
      <c r="G158" s="147">
        <v>9.3142514640000034</v>
      </c>
      <c r="H158" s="147">
        <v>2.0593992460000003</v>
      </c>
      <c r="I158" s="147">
        <v>0.96461617599999983</v>
      </c>
      <c r="J158" s="148">
        <v>5.9971729999999971E-3</v>
      </c>
      <c r="K158" s="147">
        <v>9.7152409000000148E-2</v>
      </c>
      <c r="L158" s="147">
        <v>6.6789807999999992E-2</v>
      </c>
      <c r="M158" s="147">
        <v>9.4357605490000012</v>
      </c>
      <c r="N158" s="150">
        <v>1.4061800000000001E-4</v>
      </c>
      <c r="O158" s="146">
        <v>3.9284690000000002</v>
      </c>
      <c r="P158" s="147">
        <v>1.1314599999999999</v>
      </c>
      <c r="Q158" s="147">
        <v>0.53317099999999995</v>
      </c>
      <c r="R158" s="147">
        <v>0.93886800000000004</v>
      </c>
      <c r="S158" s="150">
        <v>2.5599999999999999E-4</v>
      </c>
      <c r="T158" s="148">
        <v>1.3771E-2</v>
      </c>
      <c r="U158" s="151">
        <v>4.6999999999999997E-5</v>
      </c>
      <c r="V158" s="147">
        <v>1.310233</v>
      </c>
      <c r="W158" s="149">
        <v>6.6299999999999996E-4</v>
      </c>
    </row>
    <row r="159" spans="1:23" ht="21" customHeight="1" x14ac:dyDescent="0.3">
      <c r="A159" s="142" t="s">
        <v>593</v>
      </c>
      <c r="B159" s="144" t="s">
        <v>354</v>
      </c>
      <c r="C159" s="142" t="s">
        <v>58</v>
      </c>
      <c r="D159" s="142" t="s">
        <v>130</v>
      </c>
      <c r="E159" s="142" t="s">
        <v>60</v>
      </c>
      <c r="F159" s="146">
        <v>45.679761050999993</v>
      </c>
      <c r="G159" s="147">
        <v>13.232723107999991</v>
      </c>
      <c r="H159" s="147">
        <v>5.4342577230000009</v>
      </c>
      <c r="I159" s="147">
        <v>1.8596120979999999</v>
      </c>
      <c r="J159" s="147">
        <v>7.0249612000000003E-2</v>
      </c>
      <c r="K159" s="147">
        <v>4.0713974960000003</v>
      </c>
      <c r="L159" s="147">
        <v>1.0025647019999999</v>
      </c>
      <c r="M159" s="147">
        <v>18.358163995999998</v>
      </c>
      <c r="N159" s="147">
        <v>1.6507923159999995</v>
      </c>
      <c r="O159" s="146">
        <v>34.517307000000002</v>
      </c>
      <c r="P159" s="147">
        <v>11.271267</v>
      </c>
      <c r="Q159" s="147">
        <v>3.0111729999999999</v>
      </c>
      <c r="R159" s="147">
        <v>3.3435009999999998</v>
      </c>
      <c r="S159" s="147">
        <v>0.106072</v>
      </c>
      <c r="T159" s="147">
        <v>3.6237889999999999</v>
      </c>
      <c r="U159" s="147">
        <v>0.76119800000000004</v>
      </c>
      <c r="V159" s="147">
        <v>11.013914</v>
      </c>
      <c r="W159" s="147">
        <v>1.386393</v>
      </c>
    </row>
    <row r="160" spans="1:23" ht="42" customHeight="1" x14ac:dyDescent="0.3">
      <c r="A160" s="141" t="s">
        <v>594</v>
      </c>
      <c r="B160" s="141" t="s">
        <v>361</v>
      </c>
      <c r="C160" s="141" t="s">
        <v>58</v>
      </c>
      <c r="D160" s="141" t="s">
        <v>130</v>
      </c>
      <c r="E160" s="141" t="s">
        <v>60</v>
      </c>
      <c r="F160" s="139">
        <v>67.628837044999997</v>
      </c>
      <c r="G160" s="140">
        <v>12.449391464999996</v>
      </c>
      <c r="H160" s="140">
        <v>8.1688112089999994</v>
      </c>
      <c r="I160" s="140">
        <v>7.5701201180000011</v>
      </c>
      <c r="J160" s="140">
        <v>0.357209638</v>
      </c>
      <c r="K160" s="140">
        <v>7.8499368980000028</v>
      </c>
      <c r="L160" s="140">
        <v>0.91096939700000001</v>
      </c>
      <c r="M160" s="140">
        <v>29.622130327999997</v>
      </c>
      <c r="N160" s="140">
        <v>0.70026799200000001</v>
      </c>
      <c r="O160" s="139">
        <v>33.315795000000001</v>
      </c>
      <c r="P160" s="140">
        <v>5.7732169999999998</v>
      </c>
      <c r="Q160" s="140">
        <v>3.3436119999999998</v>
      </c>
      <c r="R160" s="140">
        <v>12.022944000000001</v>
      </c>
      <c r="S160" s="140">
        <v>0.29006300000000002</v>
      </c>
      <c r="T160" s="140">
        <v>3.5426009999999999</v>
      </c>
      <c r="U160" s="140">
        <v>0.43570999999999999</v>
      </c>
      <c r="V160" s="140">
        <v>7.4286770000000004</v>
      </c>
      <c r="W160" s="140">
        <v>0.47897099999999998</v>
      </c>
    </row>
    <row r="161" spans="1:23" ht="63" x14ac:dyDescent="0.3">
      <c r="A161" s="141" t="s">
        <v>595</v>
      </c>
      <c r="B161" s="141" t="s">
        <v>362</v>
      </c>
      <c r="C161" s="141" t="s">
        <v>58</v>
      </c>
      <c r="D161" s="141" t="s">
        <v>130</v>
      </c>
      <c r="E161" s="141" t="s">
        <v>60</v>
      </c>
      <c r="F161" s="139">
        <f>F135+F137</f>
        <v>25415.451524393</v>
      </c>
      <c r="G161" s="145">
        <f t="shared" ref="G161:N161" si="4">G135+G137</f>
        <v>20051.833127353002</v>
      </c>
      <c r="H161" s="145">
        <f t="shared" si="4"/>
        <v>4436.6317689500002</v>
      </c>
      <c r="I161" s="145">
        <f t="shared" si="4"/>
        <v>216.235148899</v>
      </c>
      <c r="J161" s="145">
        <f t="shared" si="4"/>
        <v>3.2092758350000006</v>
      </c>
      <c r="K161" s="145">
        <f t="shared" si="4"/>
        <v>277.25915192999997</v>
      </c>
      <c r="L161" s="145">
        <f t="shared" si="4"/>
        <v>185.58896755000001</v>
      </c>
      <c r="M161" s="145">
        <f t="shared" si="4"/>
        <v>116.14276016300001</v>
      </c>
      <c r="N161" s="145">
        <f t="shared" si="4"/>
        <v>128.55132371299999</v>
      </c>
      <c r="O161" s="139">
        <f>O135+O137</f>
        <v>20312.961978060001</v>
      </c>
      <c r="P161" s="145">
        <f t="shared" ref="P161:W161" si="5">P135+P137</f>
        <v>15829.296179743</v>
      </c>
      <c r="Q161" s="145">
        <f t="shared" si="5"/>
        <v>3479.3799410410002</v>
      </c>
      <c r="R161" s="145">
        <f t="shared" si="5"/>
        <v>189.69799227799999</v>
      </c>
      <c r="S161" s="145">
        <f t="shared" si="5"/>
        <v>4.3927349999999992</v>
      </c>
      <c r="T161" s="145">
        <f t="shared" si="5"/>
        <v>337.84361464299997</v>
      </c>
      <c r="U161" s="145">
        <f t="shared" si="5"/>
        <v>177.20877643</v>
      </c>
      <c r="V161" s="145">
        <f t="shared" si="5"/>
        <v>74.775110194000007</v>
      </c>
      <c r="W161" s="145">
        <f t="shared" si="5"/>
        <v>220.367628731</v>
      </c>
    </row>
    <row r="162" spans="1:23" ht="42" x14ac:dyDescent="0.3">
      <c r="A162" s="141" t="s">
        <v>429</v>
      </c>
      <c r="B162" s="141" t="s">
        <v>305</v>
      </c>
      <c r="C162" s="141" t="s">
        <v>58</v>
      </c>
      <c r="D162" s="141" t="s">
        <v>306</v>
      </c>
      <c r="E162" s="141" t="s">
        <v>70</v>
      </c>
      <c r="F162" s="139">
        <f>F161/Справочно!D5*1000000</f>
        <v>220.56416163769785</v>
      </c>
      <c r="G162" s="331">
        <f>G161/Справочно!E5*1000000</f>
        <v>629.097643573406</v>
      </c>
      <c r="H162" s="331">
        <f>H161/Справочно!F5*1000000</f>
        <v>395.01059137824285</v>
      </c>
      <c r="I162" s="331">
        <f>I161/Справочно!G5*1000000</f>
        <v>16.512473397742891</v>
      </c>
      <c r="J162" s="331">
        <f>J161/Справочно!H5*1000000</f>
        <v>0.4365295597877798</v>
      </c>
      <c r="K162" s="331">
        <f>K161/Справочно!I5*1000000</f>
        <v>12.129784273274909</v>
      </c>
      <c r="L162" s="331">
        <f>L161/Справочно!J5*1000000</f>
        <v>19.55257627880766</v>
      </c>
      <c r="M162" s="331">
        <f>M161/Справочно!K5*1000000</f>
        <v>8.8642890189455752</v>
      </c>
      <c r="N162" s="331">
        <f>N161/Справочно!L5*1000000</f>
        <v>20.651584719783934</v>
      </c>
      <c r="O162" s="139">
        <f>O161/Справочно!M5*1000000</f>
        <v>175.43285287914151</v>
      </c>
      <c r="P162" s="145">
        <f>P161/Справочно!N5*1000000</f>
        <v>493.99122303475207</v>
      </c>
      <c r="Q162" s="145">
        <f>Q161/Справочно!O5*1000000</f>
        <v>308.61476382026729</v>
      </c>
      <c r="R162" s="145">
        <f>R161/Справочно!P5*1000000</f>
        <v>14.43100444566365</v>
      </c>
      <c r="S162" s="145">
        <f>S161/Справочно!Q5*1000000</f>
        <v>0.60067071878354439</v>
      </c>
      <c r="T162" s="145">
        <f>T161/Справочно!R5*1000000</f>
        <v>14.657420291389903</v>
      </c>
      <c r="U162" s="145">
        <f>U161/Справочно!S5*1000000</f>
        <v>18.602945610599374</v>
      </c>
      <c r="V162" s="145">
        <f>V161/Справочно!T5*1000000</f>
        <v>5.6690702423113617</v>
      </c>
      <c r="W162" s="145">
        <f>W161/Справочно!U5*1000000</f>
        <v>35.279084903328474</v>
      </c>
    </row>
    <row r="163" spans="1:23" ht="42" x14ac:dyDescent="0.3">
      <c r="A163" s="141" t="s">
        <v>596</v>
      </c>
      <c r="B163" s="141" t="s">
        <v>307</v>
      </c>
      <c r="C163" s="141" t="s">
        <v>58</v>
      </c>
      <c r="D163" s="141" t="s">
        <v>116</v>
      </c>
      <c r="E163" s="141" t="s">
        <v>70</v>
      </c>
      <c r="F163" s="139">
        <f>F161/Справочно!$D$14*100</f>
        <v>19.39888838642365</v>
      </c>
      <c r="G163" s="145">
        <f>G161/Справочно!$D$14*100</f>
        <v>15.3049916271359</v>
      </c>
      <c r="H163" s="145">
        <f>H161/Справочно!$D$14*100</f>
        <v>3.3863543370425284</v>
      </c>
      <c r="I163" s="145">
        <f>I161/Справочно!$D$14*100</f>
        <v>0.16504611435635641</v>
      </c>
      <c r="J163" s="145">
        <f>J161/Справочно!$D$14*100</f>
        <v>2.4495486009626756E-3</v>
      </c>
      <c r="K163" s="145">
        <f>K161/Справочно!$D$14*100</f>
        <v>0.21162399327206141</v>
      </c>
      <c r="L163" s="145">
        <f>L161/Справочно!$D$14*100</f>
        <v>0.14165475926322485</v>
      </c>
      <c r="M163" s="145">
        <f>M161/Справочно!$D$14*100</f>
        <v>8.8648452266559444E-2</v>
      </c>
      <c r="N163" s="145">
        <f>N161/Справочно!$D$14*100</f>
        <v>9.8119554486060287E-2</v>
      </c>
      <c r="O163" s="139">
        <f>O161/Справочно!$M$14*100</f>
        <v>18.915074899073808</v>
      </c>
      <c r="P163" s="145">
        <f>P161/Справочно!$M$14*100</f>
        <v>14.73996373167323</v>
      </c>
      <c r="Q163" s="145">
        <f>Q161/Справочно!$M$14*100</f>
        <v>3.2399377431124892</v>
      </c>
      <c r="R163" s="145">
        <f>R161/Справочно!$M$14*100</f>
        <v>0.17664345239349397</v>
      </c>
      <c r="S163" s="157">
        <f>S161/Справочно!$M$14*100</f>
        <v>4.0904379984823078E-3</v>
      </c>
      <c r="T163" s="145">
        <f>T161/Справочно!$M$14*100</f>
        <v>0.31459406471829987</v>
      </c>
      <c r="U163" s="145">
        <f>U161/Справочно!$M$14*100</f>
        <v>0.16501371304525042</v>
      </c>
      <c r="V163" s="145">
        <f>V161/Справочно!$M$14*100</f>
        <v>6.9629274717969439E-2</v>
      </c>
      <c r="W163" s="145">
        <f>W161/Справочно!$M$14*100</f>
        <v>0.20520248141459116</v>
      </c>
    </row>
    <row r="164" spans="1:23" ht="42" x14ac:dyDescent="0.3">
      <c r="A164" s="212" t="s">
        <v>430</v>
      </c>
      <c r="B164" s="158" t="s">
        <v>597</v>
      </c>
      <c r="C164" s="142" t="s">
        <v>127</v>
      </c>
      <c r="D164" s="142" t="s">
        <v>130</v>
      </c>
      <c r="E164" s="142" t="s">
        <v>60</v>
      </c>
      <c r="F164" s="311">
        <v>20860.277999999998</v>
      </c>
      <c r="G164" s="312">
        <v>6709.6639999999998</v>
      </c>
      <c r="H164" s="312">
        <v>2484.9859999999999</v>
      </c>
      <c r="I164" s="312">
        <v>1797.7260000000001</v>
      </c>
      <c r="J164" s="312">
        <v>557.82399999999996</v>
      </c>
      <c r="K164" s="312">
        <v>3649.2849999999999</v>
      </c>
      <c r="L164" s="312">
        <v>2011.7190000000001</v>
      </c>
      <c r="M164" s="312">
        <v>2377.1179999999999</v>
      </c>
      <c r="N164" s="312">
        <v>1271.9570000000001</v>
      </c>
      <c r="O164" s="311">
        <v>15571.159</v>
      </c>
      <c r="P164" s="312">
        <v>4969.0119999999997</v>
      </c>
      <c r="Q164" s="312">
        <v>1889.2139999999999</v>
      </c>
      <c r="R164" s="312">
        <v>1288.366</v>
      </c>
      <c r="S164" s="312">
        <v>387.61599999999999</v>
      </c>
      <c r="T164" s="312">
        <v>2755.5740000000001</v>
      </c>
      <c r="U164" s="312">
        <v>1549.16</v>
      </c>
      <c r="V164" s="312">
        <v>1785.1469999999999</v>
      </c>
      <c r="W164" s="312">
        <v>947.07</v>
      </c>
    </row>
    <row r="165" spans="1:23" ht="42" x14ac:dyDescent="0.3">
      <c r="A165" s="141" t="s">
        <v>598</v>
      </c>
      <c r="B165" s="141" t="s">
        <v>363</v>
      </c>
      <c r="C165" s="141" t="s">
        <v>127</v>
      </c>
      <c r="D165" s="141" t="s">
        <v>130</v>
      </c>
      <c r="E165" s="141" t="s">
        <v>60</v>
      </c>
      <c r="F165" s="139">
        <f>F166+F171+F172</f>
        <v>889.52829382400012</v>
      </c>
      <c r="G165" s="331">
        <f t="shared" ref="G165:N165" si="6">G166+G171+G172</f>
        <v>362.04002778699999</v>
      </c>
      <c r="H165" s="331">
        <f t="shared" si="6"/>
        <v>113.83865895400001</v>
      </c>
      <c r="I165" s="331">
        <f t="shared" si="6"/>
        <v>56.756660084000004</v>
      </c>
      <c r="J165" s="331">
        <f t="shared" si="6"/>
        <v>16.822757465999999</v>
      </c>
      <c r="K165" s="331">
        <f t="shared" si="6"/>
        <v>69.204543973999989</v>
      </c>
      <c r="L165" s="331">
        <f t="shared" si="6"/>
        <v>42.516090444999996</v>
      </c>
      <c r="M165" s="331">
        <f t="shared" si="6"/>
        <v>212.21749016300012</v>
      </c>
      <c r="N165" s="331">
        <f t="shared" si="6"/>
        <v>16.132064951000004</v>
      </c>
      <c r="O165" s="139">
        <v>633.27969240000004</v>
      </c>
      <c r="P165" s="140">
        <v>246.41393339999999</v>
      </c>
      <c r="Q165" s="140">
        <v>81.676666000000012</v>
      </c>
      <c r="R165" s="140">
        <v>99.125376999999986</v>
      </c>
      <c r="S165" s="140">
        <v>14.087142999999999</v>
      </c>
      <c r="T165" s="140">
        <v>51.199077000000003</v>
      </c>
      <c r="U165" s="140">
        <v>37.550264999999996</v>
      </c>
      <c r="V165" s="140">
        <v>89.584642000000002</v>
      </c>
      <c r="W165" s="140">
        <v>13.642589000000001</v>
      </c>
    </row>
    <row r="166" spans="1:23" ht="21" x14ac:dyDescent="0.3">
      <c r="A166" s="142" t="s">
        <v>599</v>
      </c>
      <c r="B166" s="144" t="s">
        <v>301</v>
      </c>
      <c r="C166" s="142" t="s">
        <v>127</v>
      </c>
      <c r="D166" s="142" t="s">
        <v>130</v>
      </c>
      <c r="E166" s="142" t="s">
        <v>60</v>
      </c>
      <c r="F166" s="146">
        <v>580.55327582400014</v>
      </c>
      <c r="G166" s="147">
        <v>280.90305978700002</v>
      </c>
      <c r="H166" s="147">
        <v>51.922771954000005</v>
      </c>
      <c r="I166" s="147">
        <v>20.004360083999998</v>
      </c>
      <c r="J166" s="147">
        <v>2.8976404659999999</v>
      </c>
      <c r="K166" s="147">
        <v>34.278788973999994</v>
      </c>
      <c r="L166" s="147">
        <v>4.1405514449999989</v>
      </c>
      <c r="M166" s="147">
        <v>182.42401516300012</v>
      </c>
      <c r="N166" s="147">
        <v>3.9820879510000013</v>
      </c>
      <c r="O166" s="146">
        <v>364.77295600000002</v>
      </c>
      <c r="P166" s="147">
        <v>179.89328699999999</v>
      </c>
      <c r="Q166" s="147">
        <v>28.169416999999999</v>
      </c>
      <c r="R166" s="147">
        <v>64.087774999999993</v>
      </c>
      <c r="S166" s="147">
        <v>3.048365</v>
      </c>
      <c r="T166" s="147">
        <v>21.089777999999999</v>
      </c>
      <c r="U166" s="147">
        <v>2.9295499999999999</v>
      </c>
      <c r="V166" s="147">
        <v>62.288789000000001</v>
      </c>
      <c r="W166" s="147">
        <v>3.2659950000000002</v>
      </c>
    </row>
    <row r="167" spans="1:23" ht="42" x14ac:dyDescent="0.3">
      <c r="A167" s="142" t="s">
        <v>600</v>
      </c>
      <c r="B167" s="144" t="s">
        <v>324</v>
      </c>
      <c r="C167" s="142" t="s">
        <v>127</v>
      </c>
      <c r="D167" s="142" t="s">
        <v>130</v>
      </c>
      <c r="E167" s="142" t="s">
        <v>60</v>
      </c>
      <c r="F167" s="146">
        <v>195.69819252399998</v>
      </c>
      <c r="G167" s="147">
        <v>52.867048257</v>
      </c>
      <c r="H167" s="147">
        <v>9.8346176289999985</v>
      </c>
      <c r="I167" s="147">
        <v>11.713460576999999</v>
      </c>
      <c r="J167" s="148">
        <v>4.9469599999999996E-2</v>
      </c>
      <c r="K167" s="147">
        <v>17.855753291000003</v>
      </c>
      <c r="L167" s="147">
        <v>0.70460288500000001</v>
      </c>
      <c r="M167" s="147">
        <v>102.648492625</v>
      </c>
      <c r="N167" s="148">
        <v>2.4747660000000001E-2</v>
      </c>
      <c r="O167" s="146">
        <v>112.344703</v>
      </c>
      <c r="P167" s="147">
        <v>34.445427000000002</v>
      </c>
      <c r="Q167" s="147">
        <v>3.687303</v>
      </c>
      <c r="R167" s="147">
        <v>39.724184000000001</v>
      </c>
      <c r="S167" s="148">
        <v>3.5645000000000003E-2</v>
      </c>
      <c r="T167" s="147">
        <v>7.1502109999999997</v>
      </c>
      <c r="U167" s="148">
        <v>1.3657000000000001E-2</v>
      </c>
      <c r="V167" s="147">
        <v>27.285049999999998</v>
      </c>
      <c r="W167" s="149">
        <v>3.2260000000000001E-3</v>
      </c>
    </row>
    <row r="168" spans="1:23" ht="42" x14ac:dyDescent="0.3">
      <c r="A168" s="142" t="s">
        <v>601</v>
      </c>
      <c r="B168" s="144" t="s">
        <v>325</v>
      </c>
      <c r="C168" s="142" t="s">
        <v>127</v>
      </c>
      <c r="D168" s="142" t="s">
        <v>130</v>
      </c>
      <c r="E168" s="142" t="s">
        <v>60</v>
      </c>
      <c r="F168" s="146">
        <v>42.652298771999995</v>
      </c>
      <c r="G168" s="147">
        <v>6.8505579279999997</v>
      </c>
      <c r="H168" s="147">
        <v>12.779380653999995</v>
      </c>
      <c r="I168" s="147">
        <v>2.0198314869999998</v>
      </c>
      <c r="J168" s="147">
        <v>2.4486243920000001</v>
      </c>
      <c r="K168" s="147">
        <v>7.330662319</v>
      </c>
      <c r="L168" s="147">
        <v>1.7650757560000008</v>
      </c>
      <c r="M168" s="147">
        <v>8.4403676629999982</v>
      </c>
      <c r="N168" s="147">
        <v>1.0177985729999999</v>
      </c>
      <c r="O168" s="146">
        <v>46.779930999999998</v>
      </c>
      <c r="P168" s="147">
        <v>7.6373509999999998</v>
      </c>
      <c r="Q168" s="147">
        <v>5.2986000000000004</v>
      </c>
      <c r="R168" s="147">
        <v>11.066853</v>
      </c>
      <c r="S168" s="147">
        <v>2.680015</v>
      </c>
      <c r="T168" s="147">
        <v>6.0655789999999996</v>
      </c>
      <c r="U168" s="147">
        <v>1.651718</v>
      </c>
      <c r="V168" s="147">
        <v>11.586233999999999</v>
      </c>
      <c r="W168" s="147">
        <v>0.79358099999999998</v>
      </c>
    </row>
    <row r="169" spans="1:23" ht="21" x14ac:dyDescent="0.3">
      <c r="A169" s="142" t="s">
        <v>602</v>
      </c>
      <c r="B169" s="144" t="s">
        <v>353</v>
      </c>
      <c r="C169" s="142" t="s">
        <v>127</v>
      </c>
      <c r="D169" s="142" t="s">
        <v>130</v>
      </c>
      <c r="E169" s="142" t="s">
        <v>60</v>
      </c>
      <c r="F169" s="146">
        <v>133.60893794200001</v>
      </c>
      <c r="G169" s="147">
        <v>81.517561629000014</v>
      </c>
      <c r="H169" s="147">
        <v>10.444860153</v>
      </c>
      <c r="I169" s="147">
        <v>2.7925397740000002</v>
      </c>
      <c r="J169" s="148">
        <v>1.7701499999999998E-2</v>
      </c>
      <c r="K169" s="147">
        <v>0.56171836500000005</v>
      </c>
      <c r="L169" s="147">
        <v>9.4211500000000004E-2</v>
      </c>
      <c r="M169" s="147">
        <v>38.179240020999998</v>
      </c>
      <c r="N169" s="149">
        <v>1.1050000000000001E-3</v>
      </c>
      <c r="O169" s="146">
        <v>43.426031999999999</v>
      </c>
      <c r="P169" s="147">
        <v>28.832616999999999</v>
      </c>
      <c r="Q169" s="147">
        <v>6.2212670000000001</v>
      </c>
      <c r="R169" s="147">
        <v>2.8178369999999999</v>
      </c>
      <c r="S169" s="149">
        <v>7.1000000000000002E-4</v>
      </c>
      <c r="T169" s="147">
        <v>0.17851800000000001</v>
      </c>
      <c r="U169" s="151">
        <v>4.8000000000000001E-5</v>
      </c>
      <c r="V169" s="147">
        <v>5.3737490000000001</v>
      </c>
      <c r="W169" s="149">
        <v>1.286E-3</v>
      </c>
    </row>
    <row r="170" spans="1:23" ht="21" x14ac:dyDescent="0.3">
      <c r="A170" s="142" t="s">
        <v>603</v>
      </c>
      <c r="B170" s="144" t="s">
        <v>354</v>
      </c>
      <c r="C170" s="142" t="s">
        <v>127</v>
      </c>
      <c r="D170" s="142" t="s">
        <v>130</v>
      </c>
      <c r="E170" s="142" t="s">
        <v>60</v>
      </c>
      <c r="F170" s="146">
        <v>208.59384658599996</v>
      </c>
      <c r="G170" s="147">
        <v>139.667891973</v>
      </c>
      <c r="H170" s="147">
        <v>18.863913518</v>
      </c>
      <c r="I170" s="147">
        <v>3.4785282460000002</v>
      </c>
      <c r="J170" s="147">
        <v>0.38184497400000006</v>
      </c>
      <c r="K170" s="147">
        <v>8.5306549990000011</v>
      </c>
      <c r="L170" s="147">
        <v>1.5766613039999999</v>
      </c>
      <c r="M170" s="147">
        <v>33.155914853999995</v>
      </c>
      <c r="N170" s="147">
        <v>2.9384367180000002</v>
      </c>
      <c r="O170" s="146">
        <v>162.22228999999999</v>
      </c>
      <c r="P170" s="147">
        <v>108.977892</v>
      </c>
      <c r="Q170" s="147">
        <v>12.962247</v>
      </c>
      <c r="R170" s="147">
        <v>10.478901</v>
      </c>
      <c r="S170" s="147">
        <v>0.33199499999999998</v>
      </c>
      <c r="T170" s="147">
        <v>7.6954700000000003</v>
      </c>
      <c r="U170" s="147">
        <v>1.264127</v>
      </c>
      <c r="V170" s="147">
        <v>18.043755999999998</v>
      </c>
      <c r="W170" s="147">
        <v>2.467902</v>
      </c>
    </row>
    <row r="171" spans="1:23" ht="21" x14ac:dyDescent="0.3">
      <c r="A171" s="142" t="s">
        <v>604</v>
      </c>
      <c r="B171" s="144" t="s">
        <v>25</v>
      </c>
      <c r="C171" s="142" t="s">
        <v>127</v>
      </c>
      <c r="D171" s="142" t="s">
        <v>130</v>
      </c>
      <c r="E171" s="142" t="s">
        <v>60</v>
      </c>
      <c r="F171" s="146">
        <v>86.551373999999996</v>
      </c>
      <c r="G171" s="147">
        <v>11.243273999999998</v>
      </c>
      <c r="H171" s="147">
        <v>5.4700989999999994</v>
      </c>
      <c r="I171" s="147">
        <v>7.6868280000000029</v>
      </c>
      <c r="J171" s="147">
        <v>12.294071999999998</v>
      </c>
      <c r="K171" s="147">
        <v>20.696253999999996</v>
      </c>
      <c r="L171" s="147">
        <v>12.817406999999998</v>
      </c>
      <c r="M171" s="147">
        <v>13.711093999999992</v>
      </c>
      <c r="N171" s="147">
        <v>2.632346000000001</v>
      </c>
      <c r="O171" s="146">
        <v>70.533894000000004</v>
      </c>
      <c r="P171" s="147">
        <v>7.4734210000000019</v>
      </c>
      <c r="Q171" s="147">
        <v>4.6916740000000043</v>
      </c>
      <c r="R171" s="147">
        <v>6.4655140000000024</v>
      </c>
      <c r="S171" s="147">
        <v>9.7105819999999987</v>
      </c>
      <c r="T171" s="147">
        <v>16.016392000000003</v>
      </c>
      <c r="U171" s="147">
        <v>10.998453999999999</v>
      </c>
      <c r="V171" s="147">
        <v>12.927910000000001</v>
      </c>
      <c r="W171" s="147">
        <v>2.2499470000000001</v>
      </c>
    </row>
    <row r="172" spans="1:23" ht="21" x14ac:dyDescent="0.3">
      <c r="A172" s="142" t="s">
        <v>605</v>
      </c>
      <c r="B172" s="144" t="s">
        <v>331</v>
      </c>
      <c r="C172" s="142" t="s">
        <v>127</v>
      </c>
      <c r="D172" s="142" t="s">
        <v>130</v>
      </c>
      <c r="E172" s="142" t="s">
        <v>60</v>
      </c>
      <c r="F172" s="146">
        <v>222.423644</v>
      </c>
      <c r="G172" s="147">
        <v>69.893693999999996</v>
      </c>
      <c r="H172" s="147">
        <v>56.445788</v>
      </c>
      <c r="I172" s="147">
        <v>29.065472</v>
      </c>
      <c r="J172" s="147">
        <v>1.6310450000000001</v>
      </c>
      <c r="K172" s="147">
        <v>14.229501000000001</v>
      </c>
      <c r="L172" s="147">
        <v>25.558132000000001</v>
      </c>
      <c r="M172" s="147">
        <v>16.082381000000002</v>
      </c>
      <c r="N172" s="147">
        <v>9.5176309999999997</v>
      </c>
      <c r="O172" s="146">
        <v>197.97284240000002</v>
      </c>
      <c r="P172" s="147">
        <v>59.047225399999995</v>
      </c>
      <c r="Q172" s="147">
        <v>48.815575000000003</v>
      </c>
      <c r="R172" s="147">
        <v>28.572088000000001</v>
      </c>
      <c r="S172" s="147">
        <v>1.3281959999999999</v>
      </c>
      <c r="T172" s="147">
        <v>14.092907</v>
      </c>
      <c r="U172" s="147">
        <v>23.622261000000002</v>
      </c>
      <c r="V172" s="147">
        <v>14.367943</v>
      </c>
      <c r="W172" s="147">
        <v>8.1266470000000002</v>
      </c>
    </row>
    <row r="173" spans="1:23" ht="21" x14ac:dyDescent="0.3">
      <c r="A173" s="141" t="s">
        <v>606</v>
      </c>
      <c r="B173" s="141" t="s">
        <v>364</v>
      </c>
      <c r="C173" s="141" t="s">
        <v>127</v>
      </c>
      <c r="D173" s="141" t="s">
        <v>130</v>
      </c>
      <c r="E173" s="141" t="s">
        <v>60</v>
      </c>
      <c r="F173" s="139">
        <v>273.44603712699995</v>
      </c>
      <c r="G173" s="140">
        <v>205.81486012799999</v>
      </c>
      <c r="H173" s="140">
        <v>4.392285319</v>
      </c>
      <c r="I173" s="140">
        <v>4.5458196510000004</v>
      </c>
      <c r="J173" s="153">
        <v>7.9000000000000008E-3</v>
      </c>
      <c r="K173" s="140">
        <v>5.5308000999999996</v>
      </c>
      <c r="L173" s="156">
        <v>0</v>
      </c>
      <c r="M173" s="140">
        <v>53.052384534999995</v>
      </c>
      <c r="N173" s="140">
        <v>0.101987394</v>
      </c>
      <c r="O173" s="139">
        <v>167.81419399999999</v>
      </c>
      <c r="P173" s="140">
        <v>134.28711899999999</v>
      </c>
      <c r="Q173" s="140">
        <v>7.1221969999999999</v>
      </c>
      <c r="R173" s="140">
        <v>0.75914199999999998</v>
      </c>
      <c r="S173" s="156">
        <v>0</v>
      </c>
      <c r="T173" s="140">
        <v>3.329853</v>
      </c>
      <c r="U173" s="156">
        <v>0</v>
      </c>
      <c r="V173" s="140">
        <v>22.223533</v>
      </c>
      <c r="W173" s="140">
        <v>9.2350000000000002E-2</v>
      </c>
    </row>
    <row r="174" spans="1:23" ht="42" x14ac:dyDescent="0.3">
      <c r="A174" s="142" t="s">
        <v>607</v>
      </c>
      <c r="B174" s="144" t="s">
        <v>324</v>
      </c>
      <c r="C174" s="142" t="s">
        <v>127</v>
      </c>
      <c r="D174" s="142" t="s">
        <v>130</v>
      </c>
      <c r="E174" s="142" t="s">
        <v>60</v>
      </c>
      <c r="F174" s="146">
        <v>86.094808106999992</v>
      </c>
      <c r="G174" s="147">
        <v>33.594715440999998</v>
      </c>
      <c r="H174" s="147">
        <v>0.64271680000000009</v>
      </c>
      <c r="I174" s="147">
        <v>4.0812717210000002</v>
      </c>
      <c r="J174" s="152">
        <v>0</v>
      </c>
      <c r="K174" s="147">
        <v>3.8249481000000003</v>
      </c>
      <c r="L174" s="152">
        <v>0</v>
      </c>
      <c r="M174" s="147">
        <v>43.951156045000005</v>
      </c>
      <c r="N174" s="152">
        <v>0</v>
      </c>
      <c r="O174" s="146">
        <v>43.603735</v>
      </c>
      <c r="P174" s="147">
        <v>21.617737000000002</v>
      </c>
      <c r="Q174" s="147">
        <v>7.8954999999999997E-2</v>
      </c>
      <c r="R174" s="147">
        <v>0.488286</v>
      </c>
      <c r="S174" s="152">
        <v>0</v>
      </c>
      <c r="T174" s="147">
        <v>1.955883</v>
      </c>
      <c r="U174" s="152">
        <v>0</v>
      </c>
      <c r="V174" s="147">
        <v>19.462871</v>
      </c>
      <c r="W174" s="159">
        <v>3.0000000000000001E-6</v>
      </c>
    </row>
    <row r="175" spans="1:23" ht="42" x14ac:dyDescent="0.3">
      <c r="A175" s="142" t="s">
        <v>608</v>
      </c>
      <c r="B175" s="144" t="s">
        <v>325</v>
      </c>
      <c r="C175" s="142" t="s">
        <v>127</v>
      </c>
      <c r="D175" s="142" t="s">
        <v>130</v>
      </c>
      <c r="E175" s="142" t="s">
        <v>60</v>
      </c>
      <c r="F175" s="146">
        <v>2.2889250140000001</v>
      </c>
      <c r="G175" s="147">
        <v>1.5857528349999999</v>
      </c>
      <c r="H175" s="147">
        <v>6.0943199999999996E-2</v>
      </c>
      <c r="I175" s="147">
        <v>9.6132479000000007E-2</v>
      </c>
      <c r="J175" s="152">
        <v>0</v>
      </c>
      <c r="K175" s="147">
        <v>0.54276400000000002</v>
      </c>
      <c r="L175" s="152">
        <v>0</v>
      </c>
      <c r="M175" s="152">
        <v>0</v>
      </c>
      <c r="N175" s="149">
        <v>3.3325E-3</v>
      </c>
      <c r="O175" s="146">
        <v>2.469897</v>
      </c>
      <c r="P175" s="147">
        <v>1.703978</v>
      </c>
      <c r="Q175" s="147">
        <v>0.126222</v>
      </c>
      <c r="R175" s="147">
        <v>7.5712000000000002E-2</v>
      </c>
      <c r="S175" s="152">
        <v>0</v>
      </c>
      <c r="T175" s="147">
        <v>0.55211900000000003</v>
      </c>
      <c r="U175" s="152">
        <v>0</v>
      </c>
      <c r="V175" s="152">
        <v>0</v>
      </c>
      <c r="W175" s="148">
        <v>1.1866E-2</v>
      </c>
    </row>
    <row r="176" spans="1:23" ht="21" x14ac:dyDescent="0.3">
      <c r="A176" s="142" t="s">
        <v>609</v>
      </c>
      <c r="B176" s="144" t="s">
        <v>353</v>
      </c>
      <c r="C176" s="142" t="s">
        <v>127</v>
      </c>
      <c r="D176" s="142" t="s">
        <v>130</v>
      </c>
      <c r="E176" s="142" t="s">
        <v>60</v>
      </c>
      <c r="F176" s="146">
        <v>66.340458480000009</v>
      </c>
      <c r="G176" s="147">
        <v>58.20962935</v>
      </c>
      <c r="H176" s="147">
        <v>1.7424389999999998</v>
      </c>
      <c r="I176" s="147">
        <v>6.5881584000000271E-2</v>
      </c>
      <c r="J176" s="152">
        <v>0</v>
      </c>
      <c r="K176" s="147">
        <v>0.238644</v>
      </c>
      <c r="L176" s="152">
        <v>0</v>
      </c>
      <c r="M176" s="147">
        <v>6.083864546</v>
      </c>
      <c r="N176" s="152">
        <v>0</v>
      </c>
      <c r="O176" s="146">
        <v>32.643476999999997</v>
      </c>
      <c r="P176" s="147">
        <v>25.565556999999998</v>
      </c>
      <c r="Q176" s="147">
        <v>4.9500900000000003</v>
      </c>
      <c r="R176" s="152">
        <v>0</v>
      </c>
      <c r="S176" s="152">
        <v>0</v>
      </c>
      <c r="T176" s="147">
        <v>0.13889099999999999</v>
      </c>
      <c r="U176" s="152">
        <v>0</v>
      </c>
      <c r="V176" s="147">
        <v>1.988939</v>
      </c>
      <c r="W176" s="152">
        <v>0</v>
      </c>
    </row>
    <row r="177" spans="1:23" ht="21" customHeight="1" x14ac:dyDescent="0.3">
      <c r="A177" s="142" t="s">
        <v>610</v>
      </c>
      <c r="B177" s="144" t="s">
        <v>354</v>
      </c>
      <c r="C177" s="142" t="s">
        <v>127</v>
      </c>
      <c r="D177" s="142" t="s">
        <v>130</v>
      </c>
      <c r="E177" s="142" t="s">
        <v>60</v>
      </c>
      <c r="F177" s="146">
        <v>118.721845526</v>
      </c>
      <c r="G177" s="147">
        <v>112.42476250199999</v>
      </c>
      <c r="H177" s="147">
        <v>1.9461863190000002</v>
      </c>
      <c r="I177" s="147">
        <v>0.30253386700000001</v>
      </c>
      <c r="J177" s="148">
        <v>7.9000000000000008E-3</v>
      </c>
      <c r="K177" s="147">
        <v>0.92444400000000004</v>
      </c>
      <c r="L177" s="152">
        <v>0</v>
      </c>
      <c r="M177" s="147">
        <v>3.017363944</v>
      </c>
      <c r="N177" s="147">
        <v>9.8654894000000007E-2</v>
      </c>
      <c r="O177" s="146">
        <v>89.097085000000007</v>
      </c>
      <c r="P177" s="147">
        <v>85.399846999999994</v>
      </c>
      <c r="Q177" s="147">
        <v>1.9669300000000001</v>
      </c>
      <c r="R177" s="147">
        <v>0.19514400000000001</v>
      </c>
      <c r="S177" s="152">
        <v>0</v>
      </c>
      <c r="T177" s="147">
        <v>0.68296000000000001</v>
      </c>
      <c r="U177" s="152">
        <v>0</v>
      </c>
      <c r="V177" s="147">
        <v>0.77172300000000005</v>
      </c>
      <c r="W177" s="147">
        <v>8.0480999999999997E-2</v>
      </c>
    </row>
    <row r="178" spans="1:23" ht="21" x14ac:dyDescent="0.3">
      <c r="A178" s="141" t="s">
        <v>366</v>
      </c>
      <c r="B178" s="141" t="s">
        <v>365</v>
      </c>
      <c r="C178" s="141" t="s">
        <v>127</v>
      </c>
      <c r="D178" s="141" t="s">
        <v>130</v>
      </c>
      <c r="E178" s="141" t="s">
        <v>60</v>
      </c>
      <c r="F178" s="139">
        <v>307.10723869700007</v>
      </c>
      <c r="G178" s="140">
        <v>75.088199659000026</v>
      </c>
      <c r="H178" s="140">
        <v>47.530486635000003</v>
      </c>
      <c r="I178" s="140">
        <v>15.458540432999998</v>
      </c>
      <c r="J178" s="140">
        <v>2.8897404660000001</v>
      </c>
      <c r="K178" s="140">
        <v>28.747988873999994</v>
      </c>
      <c r="L178" s="140">
        <v>4.1405514449999989</v>
      </c>
      <c r="M178" s="140">
        <v>129.3716306280001</v>
      </c>
      <c r="N178" s="140">
        <v>3.8801005570000013</v>
      </c>
      <c r="O178" s="139">
        <v>196.95876200000001</v>
      </c>
      <c r="P178" s="140">
        <v>45.606167999999997</v>
      </c>
      <c r="Q178" s="140">
        <v>21.047219999999999</v>
      </c>
      <c r="R178" s="140">
        <v>63.328633000000004</v>
      </c>
      <c r="S178" s="140">
        <v>3.048365</v>
      </c>
      <c r="T178" s="140">
        <v>17.759924999999999</v>
      </c>
      <c r="U178" s="140">
        <v>2.9295499999999999</v>
      </c>
      <c r="V178" s="140">
        <v>40.065255999999998</v>
      </c>
      <c r="W178" s="140">
        <v>3.173645</v>
      </c>
    </row>
    <row r="179" spans="1:23" ht="42" x14ac:dyDescent="0.3">
      <c r="A179" s="141" t="s">
        <v>431</v>
      </c>
      <c r="B179" s="144" t="s">
        <v>324</v>
      </c>
      <c r="C179" s="141" t="s">
        <v>127</v>
      </c>
      <c r="D179" s="141" t="s">
        <v>130</v>
      </c>
      <c r="E179" s="141" t="s">
        <v>60</v>
      </c>
      <c r="F179" s="146">
        <v>109.603384417</v>
      </c>
      <c r="G179" s="147">
        <v>19.272332815999995</v>
      </c>
      <c r="H179" s="147">
        <v>9.1919008289999979</v>
      </c>
      <c r="I179" s="147">
        <v>7.6321888560000009</v>
      </c>
      <c r="J179" s="148">
        <v>4.9469599999999996E-2</v>
      </c>
      <c r="K179" s="147">
        <v>14.030805190999999</v>
      </c>
      <c r="L179" s="147">
        <v>0.70460288500000001</v>
      </c>
      <c r="M179" s="147">
        <v>58.697336579999998</v>
      </c>
      <c r="N179" s="148">
        <v>2.4747660000000001E-2</v>
      </c>
      <c r="O179" s="146">
        <v>68.740967999999995</v>
      </c>
      <c r="P179" s="147">
        <v>12.82769</v>
      </c>
      <c r="Q179" s="147">
        <v>3.6083479999999999</v>
      </c>
      <c r="R179" s="147">
        <v>39.235897999999999</v>
      </c>
      <c r="S179" s="148">
        <v>3.5645000000000003E-2</v>
      </c>
      <c r="T179" s="147">
        <v>5.1943279999999996</v>
      </c>
      <c r="U179" s="148">
        <v>1.3657000000000001E-2</v>
      </c>
      <c r="V179" s="147">
        <v>7.8221790000000002</v>
      </c>
      <c r="W179" s="149">
        <v>3.2230000000000002E-3</v>
      </c>
    </row>
    <row r="180" spans="1:23" ht="42" x14ac:dyDescent="0.3">
      <c r="A180" s="141" t="s">
        <v>611</v>
      </c>
      <c r="B180" s="144" t="s">
        <v>325</v>
      </c>
      <c r="C180" s="141" t="s">
        <v>127</v>
      </c>
      <c r="D180" s="141" t="s">
        <v>130</v>
      </c>
      <c r="E180" s="141" t="s">
        <v>60</v>
      </c>
      <c r="F180" s="146">
        <v>40.363373757999994</v>
      </c>
      <c r="G180" s="147">
        <v>5.2648050929999997</v>
      </c>
      <c r="H180" s="147">
        <v>12.718437453999996</v>
      </c>
      <c r="I180" s="147">
        <v>1.9236990079999998</v>
      </c>
      <c r="J180" s="147">
        <v>2.4486243920000001</v>
      </c>
      <c r="K180" s="147">
        <v>6.787898319</v>
      </c>
      <c r="L180" s="147">
        <v>1.7650757560000008</v>
      </c>
      <c r="M180" s="147">
        <v>8.4403676629999982</v>
      </c>
      <c r="N180" s="147">
        <v>1.0144660729999999</v>
      </c>
      <c r="O180" s="146">
        <v>44.310034000000002</v>
      </c>
      <c r="P180" s="147">
        <v>5.9333729999999996</v>
      </c>
      <c r="Q180" s="147">
        <v>5.1723780000000001</v>
      </c>
      <c r="R180" s="147">
        <v>10.991141000000001</v>
      </c>
      <c r="S180" s="147">
        <v>2.680015</v>
      </c>
      <c r="T180" s="147">
        <v>5.5134600000000002</v>
      </c>
      <c r="U180" s="147">
        <v>1.651718</v>
      </c>
      <c r="V180" s="147">
        <v>11.586233999999999</v>
      </c>
      <c r="W180" s="147">
        <v>0.78171500000000005</v>
      </c>
    </row>
    <row r="181" spans="1:23" ht="21" x14ac:dyDescent="0.3">
      <c r="A181" s="142" t="s">
        <v>612</v>
      </c>
      <c r="B181" s="144" t="s">
        <v>353</v>
      </c>
      <c r="C181" s="142" t="s">
        <v>127</v>
      </c>
      <c r="D181" s="142" t="s">
        <v>130</v>
      </c>
      <c r="E181" s="142" t="s">
        <v>60</v>
      </c>
      <c r="F181" s="146">
        <v>67.268479462000016</v>
      </c>
      <c r="G181" s="147">
        <v>23.307932279000006</v>
      </c>
      <c r="H181" s="147">
        <v>8.7024211530000013</v>
      </c>
      <c r="I181" s="147">
        <v>2.7266581899999998</v>
      </c>
      <c r="J181" s="148">
        <v>1.7701499999999998E-2</v>
      </c>
      <c r="K181" s="148">
        <v>0.32307436500000009</v>
      </c>
      <c r="L181" s="147">
        <v>9.4211500000000004E-2</v>
      </c>
      <c r="M181" s="147">
        <v>32.095375475000004</v>
      </c>
      <c r="N181" s="149">
        <v>1.1050000000000001E-3</v>
      </c>
      <c r="O181" s="146">
        <v>10.782555</v>
      </c>
      <c r="P181" s="147">
        <v>3.2670599999999999</v>
      </c>
      <c r="Q181" s="147">
        <v>1.271177</v>
      </c>
      <c r="R181" s="147">
        <v>2.8178369999999999</v>
      </c>
      <c r="S181" s="149">
        <v>7.1000000000000002E-4</v>
      </c>
      <c r="T181" s="148">
        <v>3.9627000000000002E-2</v>
      </c>
      <c r="U181" s="151">
        <v>4.8000000000000001E-5</v>
      </c>
      <c r="V181" s="147">
        <v>3.3848099999999999</v>
      </c>
      <c r="W181" s="149">
        <v>1.286E-3</v>
      </c>
    </row>
    <row r="182" spans="1:23" ht="21" customHeight="1" x14ac:dyDescent="0.3">
      <c r="A182" s="142" t="s">
        <v>613</v>
      </c>
      <c r="B182" s="144" t="s">
        <v>354</v>
      </c>
      <c r="C182" s="142" t="s">
        <v>127</v>
      </c>
      <c r="D182" s="142" t="s">
        <v>130</v>
      </c>
      <c r="E182" s="142" t="s">
        <v>60</v>
      </c>
      <c r="F182" s="146">
        <v>89.872001059999988</v>
      </c>
      <c r="G182" s="147">
        <v>27.243129470999992</v>
      </c>
      <c r="H182" s="147">
        <v>16.917727198999998</v>
      </c>
      <c r="I182" s="147">
        <v>3.175994379</v>
      </c>
      <c r="J182" s="147">
        <v>0.37394497400000004</v>
      </c>
      <c r="K182" s="147">
        <v>7.6062109990000026</v>
      </c>
      <c r="L182" s="147">
        <v>1.5766613039999999</v>
      </c>
      <c r="M182" s="147">
        <v>30.138550909999992</v>
      </c>
      <c r="N182" s="147">
        <v>2.8397818240000006</v>
      </c>
      <c r="O182" s="146">
        <v>73.125204999999994</v>
      </c>
      <c r="P182" s="147">
        <v>23.578044999999999</v>
      </c>
      <c r="Q182" s="147">
        <v>10.995317</v>
      </c>
      <c r="R182" s="147">
        <v>10.283757</v>
      </c>
      <c r="S182" s="147">
        <v>0.33199499999999998</v>
      </c>
      <c r="T182" s="147">
        <v>7.0125099999999998</v>
      </c>
      <c r="U182" s="147">
        <v>1.264127</v>
      </c>
      <c r="V182" s="147">
        <v>17.272033</v>
      </c>
      <c r="W182" s="147">
        <v>2.3874209999999998</v>
      </c>
    </row>
    <row r="183" spans="1:23" ht="42" x14ac:dyDescent="0.3">
      <c r="A183" s="142" t="s">
        <v>614</v>
      </c>
      <c r="B183" s="141" t="s">
        <v>367</v>
      </c>
      <c r="C183" s="141" t="s">
        <v>127</v>
      </c>
      <c r="D183" s="141" t="s">
        <v>130</v>
      </c>
      <c r="E183" s="141" t="s">
        <v>60</v>
      </c>
      <c r="F183" s="139">
        <v>20.517559070000004</v>
      </c>
      <c r="G183" s="145">
        <v>2.9337131929999982</v>
      </c>
      <c r="H183" s="145">
        <v>1.3996956299999999</v>
      </c>
      <c r="I183" s="145">
        <v>3.6161165590000004</v>
      </c>
      <c r="J183" s="145">
        <v>2.4324395750000001</v>
      </c>
      <c r="K183" s="145">
        <v>1.5391226909999998</v>
      </c>
      <c r="L183" s="145">
        <v>1.3947886299999996</v>
      </c>
      <c r="M183" s="145">
        <v>1.5613669620000001</v>
      </c>
      <c r="N183" s="145">
        <v>5.6403158300000049</v>
      </c>
      <c r="O183" s="139">
        <v>15.682104602999996</v>
      </c>
      <c r="P183" s="145">
        <v>2.1042406889999992</v>
      </c>
      <c r="Q183" s="145">
        <v>1.2013672739999999</v>
      </c>
      <c r="R183" s="145">
        <v>3.41888843</v>
      </c>
      <c r="S183" s="145">
        <v>0.15939199999999998</v>
      </c>
      <c r="T183" s="145">
        <v>1.3289175619999991</v>
      </c>
      <c r="U183" s="145">
        <v>1.1156762479999998</v>
      </c>
      <c r="V183" s="145">
        <v>1.8990903589999999</v>
      </c>
      <c r="W183" s="145">
        <v>4.4545320409999967</v>
      </c>
    </row>
    <row r="184" spans="1:23" ht="63" x14ac:dyDescent="0.3">
      <c r="A184" s="141" t="s">
        <v>369</v>
      </c>
      <c r="B184" s="141" t="s">
        <v>368</v>
      </c>
      <c r="C184" s="141" t="s">
        <v>127</v>
      </c>
      <c r="D184" s="141" t="s">
        <v>130</v>
      </c>
      <c r="E184" s="141" t="s">
        <v>60</v>
      </c>
      <c r="F184" s="139">
        <v>21749.813081823999</v>
      </c>
      <c r="G184" s="145">
        <f t="shared" ref="G184:N184" si="7">G164+G165</f>
        <v>7071.7040277870001</v>
      </c>
      <c r="H184" s="145">
        <f t="shared" si="7"/>
        <v>2598.8246589539999</v>
      </c>
      <c r="I184" s="145">
        <f t="shared" si="7"/>
        <v>1854.4826600840001</v>
      </c>
      <c r="J184" s="145">
        <f t="shared" si="7"/>
        <v>574.64675746599994</v>
      </c>
      <c r="K184" s="145">
        <f t="shared" si="7"/>
        <v>3718.4895439739998</v>
      </c>
      <c r="L184" s="145">
        <f t="shared" si="7"/>
        <v>2054.235090445</v>
      </c>
      <c r="M184" s="145">
        <f t="shared" si="7"/>
        <v>2589.335490163</v>
      </c>
      <c r="N184" s="145">
        <f t="shared" si="7"/>
        <v>1288.0890649510002</v>
      </c>
      <c r="O184" s="139">
        <f>O164+O165</f>
        <v>16204.438692399999</v>
      </c>
      <c r="P184" s="145">
        <f t="shared" ref="P184:W184" si="8">P164+P165</f>
        <v>5215.4259333999998</v>
      </c>
      <c r="Q184" s="145">
        <f t="shared" si="8"/>
        <v>1970.890666</v>
      </c>
      <c r="R184" s="145">
        <f t="shared" si="8"/>
        <v>1387.4913770000001</v>
      </c>
      <c r="S184" s="145">
        <f t="shared" si="8"/>
        <v>401.70314300000001</v>
      </c>
      <c r="T184" s="145">
        <f t="shared" si="8"/>
        <v>2806.7730770000003</v>
      </c>
      <c r="U184" s="145">
        <f t="shared" si="8"/>
        <v>1586.7102650000002</v>
      </c>
      <c r="V184" s="145">
        <f t="shared" si="8"/>
        <v>1874.731642</v>
      </c>
      <c r="W184" s="145">
        <f t="shared" si="8"/>
        <v>960.71258900000009</v>
      </c>
    </row>
    <row r="185" spans="1:23" ht="24.9" customHeight="1" x14ac:dyDescent="0.3">
      <c r="A185" s="409" t="s">
        <v>511</v>
      </c>
      <c r="B185" s="410"/>
      <c r="C185" s="410"/>
      <c r="D185" s="410"/>
      <c r="E185" s="410"/>
      <c r="F185" s="160"/>
      <c r="G185" s="141"/>
      <c r="H185" s="141"/>
      <c r="I185" s="141"/>
      <c r="J185" s="141"/>
      <c r="K185" s="141"/>
      <c r="L185" s="141"/>
      <c r="M185" s="141"/>
      <c r="N185" s="141"/>
      <c r="O185" s="160"/>
      <c r="P185" s="141"/>
      <c r="Q185" s="141"/>
      <c r="R185" s="141"/>
      <c r="S185" s="141"/>
      <c r="T185" s="141"/>
      <c r="U185" s="141"/>
      <c r="V185" s="141"/>
      <c r="W185" s="141"/>
    </row>
    <row r="186" spans="1:23" ht="60.75" customHeight="1" x14ac:dyDescent="0.3">
      <c r="A186" s="142" t="s">
        <v>615</v>
      </c>
      <c r="B186" s="141" t="s">
        <v>370</v>
      </c>
      <c r="C186" s="141" t="s">
        <v>58</v>
      </c>
      <c r="D186" s="141" t="s">
        <v>59</v>
      </c>
      <c r="E186" s="141" t="s">
        <v>60</v>
      </c>
      <c r="F186" s="313">
        <v>420508</v>
      </c>
      <c r="G186" s="314" t="s">
        <v>131</v>
      </c>
      <c r="H186" s="314" t="s">
        <v>131</v>
      </c>
      <c r="I186" s="314" t="s">
        <v>131</v>
      </c>
      <c r="J186" s="314" t="s">
        <v>131</v>
      </c>
      <c r="K186" s="314" t="s">
        <v>131</v>
      </c>
      <c r="L186" s="314" t="s">
        <v>131</v>
      </c>
      <c r="M186" s="314" t="s">
        <v>131</v>
      </c>
      <c r="N186" s="314" t="s">
        <v>131</v>
      </c>
      <c r="O186" s="313">
        <v>464824</v>
      </c>
      <c r="P186" s="315" t="s">
        <v>131</v>
      </c>
      <c r="Q186" s="315" t="s">
        <v>131</v>
      </c>
      <c r="R186" s="315" t="s">
        <v>131</v>
      </c>
      <c r="S186" s="315" t="s">
        <v>131</v>
      </c>
      <c r="T186" s="315" t="s">
        <v>131</v>
      </c>
      <c r="U186" s="315" t="s">
        <v>131</v>
      </c>
      <c r="V186" s="315" t="s">
        <v>131</v>
      </c>
      <c r="W186" s="315" t="s">
        <v>131</v>
      </c>
    </row>
    <row r="187" spans="1:23" ht="21" x14ac:dyDescent="0.3">
      <c r="A187" s="142" t="s">
        <v>616</v>
      </c>
      <c r="B187" s="143" t="s">
        <v>371</v>
      </c>
      <c r="C187" s="141" t="s">
        <v>58</v>
      </c>
      <c r="D187" s="141" t="s">
        <v>59</v>
      </c>
      <c r="E187" s="141" t="s">
        <v>60</v>
      </c>
      <c r="F187" s="316">
        <v>252357</v>
      </c>
      <c r="G187" s="317" t="s">
        <v>131</v>
      </c>
      <c r="H187" s="317" t="s">
        <v>131</v>
      </c>
      <c r="I187" s="317" t="s">
        <v>131</v>
      </c>
      <c r="J187" s="317" t="s">
        <v>131</v>
      </c>
      <c r="K187" s="317" t="s">
        <v>131</v>
      </c>
      <c r="L187" s="317" t="s">
        <v>131</v>
      </c>
      <c r="M187" s="317" t="s">
        <v>131</v>
      </c>
      <c r="N187" s="317" t="s">
        <v>131</v>
      </c>
      <c r="O187" s="316">
        <v>228301</v>
      </c>
      <c r="P187" s="318" t="s">
        <v>131</v>
      </c>
      <c r="Q187" s="318" t="s">
        <v>131</v>
      </c>
      <c r="R187" s="318" t="s">
        <v>131</v>
      </c>
      <c r="S187" s="318" t="s">
        <v>131</v>
      </c>
      <c r="T187" s="318" t="s">
        <v>131</v>
      </c>
      <c r="U187" s="318" t="s">
        <v>131</v>
      </c>
      <c r="V187" s="318" t="s">
        <v>131</v>
      </c>
      <c r="W187" s="318" t="s">
        <v>131</v>
      </c>
    </row>
    <row r="188" spans="1:23" ht="60.75" customHeight="1" x14ac:dyDescent="0.3">
      <c r="A188" s="142" t="s">
        <v>617</v>
      </c>
      <c r="B188" s="141" t="s">
        <v>372</v>
      </c>
      <c r="C188" s="141" t="s">
        <v>58</v>
      </c>
      <c r="D188" s="141" t="s">
        <v>59</v>
      </c>
      <c r="E188" s="141" t="s">
        <v>60</v>
      </c>
      <c r="F188" s="313">
        <v>35754</v>
      </c>
      <c r="G188" s="314" t="s">
        <v>131</v>
      </c>
      <c r="H188" s="314" t="s">
        <v>131</v>
      </c>
      <c r="I188" s="314" t="s">
        <v>131</v>
      </c>
      <c r="J188" s="314" t="s">
        <v>131</v>
      </c>
      <c r="K188" s="314" t="s">
        <v>131</v>
      </c>
      <c r="L188" s="314" t="s">
        <v>131</v>
      </c>
      <c r="M188" s="314" t="s">
        <v>131</v>
      </c>
      <c r="N188" s="314" t="s">
        <v>131</v>
      </c>
      <c r="O188" s="313">
        <v>29862</v>
      </c>
      <c r="P188" s="315" t="s">
        <v>131</v>
      </c>
      <c r="Q188" s="315" t="s">
        <v>131</v>
      </c>
      <c r="R188" s="315" t="s">
        <v>131</v>
      </c>
      <c r="S188" s="315" t="s">
        <v>131</v>
      </c>
      <c r="T188" s="315" t="s">
        <v>131</v>
      </c>
      <c r="U188" s="315" t="s">
        <v>131</v>
      </c>
      <c r="V188" s="315" t="s">
        <v>131</v>
      </c>
      <c r="W188" s="315" t="s">
        <v>131</v>
      </c>
    </row>
    <row r="189" spans="1:23" ht="21" x14ac:dyDescent="0.3">
      <c r="A189" s="142" t="s">
        <v>618</v>
      </c>
      <c r="B189" s="143" t="s">
        <v>371</v>
      </c>
      <c r="C189" s="141" t="s">
        <v>58</v>
      </c>
      <c r="D189" s="141" t="s">
        <v>59</v>
      </c>
      <c r="E189" s="141" t="s">
        <v>60</v>
      </c>
      <c r="F189" s="316">
        <v>23152</v>
      </c>
      <c r="G189" s="317" t="s">
        <v>131</v>
      </c>
      <c r="H189" s="317" t="s">
        <v>131</v>
      </c>
      <c r="I189" s="317" t="s">
        <v>131</v>
      </c>
      <c r="J189" s="317" t="s">
        <v>131</v>
      </c>
      <c r="K189" s="317" t="s">
        <v>131</v>
      </c>
      <c r="L189" s="317" t="s">
        <v>131</v>
      </c>
      <c r="M189" s="317" t="s">
        <v>131</v>
      </c>
      <c r="N189" s="317" t="s">
        <v>131</v>
      </c>
      <c r="O189" s="316">
        <v>17132</v>
      </c>
      <c r="P189" s="318" t="s">
        <v>131</v>
      </c>
      <c r="Q189" s="318" t="s">
        <v>131</v>
      </c>
      <c r="R189" s="318" t="s">
        <v>131</v>
      </c>
      <c r="S189" s="318" t="s">
        <v>131</v>
      </c>
      <c r="T189" s="318" t="s">
        <v>131</v>
      </c>
      <c r="U189" s="318" t="s">
        <v>131</v>
      </c>
      <c r="V189" s="318" t="s">
        <v>131</v>
      </c>
      <c r="W189" s="318" t="s">
        <v>131</v>
      </c>
    </row>
    <row r="190" spans="1:23" ht="63" x14ac:dyDescent="0.3">
      <c r="A190" s="141" t="s">
        <v>619</v>
      </c>
      <c r="B190" s="141" t="s">
        <v>373</v>
      </c>
      <c r="C190" s="141" t="s">
        <v>58</v>
      </c>
      <c r="D190" s="141" t="s">
        <v>59</v>
      </c>
      <c r="E190" s="141" t="s">
        <v>60</v>
      </c>
      <c r="F190" s="161">
        <v>43378</v>
      </c>
      <c r="G190" s="156">
        <v>8132</v>
      </c>
      <c r="H190" s="156">
        <v>4970</v>
      </c>
      <c r="I190" s="156">
        <v>5672</v>
      </c>
      <c r="J190" s="156">
        <v>2526</v>
      </c>
      <c r="K190" s="156">
        <v>9341</v>
      </c>
      <c r="L190" s="156">
        <v>3728</v>
      </c>
      <c r="M190" s="156">
        <v>4459</v>
      </c>
      <c r="N190" s="156">
        <v>4550</v>
      </c>
      <c r="O190" s="161">
        <v>41289</v>
      </c>
      <c r="P190" s="156">
        <v>8142</v>
      </c>
      <c r="Q190" s="156">
        <v>4507</v>
      </c>
      <c r="R190" s="156">
        <v>9075</v>
      </c>
      <c r="S190" s="156">
        <v>2410</v>
      </c>
      <c r="T190" s="156">
        <v>6414</v>
      </c>
      <c r="U190" s="156">
        <v>3418</v>
      </c>
      <c r="V190" s="156">
        <v>3861</v>
      </c>
      <c r="W190" s="156">
        <v>3462</v>
      </c>
    </row>
    <row r="191" spans="1:23" ht="21" x14ac:dyDescent="0.3">
      <c r="A191" s="142" t="s">
        <v>620</v>
      </c>
      <c r="B191" s="144" t="s">
        <v>371</v>
      </c>
      <c r="C191" s="142" t="s">
        <v>58</v>
      </c>
      <c r="D191" s="142" t="s">
        <v>59</v>
      </c>
      <c r="E191" s="142" t="s">
        <v>60</v>
      </c>
      <c r="F191" s="162">
        <v>25773</v>
      </c>
      <c r="G191" s="152">
        <v>4476</v>
      </c>
      <c r="H191" s="152">
        <v>2270</v>
      </c>
      <c r="I191" s="152">
        <v>3906</v>
      </c>
      <c r="J191" s="152">
        <v>1856</v>
      </c>
      <c r="K191" s="152">
        <v>5356</v>
      </c>
      <c r="L191" s="152">
        <v>2352</v>
      </c>
      <c r="M191" s="152">
        <v>2512</v>
      </c>
      <c r="N191" s="152">
        <v>3045</v>
      </c>
      <c r="O191" s="162">
        <v>24666</v>
      </c>
      <c r="P191" s="152">
        <v>4517</v>
      </c>
      <c r="Q191" s="152">
        <v>2081</v>
      </c>
      <c r="R191" s="152">
        <v>5881</v>
      </c>
      <c r="S191" s="152">
        <v>1841</v>
      </c>
      <c r="T191" s="152">
        <v>3753</v>
      </c>
      <c r="U191" s="152">
        <v>2128</v>
      </c>
      <c r="V191" s="152">
        <v>2117</v>
      </c>
      <c r="W191" s="152">
        <v>2348</v>
      </c>
    </row>
    <row r="192" spans="1:23" ht="63" x14ac:dyDescent="0.3">
      <c r="A192" s="141" t="s">
        <v>621</v>
      </c>
      <c r="B192" s="141" t="s">
        <v>374</v>
      </c>
      <c r="C192" s="141" t="s">
        <v>58</v>
      </c>
      <c r="D192" s="141" t="s">
        <v>59</v>
      </c>
      <c r="E192" s="141" t="s">
        <v>60</v>
      </c>
      <c r="F192" s="161">
        <v>2930</v>
      </c>
      <c r="G192" s="156">
        <v>155</v>
      </c>
      <c r="H192" s="156">
        <v>0</v>
      </c>
      <c r="I192" s="156">
        <v>1101</v>
      </c>
      <c r="J192" s="156">
        <v>170</v>
      </c>
      <c r="K192" s="156">
        <v>1441</v>
      </c>
      <c r="L192" s="156">
        <v>0</v>
      </c>
      <c r="M192" s="156">
        <v>36</v>
      </c>
      <c r="N192" s="156">
        <v>27</v>
      </c>
      <c r="O192" s="161">
        <v>2552</v>
      </c>
      <c r="P192" s="156">
        <v>158</v>
      </c>
      <c r="Q192" s="156">
        <v>126</v>
      </c>
      <c r="R192" s="156">
        <v>1065</v>
      </c>
      <c r="S192" s="156">
        <v>101</v>
      </c>
      <c r="T192" s="156">
        <v>1077</v>
      </c>
      <c r="U192" s="156">
        <v>0</v>
      </c>
      <c r="V192" s="156">
        <v>0</v>
      </c>
      <c r="W192" s="156">
        <v>25</v>
      </c>
    </row>
    <row r="193" spans="1:23" ht="21" x14ac:dyDescent="0.3">
      <c r="A193" s="142" t="s">
        <v>622</v>
      </c>
      <c r="B193" s="144" t="s">
        <v>371</v>
      </c>
      <c r="C193" s="142" t="s">
        <v>58</v>
      </c>
      <c r="D193" s="142" t="s">
        <v>59</v>
      </c>
      <c r="E193" s="142" t="s">
        <v>60</v>
      </c>
      <c r="F193" s="162">
        <v>1871</v>
      </c>
      <c r="G193" s="152">
        <v>53</v>
      </c>
      <c r="H193" s="152">
        <v>0</v>
      </c>
      <c r="I193" s="152">
        <v>713</v>
      </c>
      <c r="J193" s="152">
        <v>114</v>
      </c>
      <c r="K193" s="152">
        <v>974</v>
      </c>
      <c r="L193" s="152">
        <v>0</v>
      </c>
      <c r="M193" s="152">
        <v>7</v>
      </c>
      <c r="N193" s="152">
        <v>10</v>
      </c>
      <c r="O193" s="162">
        <v>1644</v>
      </c>
      <c r="P193" s="152">
        <v>55</v>
      </c>
      <c r="Q193" s="152">
        <v>51</v>
      </c>
      <c r="R193" s="152">
        <v>682</v>
      </c>
      <c r="S193" s="152">
        <v>65</v>
      </c>
      <c r="T193" s="152">
        <v>782</v>
      </c>
      <c r="U193" s="152">
        <v>0</v>
      </c>
      <c r="V193" s="152">
        <v>0</v>
      </c>
      <c r="W193" s="152">
        <v>9</v>
      </c>
    </row>
    <row r="194" spans="1:23" ht="63" x14ac:dyDescent="0.3">
      <c r="A194" s="141" t="s">
        <v>623</v>
      </c>
      <c r="B194" s="141" t="s">
        <v>375</v>
      </c>
      <c r="C194" s="141" t="s">
        <v>58</v>
      </c>
      <c r="D194" s="141" t="s">
        <v>59</v>
      </c>
      <c r="E194" s="141" t="s">
        <v>60</v>
      </c>
      <c r="F194" s="161">
        <v>40448</v>
      </c>
      <c r="G194" s="156">
        <v>7977</v>
      </c>
      <c r="H194" s="156">
        <v>4970</v>
      </c>
      <c r="I194" s="156">
        <v>4571</v>
      </c>
      <c r="J194" s="156">
        <v>2356</v>
      </c>
      <c r="K194" s="156">
        <v>7900</v>
      </c>
      <c r="L194" s="156">
        <v>3728</v>
      </c>
      <c r="M194" s="156">
        <v>4423</v>
      </c>
      <c r="N194" s="156">
        <v>4523</v>
      </c>
      <c r="O194" s="161">
        <v>38737</v>
      </c>
      <c r="P194" s="156">
        <v>7984</v>
      </c>
      <c r="Q194" s="156">
        <v>4381</v>
      </c>
      <c r="R194" s="156">
        <v>8010</v>
      </c>
      <c r="S194" s="156">
        <v>2309</v>
      </c>
      <c r="T194" s="156">
        <v>5337</v>
      </c>
      <c r="U194" s="156">
        <v>3418</v>
      </c>
      <c r="V194" s="156">
        <v>3861</v>
      </c>
      <c r="W194" s="156">
        <v>3437</v>
      </c>
    </row>
    <row r="195" spans="1:23" ht="21" x14ac:dyDescent="0.3">
      <c r="A195" s="142" t="s">
        <v>624</v>
      </c>
      <c r="B195" s="144" t="s">
        <v>371</v>
      </c>
      <c r="C195" s="142" t="s">
        <v>58</v>
      </c>
      <c r="D195" s="142" t="s">
        <v>59</v>
      </c>
      <c r="E195" s="142" t="s">
        <v>60</v>
      </c>
      <c r="F195" s="162">
        <v>23902</v>
      </c>
      <c r="G195" s="152">
        <v>4423</v>
      </c>
      <c r="H195" s="152">
        <v>2270</v>
      </c>
      <c r="I195" s="152">
        <v>3193</v>
      </c>
      <c r="J195" s="152">
        <v>1742</v>
      </c>
      <c r="K195" s="152">
        <v>4382</v>
      </c>
      <c r="L195" s="152">
        <v>2352</v>
      </c>
      <c r="M195" s="152">
        <v>2505</v>
      </c>
      <c r="N195" s="152">
        <v>3035</v>
      </c>
      <c r="O195" s="162">
        <v>23022</v>
      </c>
      <c r="P195" s="152">
        <v>4462</v>
      </c>
      <c r="Q195" s="152">
        <v>2030</v>
      </c>
      <c r="R195" s="152">
        <v>5199</v>
      </c>
      <c r="S195" s="152">
        <v>1776</v>
      </c>
      <c r="T195" s="152">
        <v>2971</v>
      </c>
      <c r="U195" s="152">
        <v>2128</v>
      </c>
      <c r="V195" s="152">
        <v>2117</v>
      </c>
      <c r="W195" s="152">
        <v>2339</v>
      </c>
    </row>
    <row r="196" spans="1:23" ht="63" x14ac:dyDescent="0.3">
      <c r="A196" s="163" t="s">
        <v>625</v>
      </c>
      <c r="B196" s="163" t="s">
        <v>376</v>
      </c>
      <c r="C196" s="163" t="s">
        <v>58</v>
      </c>
      <c r="D196" s="163" t="s">
        <v>59</v>
      </c>
      <c r="E196" s="163" t="s">
        <v>60</v>
      </c>
      <c r="F196" s="168">
        <v>57916</v>
      </c>
      <c r="G196" s="169">
        <v>10983</v>
      </c>
      <c r="H196" s="169">
        <v>7113</v>
      </c>
      <c r="I196" s="169">
        <v>7126</v>
      </c>
      <c r="J196" s="169">
        <v>3115</v>
      </c>
      <c r="K196" s="169">
        <v>12582</v>
      </c>
      <c r="L196" s="169">
        <v>4573</v>
      </c>
      <c r="M196" s="169">
        <v>5768</v>
      </c>
      <c r="N196" s="169">
        <v>6656</v>
      </c>
      <c r="O196" s="168">
        <v>53837</v>
      </c>
      <c r="P196" s="169">
        <v>10882</v>
      </c>
      <c r="Q196" s="169">
        <v>6205</v>
      </c>
      <c r="R196" s="169">
        <v>11136</v>
      </c>
      <c r="S196" s="169">
        <v>2681</v>
      </c>
      <c r="T196" s="169">
        <v>8673</v>
      </c>
      <c r="U196" s="169">
        <v>4116</v>
      </c>
      <c r="V196" s="169">
        <v>4943</v>
      </c>
      <c r="W196" s="169">
        <v>5201</v>
      </c>
    </row>
    <row r="197" spans="1:23" ht="21" x14ac:dyDescent="0.3">
      <c r="A197" s="164" t="s">
        <v>626</v>
      </c>
      <c r="B197" s="165" t="s">
        <v>301</v>
      </c>
      <c r="C197" s="164" t="s">
        <v>58</v>
      </c>
      <c r="D197" s="164" t="s">
        <v>59</v>
      </c>
      <c r="E197" s="164" t="s">
        <v>60</v>
      </c>
      <c r="F197" s="166">
        <v>56316</v>
      </c>
      <c r="G197" s="167">
        <v>10506</v>
      </c>
      <c r="H197" s="167">
        <v>6994</v>
      </c>
      <c r="I197" s="167">
        <v>7029</v>
      </c>
      <c r="J197" s="167">
        <v>3113</v>
      </c>
      <c r="K197" s="167">
        <v>12218</v>
      </c>
      <c r="L197" s="167">
        <v>4495</v>
      </c>
      <c r="M197" s="167">
        <v>5506</v>
      </c>
      <c r="N197" s="167">
        <v>6455</v>
      </c>
      <c r="O197" s="166">
        <v>52008</v>
      </c>
      <c r="P197" s="167">
        <v>10342</v>
      </c>
      <c r="Q197" s="167">
        <v>6090</v>
      </c>
      <c r="R197" s="167">
        <v>10991</v>
      </c>
      <c r="S197" s="167">
        <v>2678</v>
      </c>
      <c r="T197" s="167">
        <v>8227</v>
      </c>
      <c r="U197" s="167">
        <v>4028</v>
      </c>
      <c r="V197" s="167">
        <v>4666</v>
      </c>
      <c r="W197" s="167">
        <v>4986</v>
      </c>
    </row>
    <row r="198" spans="1:23" ht="21" x14ac:dyDescent="0.3">
      <c r="A198" s="164" t="s">
        <v>627</v>
      </c>
      <c r="B198" s="165" t="s">
        <v>377</v>
      </c>
      <c r="C198" s="164" t="s">
        <v>58</v>
      </c>
      <c r="D198" s="164" t="s">
        <v>59</v>
      </c>
      <c r="E198" s="164" t="s">
        <v>60</v>
      </c>
      <c r="F198" s="166">
        <v>33103</v>
      </c>
      <c r="G198" s="167">
        <v>5717</v>
      </c>
      <c r="H198" s="167">
        <v>3279</v>
      </c>
      <c r="I198" s="167">
        <v>4823</v>
      </c>
      <c r="J198" s="167">
        <v>2285</v>
      </c>
      <c r="K198" s="167">
        <v>6852</v>
      </c>
      <c r="L198" s="167">
        <v>2840</v>
      </c>
      <c r="M198" s="167">
        <v>3045</v>
      </c>
      <c r="N198" s="167">
        <v>4262</v>
      </c>
      <c r="O198" s="166">
        <v>30712</v>
      </c>
      <c r="P198" s="167">
        <v>5656</v>
      </c>
      <c r="Q198" s="167">
        <v>2874</v>
      </c>
      <c r="R198" s="167">
        <v>7177</v>
      </c>
      <c r="S198" s="167">
        <v>1996</v>
      </c>
      <c r="T198" s="167">
        <v>4715</v>
      </c>
      <c r="U198" s="167">
        <v>2488</v>
      </c>
      <c r="V198" s="167">
        <v>2506</v>
      </c>
      <c r="W198" s="167">
        <v>3300</v>
      </c>
    </row>
    <row r="199" spans="1:23" ht="21" x14ac:dyDescent="0.3">
      <c r="A199" s="164" t="s">
        <v>628</v>
      </c>
      <c r="B199" s="165" t="s">
        <v>25</v>
      </c>
      <c r="C199" s="164" t="s">
        <v>58</v>
      </c>
      <c r="D199" s="164" t="s">
        <v>59</v>
      </c>
      <c r="E199" s="164" t="s">
        <v>60</v>
      </c>
      <c r="F199" s="166">
        <v>1600</v>
      </c>
      <c r="G199" s="167">
        <v>477</v>
      </c>
      <c r="H199" s="167">
        <v>119</v>
      </c>
      <c r="I199" s="167">
        <v>97</v>
      </c>
      <c r="J199" s="167">
        <v>2</v>
      </c>
      <c r="K199" s="167">
        <v>364</v>
      </c>
      <c r="L199" s="167">
        <v>78</v>
      </c>
      <c r="M199" s="167">
        <v>262</v>
      </c>
      <c r="N199" s="167">
        <v>201</v>
      </c>
      <c r="O199" s="166">
        <v>1829</v>
      </c>
      <c r="P199" s="167">
        <v>540</v>
      </c>
      <c r="Q199" s="167">
        <v>115</v>
      </c>
      <c r="R199" s="167">
        <v>145</v>
      </c>
      <c r="S199" s="167">
        <v>3</v>
      </c>
      <c r="T199" s="167">
        <v>446</v>
      </c>
      <c r="U199" s="167">
        <v>88</v>
      </c>
      <c r="V199" s="167">
        <v>277</v>
      </c>
      <c r="W199" s="167">
        <v>215</v>
      </c>
    </row>
    <row r="200" spans="1:23" ht="42" x14ac:dyDescent="0.3">
      <c r="A200" s="163" t="s">
        <v>629</v>
      </c>
      <c r="B200" s="163" t="s">
        <v>378</v>
      </c>
      <c r="C200" s="163" t="s">
        <v>58</v>
      </c>
      <c r="D200" s="163" t="s">
        <v>59</v>
      </c>
      <c r="E200" s="163" t="s">
        <v>60</v>
      </c>
      <c r="F200" s="168">
        <v>52626</v>
      </c>
      <c r="G200" s="169">
        <v>10304</v>
      </c>
      <c r="H200" s="169">
        <v>6994</v>
      </c>
      <c r="I200" s="169">
        <v>5716</v>
      </c>
      <c r="J200" s="169">
        <v>2918</v>
      </c>
      <c r="K200" s="169">
        <v>10317</v>
      </c>
      <c r="L200" s="169">
        <v>4495</v>
      </c>
      <c r="M200" s="169">
        <v>5458</v>
      </c>
      <c r="N200" s="169">
        <v>6424</v>
      </c>
      <c r="O200" s="168">
        <v>48967</v>
      </c>
      <c r="P200" s="169">
        <v>10165</v>
      </c>
      <c r="Q200" s="169">
        <v>5964</v>
      </c>
      <c r="R200" s="169">
        <v>9721</v>
      </c>
      <c r="S200" s="169">
        <v>2571</v>
      </c>
      <c r="T200" s="169">
        <v>6896</v>
      </c>
      <c r="U200" s="169">
        <v>4028</v>
      </c>
      <c r="V200" s="169">
        <v>4666</v>
      </c>
      <c r="W200" s="169">
        <v>4956</v>
      </c>
    </row>
    <row r="201" spans="1:23" ht="21" x14ac:dyDescent="0.3">
      <c r="A201" s="164" t="s">
        <v>630</v>
      </c>
      <c r="B201" s="165" t="s">
        <v>377</v>
      </c>
      <c r="C201" s="164" t="s">
        <v>58</v>
      </c>
      <c r="D201" s="164" t="s">
        <v>59</v>
      </c>
      <c r="E201" s="164" t="s">
        <v>60</v>
      </c>
      <c r="F201" s="166">
        <v>30777</v>
      </c>
      <c r="G201" s="167">
        <v>5643</v>
      </c>
      <c r="H201" s="167">
        <v>3279</v>
      </c>
      <c r="I201" s="167">
        <v>3980</v>
      </c>
      <c r="J201" s="167">
        <v>2148</v>
      </c>
      <c r="K201" s="167">
        <v>5608</v>
      </c>
      <c r="L201" s="167">
        <v>2840</v>
      </c>
      <c r="M201" s="167">
        <v>3029</v>
      </c>
      <c r="N201" s="167">
        <v>4250</v>
      </c>
      <c r="O201" s="166">
        <v>28755</v>
      </c>
      <c r="P201" s="167">
        <v>5594</v>
      </c>
      <c r="Q201" s="167">
        <v>2823</v>
      </c>
      <c r="R201" s="167">
        <v>6375</v>
      </c>
      <c r="S201" s="167">
        <v>1925</v>
      </c>
      <c r="T201" s="167">
        <v>3755</v>
      </c>
      <c r="U201" s="167">
        <v>2488</v>
      </c>
      <c r="V201" s="167">
        <v>2506</v>
      </c>
      <c r="W201" s="167">
        <v>3289</v>
      </c>
    </row>
    <row r="202" spans="1:23" ht="42" x14ac:dyDescent="0.3">
      <c r="A202" s="163" t="s">
        <v>631</v>
      </c>
      <c r="B202" s="163" t="s">
        <v>379</v>
      </c>
      <c r="C202" s="163" t="s">
        <v>58</v>
      </c>
      <c r="D202" s="163" t="s">
        <v>59</v>
      </c>
      <c r="E202" s="163" t="s">
        <v>60</v>
      </c>
      <c r="F202" s="168">
        <v>3690</v>
      </c>
      <c r="G202" s="169">
        <v>202</v>
      </c>
      <c r="H202" s="169">
        <v>0</v>
      </c>
      <c r="I202" s="169">
        <v>1313</v>
      </c>
      <c r="J202" s="169">
        <v>195</v>
      </c>
      <c r="K202" s="169">
        <v>1901</v>
      </c>
      <c r="L202" s="169">
        <v>0</v>
      </c>
      <c r="M202" s="169">
        <v>48</v>
      </c>
      <c r="N202" s="169">
        <v>31</v>
      </c>
      <c r="O202" s="168">
        <v>3041</v>
      </c>
      <c r="P202" s="169">
        <v>177</v>
      </c>
      <c r="Q202" s="169">
        <v>126</v>
      </c>
      <c r="R202" s="169">
        <v>1270</v>
      </c>
      <c r="S202" s="169">
        <v>107</v>
      </c>
      <c r="T202" s="169">
        <v>1331</v>
      </c>
      <c r="U202" s="169">
        <v>0</v>
      </c>
      <c r="V202" s="169">
        <v>0</v>
      </c>
      <c r="W202" s="169">
        <v>30</v>
      </c>
    </row>
    <row r="203" spans="1:23" ht="21" x14ac:dyDescent="0.3">
      <c r="A203" s="164" t="s">
        <v>632</v>
      </c>
      <c r="B203" s="165" t="s">
        <v>377</v>
      </c>
      <c r="C203" s="164" t="s">
        <v>58</v>
      </c>
      <c r="D203" s="164" t="s">
        <v>59</v>
      </c>
      <c r="E203" s="164" t="s">
        <v>60</v>
      </c>
      <c r="F203" s="166">
        <v>2326</v>
      </c>
      <c r="G203" s="167">
        <v>74</v>
      </c>
      <c r="H203" s="167">
        <v>0</v>
      </c>
      <c r="I203" s="167">
        <v>843</v>
      </c>
      <c r="J203" s="167">
        <v>137</v>
      </c>
      <c r="K203" s="167">
        <v>1244</v>
      </c>
      <c r="L203" s="167">
        <v>0</v>
      </c>
      <c r="M203" s="167">
        <v>16</v>
      </c>
      <c r="N203" s="167">
        <v>12</v>
      </c>
      <c r="O203" s="166">
        <v>1957</v>
      </c>
      <c r="P203" s="167">
        <v>62</v>
      </c>
      <c r="Q203" s="167">
        <v>51</v>
      </c>
      <c r="R203" s="167">
        <v>802</v>
      </c>
      <c r="S203" s="167">
        <v>71</v>
      </c>
      <c r="T203" s="167">
        <v>960</v>
      </c>
      <c r="U203" s="167">
        <v>0</v>
      </c>
      <c r="V203" s="167">
        <v>0</v>
      </c>
      <c r="W203" s="167">
        <v>11</v>
      </c>
    </row>
    <row r="204" spans="1:23" ht="84" customHeight="1" x14ac:dyDescent="0.3">
      <c r="A204" s="319" t="s">
        <v>635</v>
      </c>
      <c r="B204" s="213" t="s">
        <v>633</v>
      </c>
      <c r="C204" s="141" t="s">
        <v>58</v>
      </c>
      <c r="D204" s="164" t="s">
        <v>59</v>
      </c>
      <c r="E204" s="164" t="s">
        <v>60</v>
      </c>
      <c r="F204" s="161">
        <v>671590</v>
      </c>
      <c r="G204" s="169" t="s">
        <v>131</v>
      </c>
      <c r="H204" s="169" t="s">
        <v>131</v>
      </c>
      <c r="I204" s="169" t="s">
        <v>131</v>
      </c>
      <c r="J204" s="169" t="s">
        <v>131</v>
      </c>
      <c r="K204" s="169" t="s">
        <v>131</v>
      </c>
      <c r="L204" s="169" t="s">
        <v>131</v>
      </c>
      <c r="M204" s="169" t="s">
        <v>131</v>
      </c>
      <c r="N204" s="169" t="s">
        <v>131</v>
      </c>
      <c r="O204" s="161">
        <v>694291</v>
      </c>
      <c r="P204" s="169" t="s">
        <v>131</v>
      </c>
      <c r="Q204" s="169" t="s">
        <v>131</v>
      </c>
      <c r="R204" s="169" t="s">
        <v>131</v>
      </c>
      <c r="S204" s="169" t="s">
        <v>131</v>
      </c>
      <c r="T204" s="169" t="s">
        <v>131</v>
      </c>
      <c r="U204" s="169" t="s">
        <v>131</v>
      </c>
      <c r="V204" s="169" t="s">
        <v>131</v>
      </c>
      <c r="W204" s="169" t="s">
        <v>131</v>
      </c>
    </row>
    <row r="205" spans="1:23" ht="21" x14ac:dyDescent="0.3">
      <c r="A205" s="213" t="s">
        <v>636</v>
      </c>
      <c r="B205" s="272" t="s">
        <v>371</v>
      </c>
      <c r="C205" s="141" t="s">
        <v>58</v>
      </c>
      <c r="D205" s="164" t="s">
        <v>59</v>
      </c>
      <c r="E205" s="164" t="s">
        <v>60</v>
      </c>
      <c r="F205" s="166">
        <v>381416</v>
      </c>
      <c r="G205" s="167" t="s">
        <v>131</v>
      </c>
      <c r="H205" s="167" t="s">
        <v>131</v>
      </c>
      <c r="I205" s="167" t="s">
        <v>131</v>
      </c>
      <c r="J205" s="167" t="s">
        <v>131</v>
      </c>
      <c r="K205" s="167" t="s">
        <v>131</v>
      </c>
      <c r="L205" s="167" t="s">
        <v>131</v>
      </c>
      <c r="M205" s="167" t="s">
        <v>131</v>
      </c>
      <c r="N205" s="167" t="s">
        <v>131</v>
      </c>
      <c r="O205" s="166">
        <v>332147</v>
      </c>
      <c r="P205" s="167" t="s">
        <v>131</v>
      </c>
      <c r="Q205" s="167" t="s">
        <v>131</v>
      </c>
      <c r="R205" s="167" t="s">
        <v>131</v>
      </c>
      <c r="S205" s="167" t="s">
        <v>131</v>
      </c>
      <c r="T205" s="167" t="s">
        <v>131</v>
      </c>
      <c r="U205" s="167" t="s">
        <v>131</v>
      </c>
      <c r="V205" s="167" t="s">
        <v>131</v>
      </c>
      <c r="W205" s="167" t="s">
        <v>131</v>
      </c>
    </row>
    <row r="206" spans="1:23" ht="63" x14ac:dyDescent="0.3">
      <c r="A206" s="320" t="s">
        <v>637</v>
      </c>
      <c r="B206" s="213" t="s">
        <v>634</v>
      </c>
      <c r="C206" s="141" t="s">
        <v>58</v>
      </c>
      <c r="D206" s="164" t="s">
        <v>59</v>
      </c>
      <c r="E206" s="164" t="s">
        <v>60</v>
      </c>
      <c r="F206" s="161">
        <v>53933</v>
      </c>
      <c r="G206" s="169" t="s">
        <v>131</v>
      </c>
      <c r="H206" s="169" t="s">
        <v>131</v>
      </c>
      <c r="I206" s="169" t="s">
        <v>131</v>
      </c>
      <c r="J206" s="169" t="s">
        <v>131</v>
      </c>
      <c r="K206" s="169" t="s">
        <v>131</v>
      </c>
      <c r="L206" s="169" t="s">
        <v>131</v>
      </c>
      <c r="M206" s="169" t="s">
        <v>131</v>
      </c>
      <c r="N206" s="169" t="s">
        <v>131</v>
      </c>
      <c r="O206" s="161">
        <v>43655</v>
      </c>
      <c r="P206" s="169" t="s">
        <v>131</v>
      </c>
      <c r="Q206" s="169" t="s">
        <v>131</v>
      </c>
      <c r="R206" s="169" t="s">
        <v>131</v>
      </c>
      <c r="S206" s="169" t="s">
        <v>131</v>
      </c>
      <c r="T206" s="169" t="s">
        <v>131</v>
      </c>
      <c r="U206" s="169" t="s">
        <v>131</v>
      </c>
      <c r="V206" s="169" t="s">
        <v>131</v>
      </c>
      <c r="W206" s="169" t="s">
        <v>131</v>
      </c>
    </row>
    <row r="207" spans="1:23" ht="21" x14ac:dyDescent="0.3">
      <c r="A207" s="320" t="s">
        <v>638</v>
      </c>
      <c r="B207" s="270" t="s">
        <v>371</v>
      </c>
      <c r="C207" s="141" t="s">
        <v>58</v>
      </c>
      <c r="D207" s="164" t="s">
        <v>59</v>
      </c>
      <c r="E207" s="164" t="s">
        <v>60</v>
      </c>
      <c r="F207" s="271">
        <v>33798</v>
      </c>
      <c r="G207" s="167" t="s">
        <v>131</v>
      </c>
      <c r="H207" s="167" t="s">
        <v>131</v>
      </c>
      <c r="I207" s="167" t="s">
        <v>131</v>
      </c>
      <c r="J207" s="167" t="s">
        <v>131</v>
      </c>
      <c r="K207" s="167" t="s">
        <v>131</v>
      </c>
      <c r="L207" s="167" t="s">
        <v>131</v>
      </c>
      <c r="M207" s="167" t="s">
        <v>131</v>
      </c>
      <c r="N207" s="167" t="s">
        <v>131</v>
      </c>
      <c r="O207" s="271">
        <v>23558</v>
      </c>
      <c r="P207" s="167" t="s">
        <v>131</v>
      </c>
      <c r="Q207" s="167" t="s">
        <v>131</v>
      </c>
      <c r="R207" s="167" t="s">
        <v>131</v>
      </c>
      <c r="S207" s="167" t="s">
        <v>131</v>
      </c>
      <c r="T207" s="167" t="s">
        <v>131</v>
      </c>
      <c r="U207" s="167" t="s">
        <v>131</v>
      </c>
      <c r="V207" s="167" t="s">
        <v>131</v>
      </c>
      <c r="W207" s="167" t="s">
        <v>131</v>
      </c>
    </row>
    <row r="208" spans="1:23" ht="63" customHeight="1" x14ac:dyDescent="0.3">
      <c r="A208" s="164" t="s">
        <v>639</v>
      </c>
      <c r="B208" s="163" t="s">
        <v>380</v>
      </c>
      <c r="C208" s="163" t="s">
        <v>127</v>
      </c>
      <c r="D208" s="163" t="s">
        <v>59</v>
      </c>
      <c r="E208" s="163" t="s">
        <v>60</v>
      </c>
      <c r="F208" s="168">
        <v>32138</v>
      </c>
      <c r="G208" s="169">
        <v>8852</v>
      </c>
      <c r="H208" s="169">
        <v>3029</v>
      </c>
      <c r="I208" s="169">
        <v>3708</v>
      </c>
      <c r="J208" s="169">
        <v>984</v>
      </c>
      <c r="K208" s="169">
        <v>7353</v>
      </c>
      <c r="L208" s="169">
        <v>1975</v>
      </c>
      <c r="M208" s="169">
        <v>3465</v>
      </c>
      <c r="N208" s="169">
        <v>2772</v>
      </c>
      <c r="O208" s="168">
        <v>35548</v>
      </c>
      <c r="P208" s="169">
        <v>7720</v>
      </c>
      <c r="Q208" s="169">
        <v>3785</v>
      </c>
      <c r="R208" s="169">
        <v>7467</v>
      </c>
      <c r="S208" s="169">
        <v>842</v>
      </c>
      <c r="T208" s="169">
        <v>6271</v>
      </c>
      <c r="U208" s="169">
        <v>2384</v>
      </c>
      <c r="V208" s="169">
        <v>3749</v>
      </c>
      <c r="W208" s="169">
        <v>3330</v>
      </c>
    </row>
    <row r="209" spans="1:23" ht="21" x14ac:dyDescent="0.3">
      <c r="A209" s="164" t="s">
        <v>640</v>
      </c>
      <c r="B209" s="165" t="s">
        <v>301</v>
      </c>
      <c r="C209" s="164" t="s">
        <v>127</v>
      </c>
      <c r="D209" s="164" t="s">
        <v>59</v>
      </c>
      <c r="E209" s="164" t="s">
        <v>60</v>
      </c>
      <c r="F209" s="166">
        <v>29829</v>
      </c>
      <c r="G209" s="167">
        <v>8264</v>
      </c>
      <c r="H209" s="167">
        <v>2900</v>
      </c>
      <c r="I209" s="167">
        <v>3491</v>
      </c>
      <c r="J209" s="167">
        <v>921</v>
      </c>
      <c r="K209" s="167">
        <v>6782</v>
      </c>
      <c r="L209" s="167">
        <v>1867</v>
      </c>
      <c r="M209" s="167">
        <v>3063</v>
      </c>
      <c r="N209" s="167">
        <v>2541</v>
      </c>
      <c r="O209" s="166">
        <v>32610</v>
      </c>
      <c r="P209" s="167">
        <v>6879</v>
      </c>
      <c r="Q209" s="167">
        <v>3675</v>
      </c>
      <c r="R209" s="167">
        <v>7209</v>
      </c>
      <c r="S209" s="167">
        <v>837</v>
      </c>
      <c r="T209" s="167">
        <v>5341</v>
      </c>
      <c r="U209" s="167">
        <v>2252</v>
      </c>
      <c r="V209" s="167">
        <v>3310</v>
      </c>
      <c r="W209" s="167">
        <v>3107</v>
      </c>
    </row>
    <row r="210" spans="1:23" ht="21" x14ac:dyDescent="0.3">
      <c r="A210" s="164" t="s">
        <v>641</v>
      </c>
      <c r="B210" s="165" t="s">
        <v>377</v>
      </c>
      <c r="C210" s="164" t="s">
        <v>127</v>
      </c>
      <c r="D210" s="164" t="s">
        <v>59</v>
      </c>
      <c r="E210" s="164" t="s">
        <v>60</v>
      </c>
      <c r="F210" s="166">
        <v>16707</v>
      </c>
      <c r="G210" s="167">
        <v>4157</v>
      </c>
      <c r="H210" s="167">
        <v>1379</v>
      </c>
      <c r="I210" s="167">
        <v>2472</v>
      </c>
      <c r="J210" s="167">
        <v>685</v>
      </c>
      <c r="K210" s="167">
        <v>3512</v>
      </c>
      <c r="L210" s="167">
        <v>1179</v>
      </c>
      <c r="M210" s="167">
        <v>1653</v>
      </c>
      <c r="N210" s="167">
        <v>1670</v>
      </c>
      <c r="O210" s="166">
        <v>17491</v>
      </c>
      <c r="P210" s="167">
        <v>3054</v>
      </c>
      <c r="Q210" s="167">
        <v>1534</v>
      </c>
      <c r="R210" s="167">
        <v>4597</v>
      </c>
      <c r="S210" s="167">
        <v>492</v>
      </c>
      <c r="T210" s="167">
        <v>2820</v>
      </c>
      <c r="U210" s="167">
        <v>1321</v>
      </c>
      <c r="V210" s="167">
        <v>1697</v>
      </c>
      <c r="W210" s="167">
        <v>1976</v>
      </c>
    </row>
    <row r="211" spans="1:23" ht="21" x14ac:dyDescent="0.3">
      <c r="A211" s="164" t="s">
        <v>642</v>
      </c>
      <c r="B211" s="165" t="s">
        <v>25</v>
      </c>
      <c r="C211" s="164" t="s">
        <v>127</v>
      </c>
      <c r="D211" s="164" t="s">
        <v>59</v>
      </c>
      <c r="E211" s="164" t="s">
        <v>60</v>
      </c>
      <c r="F211" s="166">
        <v>2309</v>
      </c>
      <c r="G211" s="167">
        <v>588</v>
      </c>
      <c r="H211" s="167">
        <v>129</v>
      </c>
      <c r="I211" s="167">
        <v>217</v>
      </c>
      <c r="J211" s="167">
        <v>63</v>
      </c>
      <c r="K211" s="167">
        <v>571</v>
      </c>
      <c r="L211" s="167">
        <v>108</v>
      </c>
      <c r="M211" s="167">
        <v>402</v>
      </c>
      <c r="N211" s="167">
        <v>231</v>
      </c>
      <c r="O211" s="166">
        <v>2938</v>
      </c>
      <c r="P211" s="167">
        <v>841</v>
      </c>
      <c r="Q211" s="167">
        <v>110</v>
      </c>
      <c r="R211" s="167">
        <v>258</v>
      </c>
      <c r="S211" s="167">
        <v>5</v>
      </c>
      <c r="T211" s="167">
        <v>930</v>
      </c>
      <c r="U211" s="167">
        <v>132</v>
      </c>
      <c r="V211" s="167">
        <v>439</v>
      </c>
      <c r="W211" s="167">
        <v>223</v>
      </c>
    </row>
    <row r="212" spans="1:23" ht="42" x14ac:dyDescent="0.3">
      <c r="A212" s="164" t="s">
        <v>643</v>
      </c>
      <c r="B212" s="163" t="s">
        <v>381</v>
      </c>
      <c r="C212" s="163" t="s">
        <v>127</v>
      </c>
      <c r="D212" s="163" t="s">
        <v>59</v>
      </c>
      <c r="E212" s="163" t="s">
        <v>60</v>
      </c>
      <c r="F212" s="168">
        <v>2333</v>
      </c>
      <c r="G212" s="169">
        <v>344</v>
      </c>
      <c r="H212" s="169">
        <v>0</v>
      </c>
      <c r="I212" s="169">
        <v>550</v>
      </c>
      <c r="J212" s="169">
        <v>96</v>
      </c>
      <c r="K212" s="169">
        <v>1238</v>
      </c>
      <c r="L212" s="169">
        <v>0</v>
      </c>
      <c r="M212" s="169">
        <v>87</v>
      </c>
      <c r="N212" s="169">
        <v>18</v>
      </c>
      <c r="O212" s="168">
        <v>1846</v>
      </c>
      <c r="P212" s="169">
        <v>274</v>
      </c>
      <c r="Q212" s="169">
        <v>41</v>
      </c>
      <c r="R212" s="169">
        <v>641</v>
      </c>
      <c r="S212" s="169">
        <v>108</v>
      </c>
      <c r="T212" s="169">
        <v>742</v>
      </c>
      <c r="U212" s="169">
        <v>0</v>
      </c>
      <c r="V212" s="169">
        <v>0</v>
      </c>
      <c r="W212" s="169">
        <v>40</v>
      </c>
    </row>
    <row r="213" spans="1:23" ht="21" x14ac:dyDescent="0.3">
      <c r="A213" s="164" t="s">
        <v>644</v>
      </c>
      <c r="B213" s="165" t="s">
        <v>377</v>
      </c>
      <c r="C213" s="164" t="s">
        <v>127</v>
      </c>
      <c r="D213" s="164" t="s">
        <v>59</v>
      </c>
      <c r="E213" s="164" t="s">
        <v>60</v>
      </c>
      <c r="F213" s="166">
        <v>1257</v>
      </c>
      <c r="G213" s="167">
        <v>78</v>
      </c>
      <c r="H213" s="167">
        <v>0</v>
      </c>
      <c r="I213" s="167">
        <v>346</v>
      </c>
      <c r="J213" s="167">
        <v>73</v>
      </c>
      <c r="K213" s="167">
        <v>737</v>
      </c>
      <c r="L213" s="167">
        <v>0</v>
      </c>
      <c r="M213" s="167">
        <v>19</v>
      </c>
      <c r="N213" s="167">
        <v>4</v>
      </c>
      <c r="O213" s="166">
        <v>1033</v>
      </c>
      <c r="P213" s="167">
        <v>51</v>
      </c>
      <c r="Q213" s="167">
        <v>12</v>
      </c>
      <c r="R213" s="167">
        <v>388</v>
      </c>
      <c r="S213" s="167">
        <v>72</v>
      </c>
      <c r="T213" s="167">
        <v>503</v>
      </c>
      <c r="U213" s="167">
        <v>0</v>
      </c>
      <c r="V213" s="167">
        <v>0</v>
      </c>
      <c r="W213" s="167">
        <v>7</v>
      </c>
    </row>
    <row r="214" spans="1:23" ht="42" x14ac:dyDescent="0.3">
      <c r="A214" s="164" t="s">
        <v>645</v>
      </c>
      <c r="B214" s="163" t="s">
        <v>382</v>
      </c>
      <c r="C214" s="163" t="s">
        <v>127</v>
      </c>
      <c r="D214" s="163" t="s">
        <v>59</v>
      </c>
      <c r="E214" s="163" t="s">
        <v>60</v>
      </c>
      <c r="F214" s="168">
        <v>27496</v>
      </c>
      <c r="G214" s="169">
        <v>7920</v>
      </c>
      <c r="H214" s="169">
        <v>2900</v>
      </c>
      <c r="I214" s="169">
        <v>2941</v>
      </c>
      <c r="J214" s="169">
        <v>825</v>
      </c>
      <c r="K214" s="169">
        <v>5544</v>
      </c>
      <c r="L214" s="169">
        <v>1867</v>
      </c>
      <c r="M214" s="169">
        <v>2976</v>
      </c>
      <c r="N214" s="169">
        <v>2523</v>
      </c>
      <c r="O214" s="168">
        <v>30764</v>
      </c>
      <c r="P214" s="169">
        <v>6605</v>
      </c>
      <c r="Q214" s="169">
        <v>3634</v>
      </c>
      <c r="R214" s="169">
        <v>6568</v>
      </c>
      <c r="S214" s="169">
        <v>729</v>
      </c>
      <c r="T214" s="169">
        <v>4599</v>
      </c>
      <c r="U214" s="169">
        <v>2252</v>
      </c>
      <c r="V214" s="169">
        <v>3310</v>
      </c>
      <c r="W214" s="169">
        <v>3067</v>
      </c>
    </row>
    <row r="215" spans="1:23" ht="21" x14ac:dyDescent="0.3">
      <c r="A215" s="164" t="s">
        <v>646</v>
      </c>
      <c r="B215" s="165" t="s">
        <v>377</v>
      </c>
      <c r="C215" s="164" t="s">
        <v>127</v>
      </c>
      <c r="D215" s="164" t="s">
        <v>59</v>
      </c>
      <c r="E215" s="164" t="s">
        <v>60</v>
      </c>
      <c r="F215" s="166">
        <v>15450</v>
      </c>
      <c r="G215" s="167">
        <v>4079</v>
      </c>
      <c r="H215" s="167">
        <v>1379</v>
      </c>
      <c r="I215" s="167">
        <v>2126</v>
      </c>
      <c r="J215" s="167">
        <v>612</v>
      </c>
      <c r="K215" s="167">
        <v>2775</v>
      </c>
      <c r="L215" s="167">
        <v>1179</v>
      </c>
      <c r="M215" s="167">
        <v>1634</v>
      </c>
      <c r="N215" s="167">
        <v>1666</v>
      </c>
      <c r="O215" s="166">
        <v>16458</v>
      </c>
      <c r="P215" s="167">
        <v>3003</v>
      </c>
      <c r="Q215" s="167">
        <v>1522</v>
      </c>
      <c r="R215" s="167">
        <v>4209</v>
      </c>
      <c r="S215" s="167">
        <v>420</v>
      </c>
      <c r="T215" s="167">
        <v>2317</v>
      </c>
      <c r="U215" s="167">
        <v>1321</v>
      </c>
      <c r="V215" s="167">
        <v>1697</v>
      </c>
      <c r="W215" s="167">
        <v>1969</v>
      </c>
    </row>
    <row r="216" spans="1:23" ht="63" x14ac:dyDescent="0.3">
      <c r="A216" s="164" t="s">
        <v>648</v>
      </c>
      <c r="B216" s="172" t="s">
        <v>647</v>
      </c>
      <c r="C216" s="163" t="s">
        <v>58</v>
      </c>
      <c r="D216" s="163" t="s">
        <v>130</v>
      </c>
      <c r="E216" s="163" t="s">
        <v>60</v>
      </c>
      <c r="F216" s="174">
        <v>7410.49</v>
      </c>
      <c r="G216" s="175">
        <v>3327.8789999999999</v>
      </c>
      <c r="H216" s="175">
        <v>789.11300000000006</v>
      </c>
      <c r="I216" s="175">
        <v>639.00300000000004</v>
      </c>
      <c r="J216" s="175">
        <v>153.203</v>
      </c>
      <c r="K216" s="175">
        <v>986.10299999999995</v>
      </c>
      <c r="L216" s="175">
        <v>490.666</v>
      </c>
      <c r="M216" s="175">
        <v>570.62300000000005</v>
      </c>
      <c r="N216" s="175">
        <v>453.9</v>
      </c>
      <c r="O216" s="174">
        <v>5811.4350000000004</v>
      </c>
      <c r="P216" s="175">
        <v>2436.239</v>
      </c>
      <c r="Q216" s="175">
        <v>710.42</v>
      </c>
      <c r="R216" s="175">
        <v>488.51100000000002</v>
      </c>
      <c r="S216" s="175">
        <v>127.893</v>
      </c>
      <c r="T216" s="175">
        <v>817.08600000000001</v>
      </c>
      <c r="U216" s="175">
        <v>377.85500000000002</v>
      </c>
      <c r="V216" s="175">
        <v>477.72300000000001</v>
      </c>
      <c r="W216" s="175">
        <v>375.71</v>
      </c>
    </row>
    <row r="217" spans="1:23" ht="20.25" customHeight="1" x14ac:dyDescent="0.3">
      <c r="A217" s="164" t="s">
        <v>649</v>
      </c>
      <c r="B217" s="165" t="s">
        <v>383</v>
      </c>
      <c r="C217" s="164" t="s">
        <v>58</v>
      </c>
      <c r="D217" s="164" t="s">
        <v>130</v>
      </c>
      <c r="E217" s="173" t="s">
        <v>60</v>
      </c>
      <c r="F217" s="176">
        <v>656.06500000000005</v>
      </c>
      <c r="G217" s="177">
        <v>176.32599999999999</v>
      </c>
      <c r="H217" s="177">
        <v>50.374000000000002</v>
      </c>
      <c r="I217" s="177">
        <v>102.274</v>
      </c>
      <c r="J217" s="177">
        <v>25.568000000000001</v>
      </c>
      <c r="K217" s="177">
        <v>117.95099999999999</v>
      </c>
      <c r="L217" s="177">
        <v>52.276000000000003</v>
      </c>
      <c r="M217" s="177">
        <v>79.674000000000007</v>
      </c>
      <c r="N217" s="177">
        <v>51.621000000000002</v>
      </c>
      <c r="O217" s="176">
        <v>560.93399999999997</v>
      </c>
      <c r="P217" s="177">
        <v>141.58199999999999</v>
      </c>
      <c r="Q217" s="177">
        <v>42.308999999999997</v>
      </c>
      <c r="R217" s="177">
        <v>84.088999999999999</v>
      </c>
      <c r="S217" s="177">
        <v>22.033000000000001</v>
      </c>
      <c r="T217" s="177">
        <v>107.586</v>
      </c>
      <c r="U217" s="177">
        <v>45.779000000000003</v>
      </c>
      <c r="V217" s="177">
        <v>67.718999999999994</v>
      </c>
      <c r="W217" s="177">
        <v>49.837000000000003</v>
      </c>
    </row>
    <row r="218" spans="1:23" ht="63" x14ac:dyDescent="0.3">
      <c r="A218" s="164" t="s">
        <v>650</v>
      </c>
      <c r="B218" s="163" t="s">
        <v>384</v>
      </c>
      <c r="C218" s="163" t="s">
        <v>58</v>
      </c>
      <c r="D218" s="163" t="s">
        <v>130</v>
      </c>
      <c r="E218" s="163" t="s">
        <v>60</v>
      </c>
      <c r="F218" s="174">
        <v>609.95000000000005</v>
      </c>
      <c r="G218" s="175">
        <v>331.15699999999998</v>
      </c>
      <c r="H218" s="175">
        <v>50.003999999999998</v>
      </c>
      <c r="I218" s="175">
        <v>54.856999999999999</v>
      </c>
      <c r="J218" s="175">
        <v>21.757000000000001</v>
      </c>
      <c r="K218" s="175">
        <v>58.41</v>
      </c>
      <c r="L218" s="175">
        <v>23.074999999999999</v>
      </c>
      <c r="M218" s="175">
        <v>43.442999999999998</v>
      </c>
      <c r="N218" s="175">
        <v>27.245999999999999</v>
      </c>
      <c r="O218" s="174">
        <v>640.70699999999999</v>
      </c>
      <c r="P218" s="175">
        <v>351.77199999999999</v>
      </c>
      <c r="Q218" s="175">
        <v>57.569000000000003</v>
      </c>
      <c r="R218" s="175">
        <v>54.610999999999997</v>
      </c>
      <c r="S218" s="175">
        <v>21.1</v>
      </c>
      <c r="T218" s="175">
        <v>59.694000000000003</v>
      </c>
      <c r="U218" s="175">
        <v>28.042999999999999</v>
      </c>
      <c r="V218" s="175">
        <v>41.222000000000001</v>
      </c>
      <c r="W218" s="175">
        <v>26.696000000000002</v>
      </c>
    </row>
    <row r="219" spans="1:23" ht="20.25" customHeight="1" x14ac:dyDescent="0.3">
      <c r="A219" s="164" t="s">
        <v>651</v>
      </c>
      <c r="B219" s="165" t="s">
        <v>383</v>
      </c>
      <c r="C219" s="164" t="s">
        <v>58</v>
      </c>
      <c r="D219" s="164" t="s">
        <v>130</v>
      </c>
      <c r="E219" s="164" t="s">
        <v>60</v>
      </c>
      <c r="F219" s="176">
        <v>27.324999999999999</v>
      </c>
      <c r="G219" s="177">
        <v>8.3650000000000002</v>
      </c>
      <c r="H219" s="177">
        <v>1.7669999999999999</v>
      </c>
      <c r="I219" s="177">
        <v>3.8130000000000002</v>
      </c>
      <c r="J219" s="177">
        <v>2.468</v>
      </c>
      <c r="K219" s="177">
        <v>4.1100000000000003</v>
      </c>
      <c r="L219" s="177">
        <v>1.946</v>
      </c>
      <c r="M219" s="177">
        <v>2.8340000000000001</v>
      </c>
      <c r="N219" s="177">
        <v>2.0230000000000001</v>
      </c>
      <c r="O219" s="176">
        <v>21.638999999999999</v>
      </c>
      <c r="P219" s="177">
        <v>5.7329999999999997</v>
      </c>
      <c r="Q219" s="177">
        <v>1.327</v>
      </c>
      <c r="R219" s="177">
        <v>3.456</v>
      </c>
      <c r="S219" s="177">
        <v>1.8440000000000001</v>
      </c>
      <c r="T219" s="177">
        <v>3.7959999999999998</v>
      </c>
      <c r="U219" s="177">
        <v>1.7170000000000001</v>
      </c>
      <c r="V219" s="177">
        <v>2.0840000000000001</v>
      </c>
      <c r="W219" s="177">
        <v>1.6830000000000001</v>
      </c>
    </row>
    <row r="220" spans="1:23" ht="84.75" customHeight="1" x14ac:dyDescent="0.3">
      <c r="A220" s="164" t="s">
        <v>652</v>
      </c>
      <c r="B220" s="163" t="s">
        <v>385</v>
      </c>
      <c r="C220" s="163" t="s">
        <v>58</v>
      </c>
      <c r="D220" s="163" t="s">
        <v>116</v>
      </c>
      <c r="E220" s="163" t="s">
        <v>60</v>
      </c>
      <c r="F220" s="178">
        <v>17.340703176282901</v>
      </c>
      <c r="G220" s="170">
        <v>14.3476378046904</v>
      </c>
      <c r="H220" s="170">
        <v>17.1267976584849</v>
      </c>
      <c r="I220" s="170">
        <v>27.997409941437201</v>
      </c>
      <c r="J220" s="170">
        <v>40.161397159836</v>
      </c>
      <c r="K220" s="170">
        <v>25.462107295465401</v>
      </c>
      <c r="L220" s="170">
        <v>12.772219053567699</v>
      </c>
      <c r="M220" s="170">
        <v>24.3190989639996</v>
      </c>
      <c r="N220" s="170">
        <v>20.558512002570801</v>
      </c>
      <c r="O220" s="178">
        <v>15.604329704177374</v>
      </c>
      <c r="P220" s="170">
        <v>11.892170657385567</v>
      </c>
      <c r="Q220" s="170">
        <v>19.787739021999588</v>
      </c>
      <c r="R220" s="170">
        <v>24.514033403570188</v>
      </c>
      <c r="S220" s="170">
        <v>36.655641666475589</v>
      </c>
      <c r="T220" s="170">
        <v>23.788577036744389</v>
      </c>
      <c r="U220" s="170">
        <v>11.555435539504938</v>
      </c>
      <c r="V220" s="170">
        <v>21.094857377015881</v>
      </c>
      <c r="W220" s="170">
        <v>20.252489043894496</v>
      </c>
    </row>
    <row r="221" spans="1:23" ht="66" x14ac:dyDescent="0.3">
      <c r="A221" s="164" t="s">
        <v>653</v>
      </c>
      <c r="B221" s="164" t="s">
        <v>386</v>
      </c>
      <c r="C221" s="163" t="s">
        <v>58</v>
      </c>
      <c r="D221" s="163" t="s">
        <v>130</v>
      </c>
      <c r="E221" s="163" t="s">
        <v>60</v>
      </c>
      <c r="F221" s="174">
        <v>71.139306098000006</v>
      </c>
      <c r="G221" s="175">
        <v>12.482862492000001</v>
      </c>
      <c r="H221" s="175">
        <v>11.377489205</v>
      </c>
      <c r="I221" s="175">
        <v>10.417120881999999</v>
      </c>
      <c r="J221" s="175">
        <v>3.1475954309999996</v>
      </c>
      <c r="K221" s="175">
        <v>13.896913034999995</v>
      </c>
      <c r="L221" s="175">
        <v>5.7359351099999998</v>
      </c>
      <c r="M221" s="175">
        <v>6.9875626510000011</v>
      </c>
      <c r="N221" s="175">
        <v>7.0938272920000012</v>
      </c>
      <c r="O221" s="174">
        <v>71.334925905000006</v>
      </c>
      <c r="P221" s="175">
        <v>13.426095203999999</v>
      </c>
      <c r="Q221" s="175">
        <v>9.0373187399999999</v>
      </c>
      <c r="R221" s="175">
        <v>15.060080458999998</v>
      </c>
      <c r="S221" s="175">
        <v>2.7748649999999997</v>
      </c>
      <c r="T221" s="175">
        <v>10.227217387</v>
      </c>
      <c r="U221" s="175">
        <v>6.0350738919999998</v>
      </c>
      <c r="V221" s="175">
        <v>7.7819958969999998</v>
      </c>
      <c r="W221" s="175">
        <v>6.9922793260000002</v>
      </c>
    </row>
    <row r="222" spans="1:23" ht="21" x14ac:dyDescent="0.3">
      <c r="A222" s="164" t="s">
        <v>654</v>
      </c>
      <c r="B222" s="165" t="s">
        <v>301</v>
      </c>
      <c r="C222" s="164" t="s">
        <v>58</v>
      </c>
      <c r="D222" s="164" t="s">
        <v>130</v>
      </c>
      <c r="E222" s="164" t="s">
        <v>60</v>
      </c>
      <c r="F222" s="176">
        <v>61.891157690999997</v>
      </c>
      <c r="G222" s="177">
        <v>11.167632548</v>
      </c>
      <c r="H222" s="177">
        <v>8.7596122569999988</v>
      </c>
      <c r="I222" s="177">
        <v>9.3959763089999999</v>
      </c>
      <c r="J222" s="177">
        <v>3.1300554309999997</v>
      </c>
      <c r="K222" s="177">
        <v>12.889053787999996</v>
      </c>
      <c r="L222" s="177">
        <v>4.8068536719999999</v>
      </c>
      <c r="M222" s="177">
        <v>5.6417698610000002</v>
      </c>
      <c r="N222" s="177">
        <v>6.1002038250000012</v>
      </c>
      <c r="O222" s="176">
        <v>59.052588999999998</v>
      </c>
      <c r="P222" s="177">
        <v>10.049985</v>
      </c>
      <c r="Q222" s="177">
        <v>8.1167639999999999</v>
      </c>
      <c r="R222" s="177">
        <v>14.213507999999999</v>
      </c>
      <c r="S222" s="177">
        <v>2.5424669999999998</v>
      </c>
      <c r="T222" s="177">
        <v>9.2909749999999995</v>
      </c>
      <c r="U222" s="177">
        <v>4.8545340000000001</v>
      </c>
      <c r="V222" s="177">
        <v>5.3404109999999996</v>
      </c>
      <c r="W222" s="177">
        <v>4.6439450000000004</v>
      </c>
    </row>
    <row r="223" spans="1:23" ht="21" x14ac:dyDescent="0.3">
      <c r="A223" s="164" t="s">
        <v>655</v>
      </c>
      <c r="B223" s="165" t="s">
        <v>377</v>
      </c>
      <c r="C223" s="164" t="s">
        <v>58</v>
      </c>
      <c r="D223" s="164" t="s">
        <v>130</v>
      </c>
      <c r="E223" s="164" t="s">
        <v>60</v>
      </c>
      <c r="F223" s="176">
        <v>31.015451306999999</v>
      </c>
      <c r="G223" s="177">
        <v>5.1058761869999989</v>
      </c>
      <c r="H223" s="177">
        <v>2.7801747309999989</v>
      </c>
      <c r="I223" s="177">
        <v>6.0099541309999998</v>
      </c>
      <c r="J223" s="177">
        <v>2.1002256729999997</v>
      </c>
      <c r="K223" s="177">
        <v>6.0748068860000011</v>
      </c>
      <c r="L223" s="177">
        <v>2.6840068420000001</v>
      </c>
      <c r="M223" s="177">
        <v>2.641389696000001</v>
      </c>
      <c r="N223" s="177">
        <v>3.6190171609999999</v>
      </c>
      <c r="O223" s="176">
        <v>29.515397</v>
      </c>
      <c r="P223" s="177">
        <v>4.4179250000000003</v>
      </c>
      <c r="Q223" s="177">
        <v>2.7079800000000001</v>
      </c>
      <c r="R223" s="177">
        <v>8.3090069999999994</v>
      </c>
      <c r="S223" s="177">
        <v>1.6927559999999999</v>
      </c>
      <c r="T223" s="177">
        <v>4.4558220000000004</v>
      </c>
      <c r="U223" s="177">
        <v>2.686375</v>
      </c>
      <c r="V223" s="177">
        <v>2.4568110000000001</v>
      </c>
      <c r="W223" s="177">
        <v>2.7887209999999998</v>
      </c>
    </row>
    <row r="224" spans="1:23" ht="63" x14ac:dyDescent="0.3">
      <c r="A224" s="163" t="s">
        <v>656</v>
      </c>
      <c r="B224" s="163" t="s">
        <v>387</v>
      </c>
      <c r="C224" s="163" t="s">
        <v>58</v>
      </c>
      <c r="D224" s="163" t="s">
        <v>130</v>
      </c>
      <c r="E224" s="163" t="s">
        <v>60</v>
      </c>
      <c r="F224" s="174">
        <v>4.2408382729999987</v>
      </c>
      <c r="G224" s="175">
        <v>0.84398573099999996</v>
      </c>
      <c r="H224" s="175">
        <v>0.41521621499999989</v>
      </c>
      <c r="I224" s="175">
        <v>0.31102417100000002</v>
      </c>
      <c r="J224" s="175">
        <v>0.56503991100000006</v>
      </c>
      <c r="K224" s="175">
        <v>0.47809633299999993</v>
      </c>
      <c r="L224" s="175">
        <v>0.114231397</v>
      </c>
      <c r="M224" s="175">
        <v>0.39646270399999989</v>
      </c>
      <c r="N224" s="175">
        <v>1.1167818110000001</v>
      </c>
      <c r="O224" s="174">
        <v>4.4999880000000001</v>
      </c>
      <c r="P224" s="175">
        <v>1.2344120000000001</v>
      </c>
      <c r="Q224" s="175">
        <v>0.35163699999999998</v>
      </c>
      <c r="R224" s="175">
        <v>1.2307110000000001</v>
      </c>
      <c r="S224" s="175">
        <v>0.78300499999999995</v>
      </c>
      <c r="T224" s="175">
        <v>0.35888399999999998</v>
      </c>
      <c r="U224" s="175">
        <v>0.13175700000000001</v>
      </c>
      <c r="V224" s="175">
        <v>0.16217000000000001</v>
      </c>
      <c r="W224" s="175">
        <v>0.24741199999999999</v>
      </c>
    </row>
    <row r="225" spans="1:23" ht="21" x14ac:dyDescent="0.3">
      <c r="A225" s="164" t="s">
        <v>657</v>
      </c>
      <c r="B225" s="165" t="s">
        <v>25</v>
      </c>
      <c r="C225" s="164" t="s">
        <v>58</v>
      </c>
      <c r="D225" s="164" t="s">
        <v>130</v>
      </c>
      <c r="E225" s="164" t="s">
        <v>60</v>
      </c>
      <c r="F225" s="176">
        <v>6.1594489999999995</v>
      </c>
      <c r="G225" s="177">
        <v>0.81849599999999989</v>
      </c>
      <c r="H225" s="177">
        <v>2.3594599999999999</v>
      </c>
      <c r="I225" s="177">
        <v>0.45739599999999991</v>
      </c>
      <c r="J225" s="171">
        <v>1.754E-2</v>
      </c>
      <c r="K225" s="177">
        <v>0.58047799999999994</v>
      </c>
      <c r="L225" s="177">
        <v>0.25849700000000009</v>
      </c>
      <c r="M225" s="177">
        <v>1.2088680000000003</v>
      </c>
      <c r="N225" s="177">
        <v>0.45871400000000001</v>
      </c>
      <c r="O225" s="176">
        <v>4.5947880000000003</v>
      </c>
      <c r="P225" s="177">
        <v>1.4169399999999996</v>
      </c>
      <c r="Q225" s="177">
        <v>0.7698250000000002</v>
      </c>
      <c r="R225" s="177">
        <v>0.28068100000000001</v>
      </c>
      <c r="S225" s="171">
        <v>1.6480000000000002E-2</v>
      </c>
      <c r="T225" s="177">
        <v>0.49877500000000008</v>
      </c>
      <c r="U225" s="177">
        <v>0.29483399999999993</v>
      </c>
      <c r="V225" s="177">
        <v>0.88594800000000029</v>
      </c>
      <c r="W225" s="177">
        <v>0.43130499999999999</v>
      </c>
    </row>
    <row r="226" spans="1:23" ht="63" x14ac:dyDescent="0.3">
      <c r="A226" s="164" t="s">
        <v>658</v>
      </c>
      <c r="B226" s="163" t="s">
        <v>388</v>
      </c>
      <c r="C226" s="164" t="s">
        <v>58</v>
      </c>
      <c r="D226" s="164" t="s">
        <v>130</v>
      </c>
      <c r="E226" s="164" t="s">
        <v>60</v>
      </c>
      <c r="F226" s="176">
        <v>0.67510177400000004</v>
      </c>
      <c r="G226" s="177">
        <v>0.39492907799999999</v>
      </c>
      <c r="H226" s="171">
        <v>7.5370920000000004E-3</v>
      </c>
      <c r="I226" s="177">
        <v>0.10502652800000002</v>
      </c>
      <c r="J226" s="167">
        <v>0</v>
      </c>
      <c r="K226" s="177">
        <v>8.2650445000000003E-2</v>
      </c>
      <c r="L226" s="177">
        <v>5.6839173000000007E-2</v>
      </c>
      <c r="M226" s="171">
        <v>2.3118356000000003E-2</v>
      </c>
      <c r="N226" s="171">
        <v>5.0011019999999995E-3</v>
      </c>
      <c r="O226" s="176">
        <v>0.61108033900000003</v>
      </c>
      <c r="P226" s="177">
        <v>0.36302162700000007</v>
      </c>
      <c r="Q226" s="180">
        <v>4.9588829999999999E-3</v>
      </c>
      <c r="R226" s="177">
        <v>8.8148244000000001E-2</v>
      </c>
      <c r="S226" s="167">
        <v>0</v>
      </c>
      <c r="T226" s="177">
        <v>6.3888788000000002E-2</v>
      </c>
      <c r="U226" s="177">
        <v>5.2960002000000006E-2</v>
      </c>
      <c r="V226" s="171">
        <v>3.0093154000000004E-2</v>
      </c>
      <c r="W226" s="171">
        <v>8.0096409999999996E-3</v>
      </c>
    </row>
    <row r="227" spans="1:23" ht="18" customHeight="1" x14ac:dyDescent="0.3">
      <c r="A227" s="164" t="s">
        <v>659</v>
      </c>
      <c r="B227" s="165" t="s">
        <v>303</v>
      </c>
      <c r="C227" s="164" t="s">
        <v>58</v>
      </c>
      <c r="D227" s="164" t="s">
        <v>130</v>
      </c>
      <c r="E227" s="164" t="s">
        <v>60</v>
      </c>
      <c r="F227" s="176">
        <v>3.0886994070000005</v>
      </c>
      <c r="G227" s="177">
        <v>0.49673394400000009</v>
      </c>
      <c r="H227" s="177">
        <v>0.25841694799999992</v>
      </c>
      <c r="I227" s="177">
        <v>0.56374857300000014</v>
      </c>
      <c r="J227" s="167">
        <v>0</v>
      </c>
      <c r="K227" s="177">
        <v>0.42738124699999991</v>
      </c>
      <c r="L227" s="177">
        <v>0.67058443799999989</v>
      </c>
      <c r="M227" s="177">
        <v>0.13692478999999996</v>
      </c>
      <c r="N227" s="177">
        <v>0.53490946699999997</v>
      </c>
      <c r="O227" s="176">
        <v>7.6875489049999999</v>
      </c>
      <c r="P227" s="177">
        <v>1.9591702040000003</v>
      </c>
      <c r="Q227" s="177">
        <v>0.15072974</v>
      </c>
      <c r="R227" s="177">
        <v>0.56589145900000004</v>
      </c>
      <c r="S227" s="177">
        <v>0.215918</v>
      </c>
      <c r="T227" s="177">
        <v>0.43746738699999999</v>
      </c>
      <c r="U227" s="177">
        <v>0.88570589200000005</v>
      </c>
      <c r="V227" s="177">
        <v>1.5556368970000001</v>
      </c>
      <c r="W227" s="177">
        <v>1.917029326</v>
      </c>
    </row>
    <row r="228" spans="1:23" ht="63" x14ac:dyDescent="0.3">
      <c r="A228" s="163" t="s">
        <v>660</v>
      </c>
      <c r="B228" s="163" t="s">
        <v>389</v>
      </c>
      <c r="C228" s="163" t="s">
        <v>58</v>
      </c>
      <c r="D228" s="163" t="s">
        <v>130</v>
      </c>
      <c r="E228" s="163" t="s">
        <v>60</v>
      </c>
      <c r="F228" s="174">
        <v>4.263767403000001</v>
      </c>
      <c r="G228" s="175">
        <v>0.33862379000000004</v>
      </c>
      <c r="H228" s="169">
        <v>0</v>
      </c>
      <c r="I228" s="175">
        <v>1.7583848850000001</v>
      </c>
      <c r="J228" s="175">
        <v>0.302064632</v>
      </c>
      <c r="K228" s="175">
        <v>1.78383</v>
      </c>
      <c r="L228" s="169">
        <v>0</v>
      </c>
      <c r="M228" s="169">
        <v>2.5168008000000002E-2</v>
      </c>
      <c r="N228" s="175">
        <v>5.5696087999999998E-2</v>
      </c>
      <c r="O228" s="174">
        <v>3.711201</v>
      </c>
      <c r="P228" s="175">
        <v>0.311415</v>
      </c>
      <c r="Q228" s="175">
        <v>8.3694000000000005E-2</v>
      </c>
      <c r="R228" s="175">
        <v>1.7531410000000001</v>
      </c>
      <c r="S228" s="175">
        <v>0.29312700000000003</v>
      </c>
      <c r="T228" s="175">
        <v>1.220947</v>
      </c>
      <c r="U228" s="169">
        <v>0</v>
      </c>
      <c r="V228" s="169">
        <v>0</v>
      </c>
      <c r="W228" s="179">
        <v>4.8876999999999997E-2</v>
      </c>
    </row>
    <row r="229" spans="1:23" ht="21" x14ac:dyDescent="0.3">
      <c r="A229" s="164" t="s">
        <v>661</v>
      </c>
      <c r="B229" s="165" t="s">
        <v>377</v>
      </c>
      <c r="C229" s="164" t="s">
        <v>58</v>
      </c>
      <c r="D229" s="164" t="s">
        <v>130</v>
      </c>
      <c r="E229" s="164" t="s">
        <v>60</v>
      </c>
      <c r="F229" s="176">
        <v>2.2168614839999998</v>
      </c>
      <c r="G229" s="177">
        <v>5.9941016000000007E-2</v>
      </c>
      <c r="H229" s="167">
        <v>0</v>
      </c>
      <c r="I229" s="177">
        <v>1.000492181</v>
      </c>
      <c r="J229" s="177">
        <v>0.19772071100000002</v>
      </c>
      <c r="K229" s="177">
        <v>0.94540999999999997</v>
      </c>
      <c r="L229" s="167">
        <v>0</v>
      </c>
      <c r="M229" s="171">
        <v>6.3960630000000004E-3</v>
      </c>
      <c r="N229" s="171">
        <v>6.9015129999999997E-3</v>
      </c>
      <c r="O229" s="176">
        <v>2.097105</v>
      </c>
      <c r="P229" s="177">
        <v>6.1573000000000003E-2</v>
      </c>
      <c r="Q229" s="171">
        <v>2.2328000000000001E-2</v>
      </c>
      <c r="R229" s="177">
        <v>1.0438080000000001</v>
      </c>
      <c r="S229" s="177">
        <v>0.17832100000000001</v>
      </c>
      <c r="T229" s="177">
        <v>0.78545900000000002</v>
      </c>
      <c r="U229" s="167">
        <v>0</v>
      </c>
      <c r="V229" s="167">
        <v>0</v>
      </c>
      <c r="W229" s="171">
        <v>5.6160000000000003E-3</v>
      </c>
    </row>
    <row r="230" spans="1:23" ht="63" x14ac:dyDescent="0.3">
      <c r="A230" s="163" t="s">
        <v>662</v>
      </c>
      <c r="B230" s="163" t="s">
        <v>390</v>
      </c>
      <c r="C230" s="163" t="s">
        <v>58</v>
      </c>
      <c r="D230" s="163" t="s">
        <v>130</v>
      </c>
      <c r="E230" s="163" t="s">
        <v>60</v>
      </c>
      <c r="F230" s="174">
        <v>0.15683364699999999</v>
      </c>
      <c r="G230" s="179">
        <v>3.7880817000000004E-2</v>
      </c>
      <c r="H230" s="169">
        <v>0</v>
      </c>
      <c r="I230" s="179">
        <v>3.9724315000000003E-2</v>
      </c>
      <c r="J230" s="179">
        <v>7.0468360000000008E-3</v>
      </c>
      <c r="K230" s="175">
        <v>5.5756814999999994E-2</v>
      </c>
      <c r="L230" s="169">
        <v>0</v>
      </c>
      <c r="M230" s="179">
        <v>6.5824090000000009E-3</v>
      </c>
      <c r="N230" s="179">
        <v>9.842455E-3</v>
      </c>
      <c r="O230" s="174">
        <v>0.20976</v>
      </c>
      <c r="P230" s="179">
        <v>3.3956E-2</v>
      </c>
      <c r="Q230" s="175">
        <v>5.6029000000000002E-2</v>
      </c>
      <c r="R230" s="179">
        <v>4.6058000000000002E-2</v>
      </c>
      <c r="S230" s="181">
        <v>2.8200000000000002E-4</v>
      </c>
      <c r="T230" s="175">
        <v>6.198E-2</v>
      </c>
      <c r="U230" s="169">
        <v>0</v>
      </c>
      <c r="V230" s="169">
        <v>0</v>
      </c>
      <c r="W230" s="179">
        <v>1.1455E-2</v>
      </c>
    </row>
    <row r="231" spans="1:23" ht="63" x14ac:dyDescent="0.3">
      <c r="A231" s="163" t="s">
        <v>663</v>
      </c>
      <c r="B231" s="163" t="s">
        <v>391</v>
      </c>
      <c r="C231" s="163" t="s">
        <v>58</v>
      </c>
      <c r="D231" s="163" t="s">
        <v>130</v>
      </c>
      <c r="E231" s="163" t="s">
        <v>60</v>
      </c>
      <c r="F231" s="174">
        <v>57.627390288000001</v>
      </c>
      <c r="G231" s="175">
        <v>10.829008758000001</v>
      </c>
      <c r="H231" s="175">
        <v>8.7596122569999988</v>
      </c>
      <c r="I231" s="175">
        <v>7.6375914240000009</v>
      </c>
      <c r="J231" s="175">
        <v>2.8279907990000002</v>
      </c>
      <c r="K231" s="175">
        <v>11.105223787999996</v>
      </c>
      <c r="L231" s="175">
        <v>4.8068536719999999</v>
      </c>
      <c r="M231" s="175">
        <v>5.6166018529999997</v>
      </c>
      <c r="N231" s="175">
        <v>6.0445077370000009</v>
      </c>
      <c r="O231" s="174">
        <v>55.341388000000002</v>
      </c>
      <c r="P231" s="175">
        <v>9.7385699999999993</v>
      </c>
      <c r="Q231" s="175">
        <v>8.0330700000000004</v>
      </c>
      <c r="R231" s="175">
        <v>12.460367</v>
      </c>
      <c r="S231" s="175">
        <v>2.2493400000000001</v>
      </c>
      <c r="T231" s="175">
        <v>8.0700280000000006</v>
      </c>
      <c r="U231" s="175">
        <v>4.8545340000000001</v>
      </c>
      <c r="V231" s="175">
        <v>5.3404109999999996</v>
      </c>
      <c r="W231" s="175">
        <v>4.5950680000000004</v>
      </c>
    </row>
    <row r="232" spans="1:23" ht="21" x14ac:dyDescent="0.3">
      <c r="A232" s="164" t="s">
        <v>664</v>
      </c>
      <c r="B232" s="165" t="s">
        <v>377</v>
      </c>
      <c r="C232" s="164" t="s">
        <v>58</v>
      </c>
      <c r="D232" s="164" t="s">
        <v>130</v>
      </c>
      <c r="E232" s="164" t="s">
        <v>60</v>
      </c>
      <c r="F232" s="176">
        <v>28.798589823</v>
      </c>
      <c r="G232" s="177">
        <v>5.0459351709999991</v>
      </c>
      <c r="H232" s="177">
        <v>2.7801747309999989</v>
      </c>
      <c r="I232" s="177">
        <v>5.0094619500000004</v>
      </c>
      <c r="J232" s="177">
        <v>1.9025049620000001</v>
      </c>
      <c r="K232" s="177">
        <v>5.1293968860000012</v>
      </c>
      <c r="L232" s="177">
        <v>2.6840068420000001</v>
      </c>
      <c r="M232" s="177">
        <v>2.634993633000001</v>
      </c>
      <c r="N232" s="177">
        <v>3.6121156480000001</v>
      </c>
      <c r="O232" s="176">
        <v>27.418292000000001</v>
      </c>
      <c r="P232" s="177">
        <v>4.3563520000000002</v>
      </c>
      <c r="Q232" s="177">
        <v>2.6856520000000002</v>
      </c>
      <c r="R232" s="177">
        <v>7.265199</v>
      </c>
      <c r="S232" s="177">
        <v>1.514435</v>
      </c>
      <c r="T232" s="177">
        <v>3.670363</v>
      </c>
      <c r="U232" s="177">
        <v>2.686375</v>
      </c>
      <c r="V232" s="177">
        <v>2.4568110000000001</v>
      </c>
      <c r="W232" s="177">
        <v>2.7831049999999999</v>
      </c>
    </row>
    <row r="233" spans="1:23" ht="63" x14ac:dyDescent="0.3">
      <c r="A233" s="163" t="s">
        <v>665</v>
      </c>
      <c r="B233" s="163" t="s">
        <v>392</v>
      </c>
      <c r="C233" s="163" t="s">
        <v>58</v>
      </c>
      <c r="D233" s="163" t="s">
        <v>130</v>
      </c>
      <c r="E233" s="163" t="s">
        <v>60</v>
      </c>
      <c r="F233" s="174">
        <v>4.0840046259999996</v>
      </c>
      <c r="G233" s="175">
        <v>0.80610491399999984</v>
      </c>
      <c r="H233" s="175">
        <v>0.41521621499999989</v>
      </c>
      <c r="I233" s="175">
        <v>0.27129985600000001</v>
      </c>
      <c r="J233" s="175">
        <v>0.55799307500000006</v>
      </c>
      <c r="K233" s="175">
        <v>0.42233951799999991</v>
      </c>
      <c r="L233" s="175">
        <v>0.114231397</v>
      </c>
      <c r="M233" s="175">
        <v>0.38988029499999993</v>
      </c>
      <c r="N233" s="175">
        <v>1.1069393559999998</v>
      </c>
      <c r="O233" s="174">
        <v>4.2902279999999999</v>
      </c>
      <c r="P233" s="175">
        <v>1.200456</v>
      </c>
      <c r="Q233" s="175">
        <v>0.29560799999999998</v>
      </c>
      <c r="R233" s="175">
        <v>1.184653</v>
      </c>
      <c r="S233" s="175">
        <v>0.78272299999999995</v>
      </c>
      <c r="T233" s="175">
        <v>0.296904</v>
      </c>
      <c r="U233" s="175">
        <v>0.13175700000000001</v>
      </c>
      <c r="V233" s="175">
        <v>0.16217000000000001</v>
      </c>
      <c r="W233" s="175">
        <v>0.235957</v>
      </c>
    </row>
    <row r="234" spans="1:23" ht="63" x14ac:dyDescent="0.3">
      <c r="A234" s="163" t="s">
        <v>666</v>
      </c>
      <c r="B234" s="164" t="s">
        <v>393</v>
      </c>
      <c r="C234" s="163" t="s">
        <v>58</v>
      </c>
      <c r="D234" s="163" t="s">
        <v>130</v>
      </c>
      <c r="E234" s="163" t="s">
        <v>60</v>
      </c>
      <c r="F234" s="174">
        <f>F216+F221</f>
        <v>7481.6293060979997</v>
      </c>
      <c r="G234" s="182">
        <f t="shared" ref="G234:N234" si="9">G216+G221</f>
        <v>3340.361862492</v>
      </c>
      <c r="H234" s="182">
        <f t="shared" si="9"/>
        <v>800.49048920500002</v>
      </c>
      <c r="I234" s="182">
        <f t="shared" si="9"/>
        <v>649.42012088199999</v>
      </c>
      <c r="J234" s="182">
        <f t="shared" si="9"/>
        <v>156.35059543100002</v>
      </c>
      <c r="K234" s="182">
        <f t="shared" si="9"/>
        <v>999.99991303499996</v>
      </c>
      <c r="L234" s="182">
        <f t="shared" si="9"/>
        <v>496.40193511000001</v>
      </c>
      <c r="M234" s="182">
        <f t="shared" si="9"/>
        <v>577.61056265100001</v>
      </c>
      <c r="N234" s="182">
        <f t="shared" si="9"/>
        <v>460.99382729199999</v>
      </c>
      <c r="O234" s="174">
        <f>O216+O221</f>
        <v>5882.7699259050005</v>
      </c>
      <c r="P234" s="182">
        <f t="shared" ref="P234:W234" si="10">P216+P221</f>
        <v>2449.665095204</v>
      </c>
      <c r="Q234" s="182">
        <f t="shared" si="10"/>
        <v>719.45731874000001</v>
      </c>
      <c r="R234" s="182">
        <f t="shared" si="10"/>
        <v>503.57108045900003</v>
      </c>
      <c r="S234" s="182">
        <f t="shared" si="10"/>
        <v>130.66786500000001</v>
      </c>
      <c r="T234" s="182">
        <f t="shared" si="10"/>
        <v>827.31321738700001</v>
      </c>
      <c r="U234" s="182">
        <f t="shared" si="10"/>
        <v>383.89007389200003</v>
      </c>
      <c r="V234" s="182">
        <f t="shared" si="10"/>
        <v>485.50499589700001</v>
      </c>
      <c r="W234" s="182">
        <f t="shared" si="10"/>
        <v>382.702279326</v>
      </c>
    </row>
    <row r="235" spans="1:23" ht="84" x14ac:dyDescent="0.3">
      <c r="A235" s="163" t="s">
        <v>667</v>
      </c>
      <c r="B235" s="163" t="s">
        <v>394</v>
      </c>
      <c r="C235" s="163" t="s">
        <v>58</v>
      </c>
      <c r="D235" s="163" t="s">
        <v>395</v>
      </c>
      <c r="E235" s="163" t="s">
        <v>70</v>
      </c>
      <c r="F235" s="174">
        <f>F234/Справочно!D13*1000000</f>
        <v>1275.2698246524494</v>
      </c>
      <c r="G235" s="332">
        <f>G234/Справочно!E13*1000000</f>
        <v>1797.8711327040389</v>
      </c>
      <c r="H235" s="332">
        <f>H234/Справочно!F13*1000000</f>
        <v>1179.255593177767</v>
      </c>
      <c r="I235" s="332">
        <f>I234/Справочно!G13*1000000</f>
        <v>957.66457544508489</v>
      </c>
      <c r="J235" s="332">
        <f>J234/Справочно!H13*1000000</f>
        <v>762.49985579614736</v>
      </c>
      <c r="K235" s="332">
        <f>K234/Справочно!I13*1000000</f>
        <v>966.17508933255658</v>
      </c>
      <c r="L235" s="332">
        <f>L234/Справочно!J13*1000000</f>
        <v>1003.3024268141836</v>
      </c>
      <c r="M235" s="332">
        <f>M234/Справочно!K13*1000000</f>
        <v>946.82495312023605</v>
      </c>
      <c r="N235" s="332">
        <f>N234/Справочно!L13*1000000</f>
        <v>1501.9363421072351</v>
      </c>
      <c r="O235" s="174">
        <f>O234/Справочно!M13*1000000</f>
        <v>1034.8679389499032</v>
      </c>
      <c r="P235" s="182">
        <f>P234/Справочно!N13*1000000</f>
        <v>1388.0042445895847</v>
      </c>
      <c r="Q235" s="182">
        <f>Q234/Справочно!O13*1000000</f>
        <v>1088.0015103475914</v>
      </c>
      <c r="R235" s="182">
        <f>R234/Справочно!P13*1000000</f>
        <v>756.78088230900551</v>
      </c>
      <c r="S235" s="182">
        <f>S234/Справочно!Q13*1000000</f>
        <v>678.96693184239109</v>
      </c>
      <c r="T235" s="182">
        <f>T234/Справочно!R13*1000000</f>
        <v>820.53559338563468</v>
      </c>
      <c r="U235" s="182">
        <f>U234/Справочно!S13*1000000</f>
        <v>786.86315296982423</v>
      </c>
      <c r="V235" s="182">
        <f>V234/Справочно!T13*1000000</f>
        <v>807.52360738456525</v>
      </c>
      <c r="W235" s="182">
        <f>W234/Справочно!U13*1000000</f>
        <v>1262.2564780582409</v>
      </c>
    </row>
    <row r="236" spans="1:23" ht="42" x14ac:dyDescent="0.3">
      <c r="A236" s="163" t="s">
        <v>668</v>
      </c>
      <c r="B236" s="163" t="s">
        <v>307</v>
      </c>
      <c r="C236" s="163" t="s">
        <v>58</v>
      </c>
      <c r="D236" s="163" t="s">
        <v>116</v>
      </c>
      <c r="E236" s="163" t="s">
        <v>70</v>
      </c>
      <c r="F236" s="174">
        <f>F234/Справочно!$D$14*100</f>
        <v>5.7105140043762255</v>
      </c>
      <c r="G236" s="332">
        <f>G234/Справочно!$D$14*100</f>
        <v>2.5496028224623934</v>
      </c>
      <c r="H236" s="332">
        <f>H234/Справочно!$D$14*100</f>
        <v>0.61099153165063957</v>
      </c>
      <c r="I236" s="332">
        <f>I234/Справочно!$D$14*100</f>
        <v>0.49568383346628553</v>
      </c>
      <c r="J236" s="332">
        <f>J234/Справочно!$D$14*100</f>
        <v>0.11933794475403432</v>
      </c>
      <c r="K236" s="332">
        <f>K234/Справочно!$D$14*100</f>
        <v>0.7632713776806539</v>
      </c>
      <c r="L236" s="332">
        <f>L234/Справочно!$D$14*100</f>
        <v>0.3788894218448709</v>
      </c>
      <c r="M236" s="332">
        <f>M234/Справочно!$D$14*100</f>
        <v>0.44087364825810332</v>
      </c>
      <c r="N236" s="332">
        <f>N234/Справочно!$D$14*100</f>
        <v>0.35186342425924499</v>
      </c>
      <c r="O236" s="174">
        <f>O234/Справочно!$M$14*100</f>
        <v>5.4779324592197725</v>
      </c>
      <c r="P236" s="182">
        <f>P234/Справочно!$M$14*100</f>
        <v>2.2810852894559366</v>
      </c>
      <c r="Q236" s="182">
        <f>Q234/Справочно!$M$14*100</f>
        <v>0.66994607115163873</v>
      </c>
      <c r="R236" s="182">
        <f>R234/Справочно!$M$14*100</f>
        <v>0.46891658213989362</v>
      </c>
      <c r="S236" s="182">
        <f>S234/Справочно!$M$14*100</f>
        <v>0.12167563037072725</v>
      </c>
      <c r="T236" s="182">
        <f>T234/Справочно!$M$14*100</f>
        <v>0.77037959745954154</v>
      </c>
      <c r="U236" s="182">
        <f>U234/Справочно!$M$14*100</f>
        <v>0.35747172217036038</v>
      </c>
      <c r="V236" s="182">
        <f>V234/Справочно!$M$14*100</f>
        <v>0.45209376019042485</v>
      </c>
      <c r="W236" s="182">
        <f>W234/Справочно!$M$14*100</f>
        <v>0.35636566864626723</v>
      </c>
    </row>
    <row r="237" spans="1:23" ht="42" x14ac:dyDescent="0.3">
      <c r="A237" s="184" t="s">
        <v>669</v>
      </c>
      <c r="B237" s="185" t="s">
        <v>680</v>
      </c>
      <c r="C237" s="186" t="s">
        <v>127</v>
      </c>
      <c r="D237" s="186" t="s">
        <v>130</v>
      </c>
      <c r="E237" s="186" t="s">
        <v>60</v>
      </c>
      <c r="F237" s="188">
        <v>10612.584000000001</v>
      </c>
      <c r="G237" s="189">
        <v>4242.0479999999998</v>
      </c>
      <c r="H237" s="189">
        <v>1338.075</v>
      </c>
      <c r="I237" s="189">
        <v>890.947</v>
      </c>
      <c r="J237" s="189">
        <v>177.529</v>
      </c>
      <c r="K237" s="189">
        <v>1644.59</v>
      </c>
      <c r="L237" s="189">
        <v>838.375</v>
      </c>
      <c r="M237" s="189">
        <v>1022.283</v>
      </c>
      <c r="N237" s="189">
        <v>458.73899999999998</v>
      </c>
      <c r="O237" s="188">
        <v>7648.652</v>
      </c>
      <c r="P237" s="189">
        <v>2848.0259999999998</v>
      </c>
      <c r="Q237" s="189">
        <v>962.78700000000003</v>
      </c>
      <c r="R237" s="189">
        <v>651.40099999999995</v>
      </c>
      <c r="S237" s="189">
        <v>138.31</v>
      </c>
      <c r="T237" s="189">
        <v>1241.777</v>
      </c>
      <c r="U237" s="189">
        <v>609.928</v>
      </c>
      <c r="V237" s="189">
        <v>774.11199999999997</v>
      </c>
      <c r="W237" s="189">
        <v>422.31200000000001</v>
      </c>
    </row>
    <row r="238" spans="1:23" ht="21" x14ac:dyDescent="0.3">
      <c r="A238" s="184" t="s">
        <v>670</v>
      </c>
      <c r="B238" s="187" t="s">
        <v>396</v>
      </c>
      <c r="C238" s="184" t="s">
        <v>127</v>
      </c>
      <c r="D238" s="184" t="s">
        <v>130</v>
      </c>
      <c r="E238" s="184" t="s">
        <v>60</v>
      </c>
      <c r="F238" s="190">
        <v>851.35500000000002</v>
      </c>
      <c r="G238" s="191">
        <v>211.57400000000001</v>
      </c>
      <c r="H238" s="191">
        <v>79.123000000000005</v>
      </c>
      <c r="I238" s="191">
        <v>127.247</v>
      </c>
      <c r="J238" s="191">
        <v>28.963999999999999</v>
      </c>
      <c r="K238" s="191">
        <v>152.9</v>
      </c>
      <c r="L238" s="191">
        <v>73.472999999999999</v>
      </c>
      <c r="M238" s="191">
        <v>113.316</v>
      </c>
      <c r="N238" s="191">
        <v>64.757000000000005</v>
      </c>
      <c r="O238" s="190">
        <v>640.11500000000001</v>
      </c>
      <c r="P238" s="191">
        <v>150.84200000000001</v>
      </c>
      <c r="Q238" s="191">
        <v>58.33</v>
      </c>
      <c r="R238" s="191">
        <v>93.278000000000006</v>
      </c>
      <c r="S238" s="191">
        <v>19.669</v>
      </c>
      <c r="T238" s="191">
        <v>119.68899999999999</v>
      </c>
      <c r="U238" s="191">
        <v>56.843000000000004</v>
      </c>
      <c r="V238" s="191">
        <v>87.24</v>
      </c>
      <c r="W238" s="191">
        <v>54.222999999999999</v>
      </c>
    </row>
    <row r="239" spans="1:23" ht="42" x14ac:dyDescent="0.3">
      <c r="A239" s="184" t="s">
        <v>671</v>
      </c>
      <c r="B239" s="186" t="s">
        <v>397</v>
      </c>
      <c r="C239" s="186" t="s">
        <v>127</v>
      </c>
      <c r="D239" s="186" t="s">
        <v>130</v>
      </c>
      <c r="E239" s="186" t="s">
        <v>60</v>
      </c>
      <c r="F239" s="188">
        <v>55.735081211999997</v>
      </c>
      <c r="G239" s="189">
        <v>14.101442228</v>
      </c>
      <c r="H239" s="189">
        <v>6.1489515340000001</v>
      </c>
      <c r="I239" s="189">
        <v>7.7731509020000003</v>
      </c>
      <c r="J239" s="189">
        <v>1.4523287669999998</v>
      </c>
      <c r="K239" s="189">
        <v>11.507364855999997</v>
      </c>
      <c r="L239" s="189">
        <v>3.8992139359999998</v>
      </c>
      <c r="M239" s="189">
        <v>6.1444677459999983</v>
      </c>
      <c r="N239" s="189">
        <v>4.7081612430000002</v>
      </c>
      <c r="O239" s="188">
        <v>59.037650000000006</v>
      </c>
      <c r="P239" s="189">
        <v>13.447658000000001</v>
      </c>
      <c r="Q239" s="189">
        <v>8.5116999999999994</v>
      </c>
      <c r="R239" s="189">
        <v>12.141285</v>
      </c>
      <c r="S239" s="189">
        <v>1.5365869999999999</v>
      </c>
      <c r="T239" s="189">
        <v>9.2688539999999993</v>
      </c>
      <c r="U239" s="189">
        <v>3.8852100000000003</v>
      </c>
      <c r="V239" s="189">
        <v>5.8831189999999998</v>
      </c>
      <c r="W239" s="189">
        <v>4.3632369999999998</v>
      </c>
    </row>
    <row r="240" spans="1:23" ht="21" x14ac:dyDescent="0.3">
      <c r="A240" s="184" t="s">
        <v>672</v>
      </c>
      <c r="B240" s="187" t="s">
        <v>301</v>
      </c>
      <c r="C240" s="184" t="s">
        <v>127</v>
      </c>
      <c r="D240" s="184" t="s">
        <v>130</v>
      </c>
      <c r="E240" s="184" t="s">
        <v>60</v>
      </c>
      <c r="F240" s="190">
        <v>49.874478212</v>
      </c>
      <c r="G240" s="191">
        <v>12.658611228</v>
      </c>
      <c r="H240" s="191">
        <v>5.409753534</v>
      </c>
      <c r="I240" s="191">
        <v>7.2221079020000003</v>
      </c>
      <c r="J240" s="191">
        <v>1.4350287669999997</v>
      </c>
      <c r="K240" s="191">
        <v>10.615869855999996</v>
      </c>
      <c r="L240" s="191">
        <v>3.4876529359999999</v>
      </c>
      <c r="M240" s="191">
        <v>4.8629697459999992</v>
      </c>
      <c r="N240" s="191">
        <v>4.1824842430000002</v>
      </c>
      <c r="O240" s="190">
        <v>51.325487000000003</v>
      </c>
      <c r="P240" s="191">
        <v>9.9940960000000008</v>
      </c>
      <c r="Q240" s="191">
        <v>7.3313649999999999</v>
      </c>
      <c r="R240" s="191">
        <v>11.817823000000001</v>
      </c>
      <c r="S240" s="191">
        <v>1.5044839999999999</v>
      </c>
      <c r="T240" s="191">
        <v>8.0230069999999998</v>
      </c>
      <c r="U240" s="191">
        <v>3.6117750000000002</v>
      </c>
      <c r="V240" s="191">
        <v>5.0442619999999998</v>
      </c>
      <c r="W240" s="191">
        <v>3.998675</v>
      </c>
    </row>
    <row r="241" spans="1:23" ht="21" x14ac:dyDescent="0.3">
      <c r="A241" s="184" t="s">
        <v>673</v>
      </c>
      <c r="B241" s="187" t="s">
        <v>377</v>
      </c>
      <c r="C241" s="184" t="s">
        <v>127</v>
      </c>
      <c r="D241" s="184" t="s">
        <v>130</v>
      </c>
      <c r="E241" s="184" t="s">
        <v>60</v>
      </c>
      <c r="F241" s="190">
        <v>24.445734204000004</v>
      </c>
      <c r="G241" s="191">
        <v>5.260233275</v>
      </c>
      <c r="H241" s="191">
        <v>1.891990284</v>
      </c>
      <c r="I241" s="191">
        <v>4.6835750220000003</v>
      </c>
      <c r="J241" s="191">
        <v>1.00777458</v>
      </c>
      <c r="K241" s="191">
        <v>4.9419498589999993</v>
      </c>
      <c r="L241" s="191">
        <v>1.9556559070000001</v>
      </c>
      <c r="M241" s="191">
        <v>2.2617249620000002</v>
      </c>
      <c r="N241" s="191">
        <v>2.4428303150000001</v>
      </c>
      <c r="O241" s="190">
        <v>24.029786999999999</v>
      </c>
      <c r="P241" s="191">
        <v>3.779928</v>
      </c>
      <c r="Q241" s="191">
        <v>2.2219679999999999</v>
      </c>
      <c r="R241" s="191">
        <v>6.7389780000000004</v>
      </c>
      <c r="S241" s="191">
        <v>0.85430300000000003</v>
      </c>
      <c r="T241" s="191">
        <v>3.7894770000000002</v>
      </c>
      <c r="U241" s="191">
        <v>1.9584969999999999</v>
      </c>
      <c r="V241" s="191">
        <v>2.3358699999999999</v>
      </c>
      <c r="W241" s="191">
        <v>2.3507660000000001</v>
      </c>
    </row>
    <row r="242" spans="1:23" ht="21" x14ac:dyDescent="0.3">
      <c r="A242" s="184" t="s">
        <v>674</v>
      </c>
      <c r="B242" s="187" t="s">
        <v>25</v>
      </c>
      <c r="C242" s="184" t="s">
        <v>127</v>
      </c>
      <c r="D242" s="184" t="s">
        <v>130</v>
      </c>
      <c r="E242" s="184" t="s">
        <v>60</v>
      </c>
      <c r="F242" s="190">
        <v>5.8606029999999993</v>
      </c>
      <c r="G242" s="191">
        <v>1.4428309999999998</v>
      </c>
      <c r="H242" s="191">
        <v>0.73919800000000002</v>
      </c>
      <c r="I242" s="191">
        <v>0.55104299999999995</v>
      </c>
      <c r="J242" s="192">
        <v>1.7299999999999999E-2</v>
      </c>
      <c r="K242" s="191">
        <v>0.89149500000000004</v>
      </c>
      <c r="L242" s="191">
        <v>0.41156100000000007</v>
      </c>
      <c r="M242" s="191">
        <v>1.2814979999999994</v>
      </c>
      <c r="N242" s="191">
        <v>0.52567700000000017</v>
      </c>
      <c r="O242" s="190">
        <v>7.7121630000000012</v>
      </c>
      <c r="P242" s="191">
        <v>3.4535620000000007</v>
      </c>
      <c r="Q242" s="191">
        <v>1.1803349999999997</v>
      </c>
      <c r="R242" s="191">
        <v>0.32346199999999997</v>
      </c>
      <c r="S242" s="192">
        <v>3.2103E-2</v>
      </c>
      <c r="T242" s="191">
        <v>1.2458470000000001</v>
      </c>
      <c r="U242" s="191">
        <v>0.27343499999999998</v>
      </c>
      <c r="V242" s="191">
        <v>0.83885699999999996</v>
      </c>
      <c r="W242" s="191">
        <v>0.36456199999999994</v>
      </c>
    </row>
    <row r="243" spans="1:23" ht="42" x14ac:dyDescent="0.3">
      <c r="A243" s="186" t="s">
        <v>675</v>
      </c>
      <c r="B243" s="186" t="s">
        <v>398</v>
      </c>
      <c r="C243" s="186" t="s">
        <v>127</v>
      </c>
      <c r="D243" s="186" t="s">
        <v>130</v>
      </c>
      <c r="E243" s="186" t="s">
        <v>60</v>
      </c>
      <c r="F243" s="188">
        <v>4.1654572180000002</v>
      </c>
      <c r="G243" s="189">
        <v>0.81651289000000005</v>
      </c>
      <c r="H243" s="194">
        <v>0</v>
      </c>
      <c r="I243" s="189">
        <v>1.2906800059999999</v>
      </c>
      <c r="J243" s="189">
        <v>0.19647382199999999</v>
      </c>
      <c r="K243" s="189">
        <v>1.747681</v>
      </c>
      <c r="L243" s="194">
        <v>0</v>
      </c>
      <c r="M243" s="189">
        <v>5.93295E-2</v>
      </c>
      <c r="N243" s="189">
        <v>5.4780000000000002E-2</v>
      </c>
      <c r="O243" s="188">
        <v>3.3306439999999999</v>
      </c>
      <c r="P243" s="189">
        <v>0.624332</v>
      </c>
      <c r="Q243" s="193">
        <v>4.2408000000000001E-2</v>
      </c>
      <c r="R243" s="189">
        <v>1.2860590000000001</v>
      </c>
      <c r="S243" s="189">
        <v>0.31115500000000001</v>
      </c>
      <c r="T243" s="189">
        <v>0.97814999999999996</v>
      </c>
      <c r="U243" s="194">
        <v>0</v>
      </c>
      <c r="V243" s="194">
        <v>0</v>
      </c>
      <c r="W243" s="189">
        <v>8.8539999999999994E-2</v>
      </c>
    </row>
    <row r="244" spans="1:23" ht="21" x14ac:dyDescent="0.3">
      <c r="A244" s="184" t="s">
        <v>676</v>
      </c>
      <c r="B244" s="187" t="s">
        <v>377</v>
      </c>
      <c r="C244" s="184" t="s">
        <v>127</v>
      </c>
      <c r="D244" s="184" t="s">
        <v>130</v>
      </c>
      <c r="E244" s="184" t="s">
        <v>60</v>
      </c>
      <c r="F244" s="190">
        <v>1.738074101</v>
      </c>
      <c r="G244" s="191">
        <v>0.100229179</v>
      </c>
      <c r="H244" s="195">
        <v>0</v>
      </c>
      <c r="I244" s="191">
        <v>0.71137709999999998</v>
      </c>
      <c r="J244" s="191">
        <v>0.13532382199999998</v>
      </c>
      <c r="K244" s="191">
        <v>0.77663199999999999</v>
      </c>
      <c r="L244" s="195">
        <v>0</v>
      </c>
      <c r="M244" s="192">
        <v>9.4120000000000002E-3</v>
      </c>
      <c r="N244" s="192">
        <v>5.1000000000000004E-3</v>
      </c>
      <c r="O244" s="190">
        <v>1.627874</v>
      </c>
      <c r="P244" s="191">
        <v>7.5849E-2</v>
      </c>
      <c r="Q244" s="192">
        <v>6.1000000000000004E-3</v>
      </c>
      <c r="R244" s="191">
        <v>0.74622699999999997</v>
      </c>
      <c r="S244" s="191">
        <v>0.19098899999999999</v>
      </c>
      <c r="T244" s="191">
        <v>0.60234900000000002</v>
      </c>
      <c r="U244" s="195">
        <v>0</v>
      </c>
      <c r="V244" s="195">
        <v>0</v>
      </c>
      <c r="W244" s="192">
        <v>6.3600000000000002E-3</v>
      </c>
    </row>
    <row r="245" spans="1:23" ht="42" x14ac:dyDescent="0.3">
      <c r="A245" s="186" t="s">
        <v>677</v>
      </c>
      <c r="B245" s="186" t="s">
        <v>399</v>
      </c>
      <c r="C245" s="186" t="s">
        <v>127</v>
      </c>
      <c r="D245" s="186" t="s">
        <v>130</v>
      </c>
      <c r="E245" s="186" t="s">
        <v>60</v>
      </c>
      <c r="F245" s="188">
        <v>45.709020993999992</v>
      </c>
      <c r="G245" s="189">
        <v>11.842098338</v>
      </c>
      <c r="H245" s="189">
        <v>5.409753534</v>
      </c>
      <c r="I245" s="189">
        <v>5.9314278960000006</v>
      </c>
      <c r="J245" s="189">
        <v>1.2385549449999997</v>
      </c>
      <c r="K245" s="189">
        <v>8.8681888559999962</v>
      </c>
      <c r="L245" s="189">
        <v>3.4876529359999999</v>
      </c>
      <c r="M245" s="189">
        <v>4.8036402459999996</v>
      </c>
      <c r="N245" s="189">
        <v>4.1277042430000002</v>
      </c>
      <c r="O245" s="188">
        <v>47.994843000000003</v>
      </c>
      <c r="P245" s="189">
        <v>9.369764</v>
      </c>
      <c r="Q245" s="189">
        <v>7.2889569999999999</v>
      </c>
      <c r="R245" s="189">
        <v>10.531764000000001</v>
      </c>
      <c r="S245" s="189">
        <v>1.1933290000000001</v>
      </c>
      <c r="T245" s="189">
        <v>7.0448570000000004</v>
      </c>
      <c r="U245" s="189">
        <v>3.6117750000000002</v>
      </c>
      <c r="V245" s="189">
        <v>5.0442619999999998</v>
      </c>
      <c r="W245" s="189">
        <v>3.9101349999999999</v>
      </c>
    </row>
    <row r="246" spans="1:23" ht="21" x14ac:dyDescent="0.3">
      <c r="A246" s="184" t="s">
        <v>678</v>
      </c>
      <c r="B246" s="187" t="s">
        <v>377</v>
      </c>
      <c r="C246" s="184" t="s">
        <v>127</v>
      </c>
      <c r="D246" s="184" t="s">
        <v>130</v>
      </c>
      <c r="E246" s="184" t="s">
        <v>60</v>
      </c>
      <c r="F246" s="190">
        <v>22.707660103000006</v>
      </c>
      <c r="G246" s="191">
        <v>5.1600040959999998</v>
      </c>
      <c r="H246" s="191">
        <v>1.891990284</v>
      </c>
      <c r="I246" s="191">
        <v>3.9721979220000003</v>
      </c>
      <c r="J246" s="191">
        <v>0.87245075800000005</v>
      </c>
      <c r="K246" s="191">
        <v>4.165317859</v>
      </c>
      <c r="L246" s="191">
        <v>1.9556559070000001</v>
      </c>
      <c r="M246" s="191">
        <v>2.2523129620000004</v>
      </c>
      <c r="N246" s="191">
        <v>2.437730315</v>
      </c>
      <c r="O246" s="190">
        <v>22.401913</v>
      </c>
      <c r="P246" s="191">
        <v>3.7040790000000001</v>
      </c>
      <c r="Q246" s="191">
        <v>2.2158679999999999</v>
      </c>
      <c r="R246" s="191">
        <v>5.9927510000000002</v>
      </c>
      <c r="S246" s="191">
        <v>0.66331399999999996</v>
      </c>
      <c r="T246" s="191">
        <v>3.187128</v>
      </c>
      <c r="U246" s="191">
        <v>1.9584969999999999</v>
      </c>
      <c r="V246" s="191">
        <v>2.3358699999999999</v>
      </c>
      <c r="W246" s="191">
        <v>2.3444060000000002</v>
      </c>
    </row>
    <row r="247" spans="1:23" ht="63" x14ac:dyDescent="0.3">
      <c r="A247" s="186" t="s">
        <v>679</v>
      </c>
      <c r="B247" s="186" t="s">
        <v>400</v>
      </c>
      <c r="C247" s="186" t="s">
        <v>127</v>
      </c>
      <c r="D247" s="186" t="s">
        <v>130</v>
      </c>
      <c r="E247" s="186" t="s">
        <v>60</v>
      </c>
      <c r="F247" s="188">
        <f>F237+F239</f>
        <v>10668.319081212001</v>
      </c>
      <c r="G247" s="196">
        <f t="shared" ref="G247:N247" si="11">G237+G239</f>
        <v>4256.1494422280002</v>
      </c>
      <c r="H247" s="196">
        <f t="shared" si="11"/>
        <v>1344.223951534</v>
      </c>
      <c r="I247" s="196">
        <f t="shared" si="11"/>
        <v>898.720150902</v>
      </c>
      <c r="J247" s="196">
        <f t="shared" si="11"/>
        <v>178.98132876700001</v>
      </c>
      <c r="K247" s="196">
        <f t="shared" si="11"/>
        <v>1656.097364856</v>
      </c>
      <c r="L247" s="196">
        <f t="shared" si="11"/>
        <v>842.27421393600002</v>
      </c>
      <c r="M247" s="196">
        <f t="shared" si="11"/>
        <v>1028.427467746</v>
      </c>
      <c r="N247" s="196">
        <f t="shared" si="11"/>
        <v>463.44716124299998</v>
      </c>
      <c r="O247" s="188">
        <f>O237+O239</f>
        <v>7707.6896500000003</v>
      </c>
      <c r="P247" s="196">
        <f t="shared" ref="P247:W247" si="12">P237+P239</f>
        <v>2861.4736579999999</v>
      </c>
      <c r="Q247" s="196">
        <f t="shared" si="12"/>
        <v>971.29870000000005</v>
      </c>
      <c r="R247" s="196">
        <f t="shared" si="12"/>
        <v>663.54228499999999</v>
      </c>
      <c r="S247" s="196">
        <f t="shared" si="12"/>
        <v>139.846587</v>
      </c>
      <c r="T247" s="196">
        <f t="shared" si="12"/>
        <v>1251.045854</v>
      </c>
      <c r="U247" s="196">
        <f t="shared" si="12"/>
        <v>613.81321000000003</v>
      </c>
      <c r="V247" s="196">
        <f t="shared" si="12"/>
        <v>779.99511899999993</v>
      </c>
      <c r="W247" s="196">
        <f t="shared" si="12"/>
        <v>426.67523700000004</v>
      </c>
    </row>
    <row r="248" spans="1:23" ht="63" x14ac:dyDescent="0.3">
      <c r="A248" s="353" t="s">
        <v>684</v>
      </c>
      <c r="B248" s="342" t="s">
        <v>737</v>
      </c>
      <c r="C248" s="342" t="s">
        <v>127</v>
      </c>
      <c r="D248" s="333" t="s">
        <v>130</v>
      </c>
      <c r="E248" s="333" t="s">
        <v>60</v>
      </c>
      <c r="F248" s="344">
        <v>7.91</v>
      </c>
      <c r="G248" s="345" t="s">
        <v>131</v>
      </c>
      <c r="H248" s="345" t="s">
        <v>131</v>
      </c>
      <c r="I248" s="345" t="s">
        <v>131</v>
      </c>
      <c r="J248" s="345" t="s">
        <v>131</v>
      </c>
      <c r="K248" s="345" t="s">
        <v>131</v>
      </c>
      <c r="L248" s="345" t="s">
        <v>131</v>
      </c>
      <c r="M248" s="345" t="s">
        <v>131</v>
      </c>
      <c r="N248" s="345" t="s">
        <v>131</v>
      </c>
      <c r="O248" s="344">
        <v>6.4249999999999998</v>
      </c>
      <c r="P248" s="345" t="s">
        <v>131</v>
      </c>
      <c r="Q248" s="345" t="s">
        <v>131</v>
      </c>
      <c r="R248" s="345" t="s">
        <v>131</v>
      </c>
      <c r="S248" s="345" t="s">
        <v>131</v>
      </c>
      <c r="T248" s="345" t="s">
        <v>131</v>
      </c>
      <c r="U248" s="345" t="s">
        <v>131</v>
      </c>
      <c r="V248" s="345" t="s">
        <v>131</v>
      </c>
      <c r="W248" s="345" t="s">
        <v>131</v>
      </c>
    </row>
    <row r="249" spans="1:23" ht="63" x14ac:dyDescent="0.3">
      <c r="A249" s="353" t="s">
        <v>685</v>
      </c>
      <c r="B249" s="342" t="s">
        <v>738</v>
      </c>
      <c r="C249" s="342" t="s">
        <v>127</v>
      </c>
      <c r="D249" s="333" t="s">
        <v>130</v>
      </c>
      <c r="E249" s="333" t="s">
        <v>60</v>
      </c>
      <c r="F249" s="344">
        <v>9.4770000000000003</v>
      </c>
      <c r="G249" s="345" t="s">
        <v>131</v>
      </c>
      <c r="H249" s="345" t="s">
        <v>131</v>
      </c>
      <c r="I249" s="345" t="s">
        <v>131</v>
      </c>
      <c r="J249" s="345" t="s">
        <v>131</v>
      </c>
      <c r="K249" s="345" t="s">
        <v>131</v>
      </c>
      <c r="L249" s="345" t="s">
        <v>131</v>
      </c>
      <c r="M249" s="345" t="s">
        <v>131</v>
      </c>
      <c r="N249" s="345" t="s">
        <v>131</v>
      </c>
      <c r="O249" s="344" t="s">
        <v>131</v>
      </c>
      <c r="P249" s="345" t="s">
        <v>131</v>
      </c>
      <c r="Q249" s="345" t="s">
        <v>131</v>
      </c>
      <c r="R249" s="345" t="s">
        <v>131</v>
      </c>
      <c r="S249" s="345" t="s">
        <v>131</v>
      </c>
      <c r="T249" s="345" t="s">
        <v>131</v>
      </c>
      <c r="U249" s="345" t="s">
        <v>131</v>
      </c>
      <c r="V249" s="345" t="s">
        <v>131</v>
      </c>
      <c r="W249" s="345" t="s">
        <v>131</v>
      </c>
    </row>
    <row r="250" spans="1:23" ht="24.9" customHeight="1" x14ac:dyDescent="0.3">
      <c r="A250" s="408" t="s">
        <v>401</v>
      </c>
      <c r="B250" s="408"/>
      <c r="C250" s="408"/>
      <c r="D250" s="408"/>
      <c r="E250" s="408"/>
      <c r="F250" s="197"/>
      <c r="G250" s="244"/>
      <c r="H250" s="244"/>
      <c r="I250" s="244"/>
      <c r="J250" s="244"/>
      <c r="K250" s="244"/>
      <c r="L250" s="244"/>
      <c r="M250" s="244"/>
      <c r="N250" s="244"/>
      <c r="O250" s="197"/>
      <c r="P250" s="186"/>
      <c r="Q250" s="186"/>
      <c r="R250" s="186"/>
      <c r="S250" s="186"/>
      <c r="T250" s="186"/>
      <c r="U250" s="186"/>
      <c r="V250" s="186"/>
      <c r="W250" s="186"/>
    </row>
    <row r="251" spans="1:23" ht="42" x14ac:dyDescent="0.3">
      <c r="A251" s="214" t="s">
        <v>688</v>
      </c>
      <c r="B251" s="185" t="s">
        <v>682</v>
      </c>
      <c r="C251" s="186" t="s">
        <v>58</v>
      </c>
      <c r="D251" s="186" t="s">
        <v>129</v>
      </c>
      <c r="E251" s="186" t="s">
        <v>60</v>
      </c>
      <c r="F251" s="198">
        <v>394498069</v>
      </c>
      <c r="G251" s="194">
        <v>374725273</v>
      </c>
      <c r="H251" s="194">
        <v>7278454</v>
      </c>
      <c r="I251" s="194">
        <v>1592071</v>
      </c>
      <c r="J251" s="194">
        <v>0</v>
      </c>
      <c r="K251" s="194">
        <v>2132510</v>
      </c>
      <c r="L251" s="194">
        <v>81586</v>
      </c>
      <c r="M251" s="194">
        <v>4132912</v>
      </c>
      <c r="N251" s="194">
        <v>4555263</v>
      </c>
      <c r="O251" s="295">
        <v>307456653</v>
      </c>
      <c r="P251" s="296">
        <v>286211792</v>
      </c>
      <c r="Q251" s="296">
        <v>2937525</v>
      </c>
      <c r="R251" s="194">
        <v>2795998</v>
      </c>
      <c r="S251" s="194">
        <v>0</v>
      </c>
      <c r="T251" s="296">
        <v>1922046</v>
      </c>
      <c r="U251" s="194">
        <v>328482</v>
      </c>
      <c r="V251" s="194">
        <v>8731396</v>
      </c>
      <c r="W251" s="194">
        <v>4529414</v>
      </c>
    </row>
    <row r="252" spans="1:23" ht="42" x14ac:dyDescent="0.3">
      <c r="A252" s="184" t="s">
        <v>791</v>
      </c>
      <c r="B252" s="184" t="s">
        <v>265</v>
      </c>
      <c r="C252" s="184" t="s">
        <v>58</v>
      </c>
      <c r="D252" s="184" t="s">
        <v>123</v>
      </c>
      <c r="E252" s="184" t="s">
        <v>70</v>
      </c>
      <c r="F252" s="188">
        <f>F251/Справочно!D5*1000</f>
        <v>3423.5919740856862</v>
      </c>
      <c r="G252" s="196">
        <f>G251/Справочно!E5*1000</f>
        <v>11756.470579745974</v>
      </c>
      <c r="H252" s="196">
        <f>H251/Справочно!F5*1000</f>
        <v>648.0290834548498</v>
      </c>
      <c r="I252" s="196">
        <f>I251/Справочно!G5*1000</f>
        <v>121.5761182614077</v>
      </c>
      <c r="J252" s="199">
        <f>J251/Справочно!H5*1000</f>
        <v>0</v>
      </c>
      <c r="K252" s="196">
        <f>K251/Справочно!I5*1000</f>
        <v>93.29497721010172</v>
      </c>
      <c r="L252" s="196">
        <f>L251/Справочно!J5*1000</f>
        <v>8.5954273540156958</v>
      </c>
      <c r="M252" s="196">
        <f>M251/Справочно!K5*1000</f>
        <v>315.43357852398822</v>
      </c>
      <c r="N252" s="196">
        <f>N251/Справочно!L5*1000</f>
        <v>731.79643000349574</v>
      </c>
      <c r="O252" s="188">
        <f>O251/Справочно!M5*1000</f>
        <v>2655.3487290883832</v>
      </c>
      <c r="P252" s="196">
        <f>P251/Справочно!N5*1000</f>
        <v>8931.9266991783297</v>
      </c>
      <c r="Q252" s="196">
        <f>Q251/Справочно!O5*1000</f>
        <v>260.55320185006718</v>
      </c>
      <c r="R252" s="196">
        <f>R251/Справочно!P5*1000</f>
        <v>212.70156359343878</v>
      </c>
      <c r="S252" s="199">
        <f>S251/Справочно!Q5*1000</f>
        <v>0</v>
      </c>
      <c r="T252" s="196">
        <f>T251/Справочно!R5*1000</f>
        <v>83.38839279574502</v>
      </c>
      <c r="U252" s="196">
        <f>U251/Справочно!S5*1000</f>
        <v>34.483240069516143</v>
      </c>
      <c r="V252" s="196">
        <f>V251/Справочно!T5*1000</f>
        <v>661.97023460098183</v>
      </c>
      <c r="W252" s="196">
        <f>W251/Справочно!U5*1000</f>
        <v>725.12275050789174</v>
      </c>
    </row>
    <row r="253" spans="1:23" ht="63" x14ac:dyDescent="0.3">
      <c r="A253" s="214" t="s">
        <v>689</v>
      </c>
      <c r="B253" s="185" t="s">
        <v>683</v>
      </c>
      <c r="C253" s="186" t="s">
        <v>127</v>
      </c>
      <c r="D253" s="186" t="s">
        <v>129</v>
      </c>
      <c r="E253" s="186" t="s">
        <v>60</v>
      </c>
      <c r="F253" s="198">
        <v>335161386</v>
      </c>
      <c r="G253" s="194">
        <v>320705619</v>
      </c>
      <c r="H253" s="194">
        <v>4636447</v>
      </c>
      <c r="I253" s="194">
        <v>2086446</v>
      </c>
      <c r="J253" s="194">
        <v>0</v>
      </c>
      <c r="K253" s="194">
        <v>514170</v>
      </c>
      <c r="L253" s="194">
        <v>195860</v>
      </c>
      <c r="M253" s="194">
        <v>6075354</v>
      </c>
      <c r="N253" s="194">
        <v>947490</v>
      </c>
      <c r="O253" s="198">
        <v>348684326</v>
      </c>
      <c r="P253" s="194">
        <v>323677513</v>
      </c>
      <c r="Q253" s="194">
        <v>3735703</v>
      </c>
      <c r="R253" s="194">
        <v>13430882</v>
      </c>
      <c r="S253" s="194">
        <v>0</v>
      </c>
      <c r="T253" s="194">
        <v>530043</v>
      </c>
      <c r="U253" s="194">
        <v>62971</v>
      </c>
      <c r="V253" s="194">
        <v>6246778</v>
      </c>
      <c r="W253" s="194">
        <v>1000436</v>
      </c>
    </row>
    <row r="254" spans="1:23" ht="42" x14ac:dyDescent="0.3">
      <c r="A254" s="184" t="s">
        <v>690</v>
      </c>
      <c r="B254" s="184" t="s">
        <v>265</v>
      </c>
      <c r="C254" s="184" t="s">
        <v>127</v>
      </c>
      <c r="D254" s="184" t="s">
        <v>123</v>
      </c>
      <c r="E254" s="184" t="s">
        <v>70</v>
      </c>
      <c r="F254" s="188">
        <f>F253/Справочно!D5*1000</f>
        <v>2908.6475227665424</v>
      </c>
      <c r="G254" s="196">
        <f>G253/Справочно!E5*1000</f>
        <v>10061.681039946088</v>
      </c>
      <c r="H254" s="196">
        <f>H253/Справочно!F5*1000</f>
        <v>412.80091897221411</v>
      </c>
      <c r="I254" s="196">
        <f>I253/Справочно!G5*1000</f>
        <v>159.32832495663891</v>
      </c>
      <c r="J254" s="199">
        <f>J253/Справочно!H5*1000</f>
        <v>0</v>
      </c>
      <c r="K254" s="196">
        <f>K253/Справочно!I5*1000</f>
        <v>22.494374437689856</v>
      </c>
      <c r="L254" s="196">
        <f>L253/Справочно!J5*1000</f>
        <v>20.634672634490162</v>
      </c>
      <c r="M254" s="196">
        <f>M253/Справочно!K5*1000</f>
        <v>463.68532720271469</v>
      </c>
      <c r="N254" s="196">
        <f>N253/Справочно!L5*1000</f>
        <v>152.21290174991262</v>
      </c>
      <c r="O254" s="188">
        <f>O253/Справочно!M5*1000</f>
        <v>3011.411439183069</v>
      </c>
      <c r="P254" s="196">
        <f>P253/Справочно!N5*1000</f>
        <v>10101.13454825209</v>
      </c>
      <c r="Q254" s="196">
        <f>Q253/Справочно!O5*1000</f>
        <v>331.35015967894799</v>
      </c>
      <c r="R254" s="196">
        <f>R253/Справочно!P5*1000</f>
        <v>1021.7352093381227</v>
      </c>
      <c r="S254" s="199">
        <f>S253/Справочно!Q5*1000</f>
        <v>0</v>
      </c>
      <c r="T254" s="196">
        <f>T253/Справочно!R5*1000</f>
        <v>22.996033332519136</v>
      </c>
      <c r="U254" s="196">
        <f>U253/Справочно!S5*1000</f>
        <v>6.6105421618764533</v>
      </c>
      <c r="V254" s="196">
        <f>V253/Справочно!T5*1000</f>
        <v>473.59907833297814</v>
      </c>
      <c r="W254" s="196">
        <f>W253/Справочно!U5*1000</f>
        <v>160.1617569131709</v>
      </c>
    </row>
    <row r="255" spans="1:23" ht="40.5" customHeight="1" x14ac:dyDescent="0.3">
      <c r="A255" s="214" t="s">
        <v>691</v>
      </c>
      <c r="B255" s="185" t="s">
        <v>686</v>
      </c>
      <c r="C255" s="186" t="s">
        <v>127</v>
      </c>
      <c r="D255" s="186" t="s">
        <v>129</v>
      </c>
      <c r="E255" s="186" t="s">
        <v>60</v>
      </c>
      <c r="F255" s="198">
        <v>66910295145</v>
      </c>
      <c r="G255" s="194">
        <v>23807032171</v>
      </c>
      <c r="H255" s="194">
        <v>7380296393</v>
      </c>
      <c r="I255" s="194">
        <v>5651726594</v>
      </c>
      <c r="J255" s="194">
        <v>1707688829</v>
      </c>
      <c r="K255" s="194">
        <v>11717571175</v>
      </c>
      <c r="L255" s="194">
        <v>5665370975</v>
      </c>
      <c r="M255" s="194">
        <v>7198413467</v>
      </c>
      <c r="N255" s="194">
        <v>3782195541</v>
      </c>
      <c r="O255" s="295">
        <v>53094502391</v>
      </c>
      <c r="P255" s="194">
        <v>18704577438</v>
      </c>
      <c r="Q255" s="194">
        <v>5875172777</v>
      </c>
      <c r="R255" s="194">
        <v>4325538394</v>
      </c>
      <c r="S255" s="194">
        <v>1233164155</v>
      </c>
      <c r="T255" s="296">
        <v>9496014608</v>
      </c>
      <c r="U255" s="194">
        <v>4618709559</v>
      </c>
      <c r="V255" s="194">
        <v>5791978091</v>
      </c>
      <c r="W255" s="194">
        <v>3049347369</v>
      </c>
    </row>
    <row r="256" spans="1:23" ht="42" x14ac:dyDescent="0.3">
      <c r="A256" s="184" t="s">
        <v>692</v>
      </c>
      <c r="B256" s="184" t="s">
        <v>296</v>
      </c>
      <c r="C256" s="184" t="s">
        <v>127</v>
      </c>
      <c r="D256" s="184" t="s">
        <v>402</v>
      </c>
      <c r="E256" s="184" t="s">
        <v>70</v>
      </c>
      <c r="F256" s="188">
        <f>F255/Справочно!D5</f>
        <v>580.67090169236394</v>
      </c>
      <c r="G256" s="196">
        <f>G255/Справочно!E5</f>
        <v>746.91165361944354</v>
      </c>
      <c r="H256" s="196">
        <f>H255/Справочно!F5</f>
        <v>657.09650801954967</v>
      </c>
      <c r="I256" s="196">
        <f>I255/Справочно!G5</f>
        <v>431.58563956839043</v>
      </c>
      <c r="J256" s="196">
        <f>J255/Справочно!H5</f>
        <v>232.28188884483313</v>
      </c>
      <c r="K256" s="196">
        <f>K255/Справочно!I5</f>
        <v>512.63090711385632</v>
      </c>
      <c r="L256" s="196">
        <f>L255/Справочно!J5</f>
        <v>596.87059849927164</v>
      </c>
      <c r="M256" s="196">
        <f>M255/Справочно!K5</f>
        <v>549.39987098469044</v>
      </c>
      <c r="N256" s="196">
        <f>N255/Справочно!L5</f>
        <v>607.60425786149779</v>
      </c>
      <c r="O256" s="188">
        <f>O255/Справочно!M5</f>
        <v>458.55055686670067</v>
      </c>
      <c r="P256" s="196">
        <f>P255/Справочно!N5</f>
        <v>583.72128362663977</v>
      </c>
      <c r="Q256" s="196">
        <f>Q255/Справочно!O5</f>
        <v>521.11729379995097</v>
      </c>
      <c r="R256" s="196">
        <f>R255/Справочно!P5</f>
        <v>329.05916949413125</v>
      </c>
      <c r="S256" s="196">
        <f>S255/Справочно!Q5</f>
        <v>168.62515024510978</v>
      </c>
      <c r="T256" s="196">
        <f>T255/Справочно!R5</f>
        <v>411.98670381772166</v>
      </c>
      <c r="U256" s="196">
        <f>U255/Справочно!S5</f>
        <v>484.86087680410503</v>
      </c>
      <c r="V256" s="196">
        <f>V255/Справочно!T5</f>
        <v>439.11845204398207</v>
      </c>
      <c r="W256" s="196">
        <f>W255/Справочно!U5</f>
        <v>488.17598732712071</v>
      </c>
    </row>
    <row r="257" spans="1:23" ht="84" x14ac:dyDescent="0.3">
      <c r="A257" s="214" t="s">
        <v>693</v>
      </c>
      <c r="B257" s="185" t="s">
        <v>695</v>
      </c>
      <c r="C257" s="186" t="s">
        <v>127</v>
      </c>
      <c r="D257" s="186" t="s">
        <v>129</v>
      </c>
      <c r="E257" s="186" t="s">
        <v>60</v>
      </c>
      <c r="F257" s="198">
        <v>48443594683</v>
      </c>
      <c r="G257" s="194">
        <v>15227600551</v>
      </c>
      <c r="H257" s="194">
        <v>5756597788</v>
      </c>
      <c r="I257" s="194">
        <v>4253826107</v>
      </c>
      <c r="J257" s="194">
        <v>1028241344</v>
      </c>
      <c r="K257" s="194">
        <v>9282390110</v>
      </c>
      <c r="L257" s="194">
        <v>4481750226</v>
      </c>
      <c r="M257" s="194">
        <v>5570112181</v>
      </c>
      <c r="N257" s="194">
        <v>2843076376</v>
      </c>
      <c r="O257" s="198">
        <v>38809661573</v>
      </c>
      <c r="P257" s="194">
        <v>12008715857</v>
      </c>
      <c r="Q257" s="194">
        <v>4696317838</v>
      </c>
      <c r="R257" s="194">
        <v>3277611165</v>
      </c>
      <c r="S257" s="194">
        <v>795661475</v>
      </c>
      <c r="T257" s="194">
        <v>7448781262</v>
      </c>
      <c r="U257" s="194">
        <v>3704879484</v>
      </c>
      <c r="V257" s="194">
        <v>4542887090</v>
      </c>
      <c r="W257" s="194">
        <v>2334807402</v>
      </c>
    </row>
    <row r="258" spans="1:23" ht="42" x14ac:dyDescent="0.3">
      <c r="A258" s="184" t="s">
        <v>694</v>
      </c>
      <c r="B258" s="184" t="s">
        <v>296</v>
      </c>
      <c r="C258" s="184" t="s">
        <v>127</v>
      </c>
      <c r="D258" s="184" t="s">
        <v>402</v>
      </c>
      <c r="E258" s="184" t="s">
        <v>70</v>
      </c>
      <c r="F258" s="188">
        <f>F257/Справочно!D5</f>
        <v>420.41042779496797</v>
      </c>
      <c r="G258" s="196">
        <f>G257/Справочно!E5</f>
        <v>477.74423231377591</v>
      </c>
      <c r="H258" s="196">
        <f>H257/Справочно!F5</f>
        <v>512.5323026532634</v>
      </c>
      <c r="I258" s="196">
        <f>I257/Справочно!G5</f>
        <v>324.83706181953914</v>
      </c>
      <c r="J258" s="196">
        <f>J257/Справочно!H5</f>
        <v>139.86262456991795</v>
      </c>
      <c r="K258" s="196">
        <f>K257/Справочно!I5</f>
        <v>406.09440226199337</v>
      </c>
      <c r="L258" s="196">
        <f>L257/Справочно!J5</f>
        <v>472.17118729226127</v>
      </c>
      <c r="M258" s="196">
        <f>M257/Справочно!K5</f>
        <v>425.12408152723475</v>
      </c>
      <c r="N258" s="196">
        <f>N257/Справочно!L5</f>
        <v>456.73611867944317</v>
      </c>
      <c r="O258" s="188">
        <f>O257/Справочно!M5</f>
        <v>335.17955955311788</v>
      </c>
      <c r="P258" s="196">
        <f>P257/Справочно!N5</f>
        <v>374.76083370451937</v>
      </c>
      <c r="Q258" s="196">
        <f>Q257/Справочно!O5</f>
        <v>416.55497386285572</v>
      </c>
      <c r="R258" s="196">
        <f>R257/Справочно!P5</f>
        <v>249.33959882904512</v>
      </c>
      <c r="S258" s="196">
        <f>S257/Справочно!Q5</f>
        <v>108.80022357292785</v>
      </c>
      <c r="T258" s="196">
        <f>T257/Справочно!R5</f>
        <v>323.16703019867435</v>
      </c>
      <c r="U258" s="196">
        <f>U257/Справочно!S5</f>
        <v>388.92922192204469</v>
      </c>
      <c r="V258" s="196">
        <f>V257/Справочно!T5</f>
        <v>344.41869693380892</v>
      </c>
      <c r="W258" s="196">
        <f>W257/Справочно!U5</f>
        <v>373.78388578399432</v>
      </c>
    </row>
    <row r="259" spans="1:23" ht="40.5" customHeight="1" x14ac:dyDescent="0.3">
      <c r="A259" s="214" t="s">
        <v>697</v>
      </c>
      <c r="B259" s="185" t="s">
        <v>687</v>
      </c>
      <c r="C259" s="186" t="s">
        <v>127</v>
      </c>
      <c r="D259" s="186" t="s">
        <v>130</v>
      </c>
      <c r="E259" s="186" t="s">
        <v>60</v>
      </c>
      <c r="F259" s="188">
        <v>137056.48688655</v>
      </c>
      <c r="G259" s="189">
        <v>62941.868556370006</v>
      </c>
      <c r="H259" s="189">
        <v>14862.337088479999</v>
      </c>
      <c r="I259" s="189">
        <v>9892.3934414899995</v>
      </c>
      <c r="J259" s="189">
        <v>3593.1403743299998</v>
      </c>
      <c r="K259" s="189">
        <v>17008.99765746</v>
      </c>
      <c r="L259" s="189">
        <v>9935.0324422799986</v>
      </c>
      <c r="M259" s="189">
        <v>11376.131414619998</v>
      </c>
      <c r="N259" s="189">
        <v>7446.5859115199992</v>
      </c>
      <c r="O259" s="188">
        <v>100189.12170605001</v>
      </c>
      <c r="P259" s="189">
        <v>44805.693008870003</v>
      </c>
      <c r="Q259" s="189">
        <v>11019.485491149999</v>
      </c>
      <c r="R259" s="189">
        <v>7083.87636475</v>
      </c>
      <c r="S259" s="189">
        <v>2545.2885338200003</v>
      </c>
      <c r="T259" s="189">
        <v>12838.527027790002</v>
      </c>
      <c r="U259" s="189">
        <v>7609.8267162100001</v>
      </c>
      <c r="V259" s="189">
        <v>8626.8356697700001</v>
      </c>
      <c r="W259" s="189">
        <v>5659.588893690001</v>
      </c>
    </row>
    <row r="260" spans="1:23" ht="42" x14ac:dyDescent="0.3">
      <c r="A260" s="184" t="s">
        <v>751</v>
      </c>
      <c r="B260" s="186" t="s">
        <v>296</v>
      </c>
      <c r="C260" s="186" t="s">
        <v>127</v>
      </c>
      <c r="D260" s="186" t="s">
        <v>306</v>
      </c>
      <c r="E260" s="186" t="s">
        <v>70</v>
      </c>
      <c r="F260" s="188">
        <f>F259/Справочно!D5*1000000</f>
        <v>1189.4240437997496</v>
      </c>
      <c r="G260" s="196">
        <f>G259/Справочно!E5*1000000</f>
        <v>1974.7112864661312</v>
      </c>
      <c r="H260" s="196">
        <f>H259/Справочно!F5*1000000</f>
        <v>1323.251707223088</v>
      </c>
      <c r="I260" s="196">
        <f>I259/Справочно!G5*1000000</f>
        <v>755.41781423753218</v>
      </c>
      <c r="J260" s="196">
        <f>J259/Справочно!H5*1000000</f>
        <v>488.74327621077578</v>
      </c>
      <c r="K260" s="196">
        <f>K259/Справочно!I5*1000000</f>
        <v>744.12502113443975</v>
      </c>
      <c r="L260" s="196">
        <f>L259/Справочно!J5*1000000</f>
        <v>1046.6973453460994</v>
      </c>
      <c r="M260" s="196">
        <f>M259/Справочно!K5*1000000</f>
        <v>868.25314496721603</v>
      </c>
      <c r="N260" s="196">
        <f>N259/Справочно!L5*1000000</f>
        <v>1196.2832850188149</v>
      </c>
      <c r="O260" s="188">
        <f>O259/Справочно!M5*1000000</f>
        <v>865.28313632114248</v>
      </c>
      <c r="P260" s="196">
        <f>P259/Справочно!N5*1000000</f>
        <v>1398.2693126113891</v>
      </c>
      <c r="Q260" s="196">
        <f>Q259/Справочно!O5*1000000</f>
        <v>977.4086101256986</v>
      </c>
      <c r="R260" s="196">
        <f>R259/Справочно!P5*1000000</f>
        <v>538.89580002737125</v>
      </c>
      <c r="S260" s="196">
        <f>S259/Справочно!Q5*1000000</f>
        <v>348.0474677214022</v>
      </c>
      <c r="T260" s="196">
        <f>T259/Справочно!R5*1000000</f>
        <v>557.00234786895908</v>
      </c>
      <c r="U260" s="196">
        <f>U259/Справочно!S5*1000000</f>
        <v>798.86106862015913</v>
      </c>
      <c r="V260" s="196">
        <f>V259/Справочно!T5*1000000</f>
        <v>654.04299978855215</v>
      </c>
      <c r="W260" s="196">
        <f>W259/Справочно!U5*1000000</f>
        <v>906.05466078755649</v>
      </c>
    </row>
    <row r="261" spans="1:23" ht="84" x14ac:dyDescent="0.3">
      <c r="A261" s="214" t="s">
        <v>698</v>
      </c>
      <c r="B261" s="185" t="s">
        <v>696</v>
      </c>
      <c r="C261" s="186" t="s">
        <v>127</v>
      </c>
      <c r="D261" s="186" t="s">
        <v>130</v>
      </c>
      <c r="E261" s="186" t="s">
        <v>60</v>
      </c>
      <c r="F261" s="297">
        <v>40834.428010540003</v>
      </c>
      <c r="G261" s="298">
        <v>15458.82421169</v>
      </c>
      <c r="H261" s="298">
        <v>5177.7306221400004</v>
      </c>
      <c r="I261" s="298">
        <v>3200.4746647800002</v>
      </c>
      <c r="J261" s="298">
        <v>819.38719642000001</v>
      </c>
      <c r="K261" s="298">
        <v>6100.6351599700001</v>
      </c>
      <c r="L261" s="298">
        <v>3531.2710769800001</v>
      </c>
      <c r="M261" s="298">
        <v>4044.85718941</v>
      </c>
      <c r="N261" s="298">
        <v>2501.24788915</v>
      </c>
      <c r="O261" s="297">
        <v>30944.576214529996</v>
      </c>
      <c r="P261" s="298">
        <v>11556.917275959999</v>
      </c>
      <c r="Q261" s="298">
        <v>4001.0552173999999</v>
      </c>
      <c r="R261" s="298">
        <v>2312.0982900500003</v>
      </c>
      <c r="S261" s="298">
        <v>578.11260722999998</v>
      </c>
      <c r="T261" s="298">
        <v>4666.86660183</v>
      </c>
      <c r="U261" s="298">
        <v>2763.7599066900002</v>
      </c>
      <c r="V261" s="298">
        <v>3123.7339230799998</v>
      </c>
      <c r="W261" s="298">
        <v>1942.03239229</v>
      </c>
    </row>
    <row r="262" spans="1:23" ht="42" x14ac:dyDescent="0.3">
      <c r="A262" s="184" t="s">
        <v>752</v>
      </c>
      <c r="B262" s="184" t="s">
        <v>296</v>
      </c>
      <c r="C262" s="184" t="s">
        <v>127</v>
      </c>
      <c r="D262" s="184" t="s">
        <v>306</v>
      </c>
      <c r="E262" s="184" t="s">
        <v>70</v>
      </c>
      <c r="F262" s="188">
        <f>F261/Справочно!D5*1000000</f>
        <v>354.37542281927995</v>
      </c>
      <c r="G262" s="196">
        <f>G261/Справочно!E5*1000000</f>
        <v>484.99854463298567</v>
      </c>
      <c r="H262" s="196">
        <f>H261/Справочно!F5*1000000</f>
        <v>460.99350623655704</v>
      </c>
      <c r="I262" s="196">
        <f>I261/Справочно!G5*1000000</f>
        <v>244.39945601542422</v>
      </c>
      <c r="J262" s="196">
        <f>J261/Справочно!H5*1000000</f>
        <v>111.45403216765429</v>
      </c>
      <c r="K262" s="196">
        <f>K261/Справочно!I5*1000000</f>
        <v>266.8961075054965</v>
      </c>
      <c r="L262" s="196">
        <f>L261/Справочно!J5*1000000</f>
        <v>372.03422167428675</v>
      </c>
      <c r="M262" s="196">
        <f>M261/Справочно!K5*1000000</f>
        <v>308.71302797496719</v>
      </c>
      <c r="N262" s="196">
        <f>N261/Справочно!L5*1000000</f>
        <v>401.82186535305414</v>
      </c>
      <c r="O262" s="188">
        <f>O261/Справочно!M5*1000000</f>
        <v>267.25276659871406</v>
      </c>
      <c r="P262" s="196">
        <f>P261/Справочно!N5*1000000</f>
        <v>360.66137336976811</v>
      </c>
      <c r="Q262" s="196">
        <f>Q261/Справочно!O5*1000000</f>
        <v>354.88642570615968</v>
      </c>
      <c r="R262" s="196">
        <f>R261/Справочно!P5*1000000</f>
        <v>175.88958270905457</v>
      </c>
      <c r="S262" s="196">
        <f>S261/Справочно!Q5*1000000</f>
        <v>79.052188516419278</v>
      </c>
      <c r="T262" s="196">
        <f>T261/Справочно!R5*1000000</f>
        <v>202.47304451545062</v>
      </c>
      <c r="U262" s="196">
        <f>U261/Справочно!S5*1000000</f>
        <v>290.13278157370814</v>
      </c>
      <c r="V262" s="196">
        <f>V261/Справочно!T5*1000000</f>
        <v>236.82568948794818</v>
      </c>
      <c r="W262" s="196">
        <f>W261/Справочно!U5*1000000</f>
        <v>310.90376588952694</v>
      </c>
    </row>
    <row r="263" spans="1:23" ht="85.2" customHeight="1" x14ac:dyDescent="0.3">
      <c r="A263" s="184" t="s">
        <v>753</v>
      </c>
      <c r="B263" s="186" t="s">
        <v>403</v>
      </c>
      <c r="C263" s="186" t="s">
        <v>127</v>
      </c>
      <c r="D263" s="186" t="s">
        <v>116</v>
      </c>
      <c r="E263" s="186" t="s">
        <v>70</v>
      </c>
      <c r="F263" s="201">
        <v>74.3</v>
      </c>
      <c r="G263" s="184" t="s">
        <v>131</v>
      </c>
      <c r="H263" s="184" t="s">
        <v>131</v>
      </c>
      <c r="I263" s="184" t="s">
        <v>131</v>
      </c>
      <c r="J263" s="184" t="s">
        <v>131</v>
      </c>
      <c r="K263" s="184" t="s">
        <v>131</v>
      </c>
      <c r="L263" s="184" t="s">
        <v>131</v>
      </c>
      <c r="M263" s="184" t="s">
        <v>131</v>
      </c>
      <c r="N263" s="184" t="s">
        <v>131</v>
      </c>
      <c r="O263" s="201">
        <v>70.3</v>
      </c>
      <c r="P263" s="184" t="s">
        <v>131</v>
      </c>
      <c r="Q263" s="184" t="s">
        <v>131</v>
      </c>
      <c r="R263" s="184" t="s">
        <v>131</v>
      </c>
      <c r="S263" s="184" t="s">
        <v>131</v>
      </c>
      <c r="T263" s="184" t="s">
        <v>131</v>
      </c>
      <c r="U263" s="184" t="s">
        <v>131</v>
      </c>
      <c r="V263" s="184" t="s">
        <v>131</v>
      </c>
      <c r="W263" s="184" t="s">
        <v>131</v>
      </c>
    </row>
    <row r="264" spans="1:23" ht="63" x14ac:dyDescent="0.3">
      <c r="A264" s="184" t="s">
        <v>792</v>
      </c>
      <c r="B264" s="200" t="s">
        <v>404</v>
      </c>
      <c r="C264" s="186" t="s">
        <v>127</v>
      </c>
      <c r="D264" s="186" t="s">
        <v>116</v>
      </c>
      <c r="E264" s="186" t="s">
        <v>70</v>
      </c>
      <c r="F264" s="201">
        <v>69.5</v>
      </c>
      <c r="G264" s="184" t="s">
        <v>131</v>
      </c>
      <c r="H264" s="184" t="s">
        <v>131</v>
      </c>
      <c r="I264" s="184" t="s">
        <v>131</v>
      </c>
      <c r="J264" s="184" t="s">
        <v>131</v>
      </c>
      <c r="K264" s="184" t="s">
        <v>131</v>
      </c>
      <c r="L264" s="184" t="s">
        <v>131</v>
      </c>
      <c r="M264" s="184" t="s">
        <v>131</v>
      </c>
      <c r="N264" s="184" t="s">
        <v>131</v>
      </c>
      <c r="O264" s="201">
        <v>67.569999999999993</v>
      </c>
      <c r="P264" s="184" t="s">
        <v>131</v>
      </c>
      <c r="Q264" s="184" t="s">
        <v>131</v>
      </c>
      <c r="R264" s="184" t="s">
        <v>131</v>
      </c>
      <c r="S264" s="184" t="s">
        <v>131</v>
      </c>
      <c r="T264" s="184" t="s">
        <v>131</v>
      </c>
      <c r="U264" s="184" t="s">
        <v>131</v>
      </c>
      <c r="V264" s="184" t="s">
        <v>131</v>
      </c>
      <c r="W264" s="184" t="s">
        <v>131</v>
      </c>
    </row>
    <row r="265" spans="1:23" ht="85.2" customHeight="1" x14ac:dyDescent="0.3">
      <c r="A265" s="184" t="s">
        <v>701</v>
      </c>
      <c r="B265" s="184" t="s">
        <v>405</v>
      </c>
      <c r="C265" s="184" t="s">
        <v>127</v>
      </c>
      <c r="D265" s="184" t="s">
        <v>59</v>
      </c>
      <c r="E265" s="184" t="s">
        <v>60</v>
      </c>
      <c r="F265" s="198">
        <v>233978102</v>
      </c>
      <c r="G265" s="194">
        <v>75295235</v>
      </c>
      <c r="H265" s="194">
        <v>25102519</v>
      </c>
      <c r="I265" s="194">
        <v>22769326</v>
      </c>
      <c r="J265" s="194">
        <v>8229212</v>
      </c>
      <c r="K265" s="194">
        <v>42553751</v>
      </c>
      <c r="L265" s="194">
        <v>20787838</v>
      </c>
      <c r="M265" s="194">
        <v>26854633</v>
      </c>
      <c r="N265" s="194">
        <v>12385588</v>
      </c>
      <c r="O265" s="198">
        <v>211634390</v>
      </c>
      <c r="P265" s="194">
        <v>66003571</v>
      </c>
      <c r="Q265" s="194">
        <v>22940973</v>
      </c>
      <c r="R265" s="194">
        <v>20646319</v>
      </c>
      <c r="S265" s="194">
        <v>7482719</v>
      </c>
      <c r="T265" s="194">
        <v>38952144</v>
      </c>
      <c r="U265" s="194">
        <v>19392252</v>
      </c>
      <c r="V265" s="194">
        <v>24789557</v>
      </c>
      <c r="W265" s="194">
        <v>11426855</v>
      </c>
    </row>
    <row r="266" spans="1:23" ht="20.25" customHeight="1" x14ac:dyDescent="0.3">
      <c r="A266" s="184" t="s">
        <v>702</v>
      </c>
      <c r="B266" s="187" t="s">
        <v>406</v>
      </c>
      <c r="C266" s="184" t="s">
        <v>127</v>
      </c>
      <c r="D266" s="184" t="s">
        <v>59</v>
      </c>
      <c r="E266" s="184" t="s">
        <v>60</v>
      </c>
      <c r="F266" s="202">
        <v>205251206</v>
      </c>
      <c r="G266" s="203">
        <v>64507667</v>
      </c>
      <c r="H266" s="203">
        <v>22307006</v>
      </c>
      <c r="I266" s="203">
        <v>20041436</v>
      </c>
      <c r="J266" s="203">
        <v>7581323</v>
      </c>
      <c r="K266" s="203">
        <v>37860812</v>
      </c>
      <c r="L266" s="203">
        <v>18338832</v>
      </c>
      <c r="M266" s="203">
        <v>23522502</v>
      </c>
      <c r="N266" s="203">
        <v>11091628</v>
      </c>
      <c r="O266" s="202">
        <v>187028989</v>
      </c>
      <c r="P266" s="203">
        <v>58223356</v>
      </c>
      <c r="Q266" s="203">
        <v>20270736</v>
      </c>
      <c r="R266" s="203">
        <v>18161166</v>
      </c>
      <c r="S266" s="203">
        <v>6911488</v>
      </c>
      <c r="T266" s="203">
        <v>34593188</v>
      </c>
      <c r="U266" s="203">
        <v>17076250</v>
      </c>
      <c r="V266" s="203">
        <v>21623847</v>
      </c>
      <c r="W266" s="203">
        <v>10168958</v>
      </c>
    </row>
    <row r="267" spans="1:23" ht="20.25" customHeight="1" x14ac:dyDescent="0.3">
      <c r="A267" s="184" t="s">
        <v>793</v>
      </c>
      <c r="B267" s="187" t="s">
        <v>407</v>
      </c>
      <c r="C267" s="184" t="s">
        <v>127</v>
      </c>
      <c r="D267" s="184" t="s">
        <v>59</v>
      </c>
      <c r="E267" s="184" t="s">
        <v>60</v>
      </c>
      <c r="F267" s="202">
        <v>28726896</v>
      </c>
      <c r="G267" s="203">
        <v>10787568</v>
      </c>
      <c r="H267" s="203">
        <v>2795513</v>
      </c>
      <c r="I267" s="203">
        <v>2727890</v>
      </c>
      <c r="J267" s="203">
        <v>647889</v>
      </c>
      <c r="K267" s="203">
        <v>4692939</v>
      </c>
      <c r="L267" s="203">
        <v>2449006</v>
      </c>
      <c r="M267" s="203">
        <v>3332131</v>
      </c>
      <c r="N267" s="203">
        <v>1293960</v>
      </c>
      <c r="O267" s="202">
        <v>24605401</v>
      </c>
      <c r="P267" s="203">
        <v>7780215</v>
      </c>
      <c r="Q267" s="203">
        <v>2670237</v>
      </c>
      <c r="R267" s="203">
        <v>2485153</v>
      </c>
      <c r="S267" s="203">
        <v>571231</v>
      </c>
      <c r="T267" s="203">
        <v>4358956</v>
      </c>
      <c r="U267" s="203">
        <v>2316002</v>
      </c>
      <c r="V267" s="203">
        <v>3165710</v>
      </c>
      <c r="W267" s="203">
        <v>1257897</v>
      </c>
    </row>
    <row r="268" spans="1:23" ht="84" x14ac:dyDescent="0.3">
      <c r="A268" s="353" t="s">
        <v>754</v>
      </c>
      <c r="B268" s="343" t="s">
        <v>739</v>
      </c>
      <c r="C268" s="343" t="s">
        <v>58</v>
      </c>
      <c r="D268" s="343" t="s">
        <v>740</v>
      </c>
      <c r="E268" s="184" t="s">
        <v>60</v>
      </c>
      <c r="F268" s="347">
        <v>161</v>
      </c>
      <c r="G268" s="346" t="s">
        <v>131</v>
      </c>
      <c r="H268" s="346" t="s">
        <v>131</v>
      </c>
      <c r="I268" s="346" t="s">
        <v>131</v>
      </c>
      <c r="J268" s="346" t="s">
        <v>131</v>
      </c>
      <c r="K268" s="346" t="s">
        <v>131</v>
      </c>
      <c r="L268" s="346" t="s">
        <v>131</v>
      </c>
      <c r="M268" s="346" t="s">
        <v>131</v>
      </c>
      <c r="N268" s="346" t="s">
        <v>131</v>
      </c>
      <c r="O268" s="347">
        <v>34</v>
      </c>
      <c r="P268" s="346" t="s">
        <v>131</v>
      </c>
      <c r="Q268" s="346" t="s">
        <v>131</v>
      </c>
      <c r="R268" s="346" t="s">
        <v>131</v>
      </c>
      <c r="S268" s="346" t="s">
        <v>131</v>
      </c>
      <c r="T268" s="346" t="s">
        <v>131</v>
      </c>
      <c r="U268" s="346" t="s">
        <v>131</v>
      </c>
      <c r="V268" s="346" t="s">
        <v>131</v>
      </c>
      <c r="W268" s="346" t="s">
        <v>131</v>
      </c>
    </row>
    <row r="269" spans="1:23" ht="24.9" customHeight="1" x14ac:dyDescent="0.3">
      <c r="A269" s="408" t="s">
        <v>408</v>
      </c>
      <c r="B269" s="408"/>
      <c r="C269" s="408"/>
      <c r="D269" s="408"/>
      <c r="E269" s="408"/>
      <c r="F269" s="204"/>
      <c r="G269" s="244"/>
      <c r="H269" s="244"/>
      <c r="I269" s="244"/>
      <c r="J269" s="244"/>
      <c r="K269" s="244"/>
      <c r="L269" s="244"/>
      <c r="M269" s="244"/>
      <c r="N269" s="244"/>
      <c r="O269" s="204"/>
      <c r="P269" s="186"/>
      <c r="Q269" s="186"/>
      <c r="R269" s="186"/>
      <c r="S269" s="186"/>
      <c r="T269" s="186"/>
      <c r="U269" s="186"/>
      <c r="V269" s="186"/>
      <c r="W269" s="186"/>
    </row>
    <row r="270" spans="1:23" ht="42" customHeight="1" x14ac:dyDescent="0.3">
      <c r="A270" s="186" t="s">
        <v>794</v>
      </c>
      <c r="B270" s="186" t="s">
        <v>409</v>
      </c>
      <c r="C270" s="186" t="s">
        <v>58</v>
      </c>
      <c r="D270" s="186" t="s">
        <v>59</v>
      </c>
      <c r="E270" s="186" t="s">
        <v>60</v>
      </c>
      <c r="F270" s="198">
        <v>16207845</v>
      </c>
      <c r="G270" s="205" t="s">
        <v>131</v>
      </c>
      <c r="H270" s="205" t="s">
        <v>131</v>
      </c>
      <c r="I270" s="205" t="s">
        <v>131</v>
      </c>
      <c r="J270" s="205" t="s">
        <v>131</v>
      </c>
      <c r="K270" s="205" t="s">
        <v>131</v>
      </c>
      <c r="L270" s="205" t="s">
        <v>131</v>
      </c>
      <c r="M270" s="205" t="s">
        <v>131</v>
      </c>
      <c r="N270" s="205" t="s">
        <v>131</v>
      </c>
      <c r="O270" s="198">
        <v>10436543</v>
      </c>
      <c r="P270" s="205" t="s">
        <v>131</v>
      </c>
      <c r="Q270" s="205" t="s">
        <v>131</v>
      </c>
      <c r="R270" s="205" t="s">
        <v>131</v>
      </c>
      <c r="S270" s="205" t="s">
        <v>131</v>
      </c>
      <c r="T270" s="205" t="s">
        <v>131</v>
      </c>
      <c r="U270" s="205" t="s">
        <v>131</v>
      </c>
      <c r="V270" s="205" t="s">
        <v>131</v>
      </c>
      <c r="W270" s="205" t="s">
        <v>131</v>
      </c>
    </row>
    <row r="271" spans="1:23" ht="21" customHeight="1" x14ac:dyDescent="0.3">
      <c r="A271" s="184" t="s">
        <v>787</v>
      </c>
      <c r="B271" s="184" t="s">
        <v>265</v>
      </c>
      <c r="C271" s="184" t="s">
        <v>58</v>
      </c>
      <c r="D271" s="184" t="s">
        <v>123</v>
      </c>
      <c r="E271" s="184" t="s">
        <v>70</v>
      </c>
      <c r="F271" s="188">
        <f>F270/Справочно!D5*1000</f>
        <v>140.65733756284828</v>
      </c>
      <c r="G271" s="205" t="s">
        <v>131</v>
      </c>
      <c r="H271" s="205" t="s">
        <v>131</v>
      </c>
      <c r="I271" s="205" t="s">
        <v>131</v>
      </c>
      <c r="J271" s="205" t="s">
        <v>131</v>
      </c>
      <c r="K271" s="205" t="s">
        <v>131</v>
      </c>
      <c r="L271" s="205" t="s">
        <v>131</v>
      </c>
      <c r="M271" s="205" t="s">
        <v>131</v>
      </c>
      <c r="N271" s="205" t="s">
        <v>131</v>
      </c>
      <c r="O271" s="188">
        <f>O270/Справочно!M5*1000</f>
        <v>90.13518140108765</v>
      </c>
      <c r="P271" s="184" t="s">
        <v>131</v>
      </c>
      <c r="Q271" s="184" t="s">
        <v>131</v>
      </c>
      <c r="R271" s="184" t="s">
        <v>131</v>
      </c>
      <c r="S271" s="184" t="s">
        <v>131</v>
      </c>
      <c r="T271" s="184" t="s">
        <v>131</v>
      </c>
      <c r="U271" s="184" t="s">
        <v>131</v>
      </c>
      <c r="V271" s="184" t="s">
        <v>131</v>
      </c>
      <c r="W271" s="184" t="s">
        <v>131</v>
      </c>
    </row>
    <row r="272" spans="1:23" ht="42" customHeight="1" x14ac:dyDescent="0.3">
      <c r="A272" s="214" t="s">
        <v>788</v>
      </c>
      <c r="B272" s="185" t="s">
        <v>699</v>
      </c>
      <c r="C272" s="186" t="s">
        <v>127</v>
      </c>
      <c r="D272" s="186" t="s">
        <v>59</v>
      </c>
      <c r="E272" s="186" t="s">
        <v>60</v>
      </c>
      <c r="F272" s="198">
        <v>6328162</v>
      </c>
      <c r="G272" s="194">
        <v>4159650</v>
      </c>
      <c r="H272" s="194">
        <v>282578</v>
      </c>
      <c r="I272" s="194">
        <v>224279</v>
      </c>
      <c r="J272" s="194">
        <v>83887</v>
      </c>
      <c r="K272" s="194">
        <v>667454</v>
      </c>
      <c r="L272" s="194">
        <v>314806</v>
      </c>
      <c r="M272" s="194">
        <v>376917</v>
      </c>
      <c r="N272" s="194">
        <v>218591</v>
      </c>
      <c r="O272" s="198">
        <v>5382538</v>
      </c>
      <c r="P272" s="194">
        <v>3324228</v>
      </c>
      <c r="Q272" s="194">
        <v>284583</v>
      </c>
      <c r="R272" s="194">
        <v>211149</v>
      </c>
      <c r="S272" s="194">
        <v>67299</v>
      </c>
      <c r="T272" s="194">
        <v>628527</v>
      </c>
      <c r="U272" s="194">
        <v>286074</v>
      </c>
      <c r="V272" s="194">
        <v>357630</v>
      </c>
      <c r="W272" s="194">
        <v>223048</v>
      </c>
    </row>
    <row r="273" spans="1:23" ht="21" customHeight="1" x14ac:dyDescent="0.3">
      <c r="A273" s="184" t="s">
        <v>703</v>
      </c>
      <c r="B273" s="184" t="s">
        <v>265</v>
      </c>
      <c r="C273" s="184" t="s">
        <v>127</v>
      </c>
      <c r="D273" s="184" t="s">
        <v>123</v>
      </c>
      <c r="E273" s="184" t="s">
        <v>70</v>
      </c>
      <c r="F273" s="188">
        <f>F272/Справочно!D5*1000</f>
        <v>54.917999190292676</v>
      </c>
      <c r="G273" s="196">
        <f>G272/Справочно!E5*1000</f>
        <v>130.50308151230661</v>
      </c>
      <c r="H273" s="196">
        <f>H272/Справочно!F5*1000</f>
        <v>25.159018981847591</v>
      </c>
      <c r="I273" s="196">
        <f>I272/Справочно!G5*1000</f>
        <v>17.126730043792179</v>
      </c>
      <c r="J273" s="196">
        <f>J272/Справочно!H5*1000</f>
        <v>11.410410654812871</v>
      </c>
      <c r="K273" s="196">
        <f>K272/Справочно!I5*1000</f>
        <v>29.200381577948626</v>
      </c>
      <c r="L273" s="196">
        <f>L272/Справочно!J5*1000</f>
        <v>33.166132714047329</v>
      </c>
      <c r="M273" s="196">
        <f>M272/Справочно!K5*1000</f>
        <v>28.767193232405162</v>
      </c>
      <c r="N273" s="196">
        <f>N272/Справочно!L5*1000</f>
        <v>35.116328833460138</v>
      </c>
      <c r="O273" s="188">
        <f>O272/Справочно!M5*1000</f>
        <v>46.486277978085994</v>
      </c>
      <c r="P273" s="196">
        <f>P272/Справочно!N5*1000</f>
        <v>103.74052242877605</v>
      </c>
      <c r="Q273" s="196">
        <f>Q272/Справочно!O5*1000</f>
        <v>25.242001971761152</v>
      </c>
      <c r="R273" s="196">
        <f>R272/Справочно!P5*1000</f>
        <v>16.062859290740196</v>
      </c>
      <c r="S273" s="196">
        <f>S272/Справочно!Q5*1000</f>
        <v>9.2025898906748882</v>
      </c>
      <c r="T273" s="196">
        <f>T272/Справочно!R5*1000</f>
        <v>27.268783556028957</v>
      </c>
      <c r="U273" s="196">
        <f>U272/Справочно!S5*1000</f>
        <v>30.031351549390109</v>
      </c>
      <c r="V273" s="196">
        <f>V272/Справочно!T5*1000</f>
        <v>27.113695793931363</v>
      </c>
      <c r="W273" s="196">
        <f>W272/Справочно!U5*1000</f>
        <v>35.708190784786787</v>
      </c>
    </row>
    <row r="274" spans="1:23" ht="83.25" customHeight="1" x14ac:dyDescent="0.3">
      <c r="A274" s="186" t="s">
        <v>795</v>
      </c>
      <c r="B274" s="186" t="s">
        <v>410</v>
      </c>
      <c r="C274" s="186" t="s">
        <v>58</v>
      </c>
      <c r="D274" s="186" t="s">
        <v>129</v>
      </c>
      <c r="E274" s="186" t="s">
        <v>60</v>
      </c>
      <c r="F274" s="198">
        <v>134264551</v>
      </c>
      <c r="G274" s="244" t="s">
        <v>131</v>
      </c>
      <c r="H274" s="244" t="s">
        <v>131</v>
      </c>
      <c r="I274" s="244" t="s">
        <v>131</v>
      </c>
      <c r="J274" s="244" t="s">
        <v>131</v>
      </c>
      <c r="K274" s="244" t="s">
        <v>131</v>
      </c>
      <c r="L274" s="244" t="s">
        <v>131</v>
      </c>
      <c r="M274" s="244" t="s">
        <v>131</v>
      </c>
      <c r="N274" s="244" t="s">
        <v>131</v>
      </c>
      <c r="O274" s="198">
        <v>116315126</v>
      </c>
      <c r="P274" s="186" t="s">
        <v>131</v>
      </c>
      <c r="Q274" s="186" t="s">
        <v>131</v>
      </c>
      <c r="R274" s="186" t="s">
        <v>131</v>
      </c>
      <c r="S274" s="186" t="s">
        <v>131</v>
      </c>
      <c r="T274" s="186" t="s">
        <v>131</v>
      </c>
      <c r="U274" s="186" t="s">
        <v>131</v>
      </c>
      <c r="V274" s="186" t="s">
        <v>131</v>
      </c>
      <c r="W274" s="186" t="s">
        <v>131</v>
      </c>
    </row>
    <row r="275" spans="1:23" ht="42" customHeight="1" x14ac:dyDescent="0.3">
      <c r="A275" s="184" t="s">
        <v>796</v>
      </c>
      <c r="B275" s="187" t="s">
        <v>411</v>
      </c>
      <c r="C275" s="184" t="s">
        <v>58</v>
      </c>
      <c r="D275" s="184" t="s">
        <v>129</v>
      </c>
      <c r="E275" s="184" t="s">
        <v>60</v>
      </c>
      <c r="F275" s="202">
        <v>34428345</v>
      </c>
      <c r="G275" s="187" t="s">
        <v>131</v>
      </c>
      <c r="H275" s="187" t="s">
        <v>131</v>
      </c>
      <c r="I275" s="187" t="s">
        <v>131</v>
      </c>
      <c r="J275" s="187" t="s">
        <v>131</v>
      </c>
      <c r="K275" s="187" t="s">
        <v>131</v>
      </c>
      <c r="L275" s="187" t="s">
        <v>131</v>
      </c>
      <c r="M275" s="187" t="s">
        <v>131</v>
      </c>
      <c r="N275" s="187" t="s">
        <v>131</v>
      </c>
      <c r="O275" s="202">
        <v>30383210</v>
      </c>
      <c r="P275" s="187" t="s">
        <v>131</v>
      </c>
      <c r="Q275" s="187" t="s">
        <v>131</v>
      </c>
      <c r="R275" s="187" t="s">
        <v>131</v>
      </c>
      <c r="S275" s="187" t="s">
        <v>131</v>
      </c>
      <c r="T275" s="187" t="s">
        <v>131</v>
      </c>
      <c r="U275" s="187" t="s">
        <v>131</v>
      </c>
      <c r="V275" s="187" t="s">
        <v>131</v>
      </c>
      <c r="W275" s="187" t="s">
        <v>131</v>
      </c>
    </row>
    <row r="276" spans="1:23" ht="21" customHeight="1" x14ac:dyDescent="0.3">
      <c r="A276" s="184" t="s">
        <v>797</v>
      </c>
      <c r="B276" s="187" t="s">
        <v>412</v>
      </c>
      <c r="C276" s="184" t="s">
        <v>58</v>
      </c>
      <c r="D276" s="184" t="s">
        <v>129</v>
      </c>
      <c r="E276" s="184" t="s">
        <v>60</v>
      </c>
      <c r="F276" s="202">
        <v>39650425</v>
      </c>
      <c r="G276" s="187" t="s">
        <v>131</v>
      </c>
      <c r="H276" s="187" t="s">
        <v>131</v>
      </c>
      <c r="I276" s="187" t="s">
        <v>131</v>
      </c>
      <c r="J276" s="187" t="s">
        <v>131</v>
      </c>
      <c r="K276" s="187" t="s">
        <v>131</v>
      </c>
      <c r="L276" s="187" t="s">
        <v>131</v>
      </c>
      <c r="M276" s="187" t="s">
        <v>131</v>
      </c>
      <c r="N276" s="187" t="s">
        <v>131</v>
      </c>
      <c r="O276" s="202">
        <v>37270258</v>
      </c>
      <c r="P276" s="187" t="s">
        <v>131</v>
      </c>
      <c r="Q276" s="187" t="s">
        <v>131</v>
      </c>
      <c r="R276" s="187" t="s">
        <v>131</v>
      </c>
      <c r="S276" s="187" t="s">
        <v>131</v>
      </c>
      <c r="T276" s="187" t="s">
        <v>131</v>
      </c>
      <c r="U276" s="187" t="s">
        <v>131</v>
      </c>
      <c r="V276" s="187" t="s">
        <v>131</v>
      </c>
      <c r="W276" s="187" t="s">
        <v>131</v>
      </c>
    </row>
    <row r="277" spans="1:23" ht="21" x14ac:dyDescent="0.3">
      <c r="A277" s="184" t="s">
        <v>798</v>
      </c>
      <c r="B277" s="187" t="s">
        <v>413</v>
      </c>
      <c r="C277" s="184" t="s">
        <v>58</v>
      </c>
      <c r="D277" s="184" t="s">
        <v>129</v>
      </c>
      <c r="E277" s="184" t="s">
        <v>60</v>
      </c>
      <c r="F277" s="202">
        <v>6575023</v>
      </c>
      <c r="G277" s="187" t="s">
        <v>131</v>
      </c>
      <c r="H277" s="187" t="s">
        <v>131</v>
      </c>
      <c r="I277" s="187" t="s">
        <v>131</v>
      </c>
      <c r="J277" s="187" t="s">
        <v>131</v>
      </c>
      <c r="K277" s="187" t="s">
        <v>131</v>
      </c>
      <c r="L277" s="187" t="s">
        <v>131</v>
      </c>
      <c r="M277" s="187" t="s">
        <v>131</v>
      </c>
      <c r="N277" s="187" t="s">
        <v>131</v>
      </c>
      <c r="O277" s="202">
        <v>5475560</v>
      </c>
      <c r="P277" s="187" t="s">
        <v>131</v>
      </c>
      <c r="Q277" s="187" t="s">
        <v>131</v>
      </c>
      <c r="R277" s="187" t="s">
        <v>131</v>
      </c>
      <c r="S277" s="187" t="s">
        <v>131</v>
      </c>
      <c r="T277" s="187" t="s">
        <v>131</v>
      </c>
      <c r="U277" s="187" t="s">
        <v>131</v>
      </c>
      <c r="V277" s="187" t="s">
        <v>131</v>
      </c>
      <c r="W277" s="187" t="s">
        <v>131</v>
      </c>
    </row>
    <row r="278" spans="1:23" ht="21" x14ac:dyDescent="0.3">
      <c r="A278" s="184" t="s">
        <v>799</v>
      </c>
      <c r="B278" s="187" t="s">
        <v>414</v>
      </c>
      <c r="C278" s="184" t="s">
        <v>58</v>
      </c>
      <c r="D278" s="184" t="s">
        <v>129</v>
      </c>
      <c r="E278" s="184" t="s">
        <v>60</v>
      </c>
      <c r="F278" s="202">
        <v>39627</v>
      </c>
      <c r="G278" s="187" t="s">
        <v>131</v>
      </c>
      <c r="H278" s="187" t="s">
        <v>131</v>
      </c>
      <c r="I278" s="187" t="s">
        <v>131</v>
      </c>
      <c r="J278" s="187" t="s">
        <v>131</v>
      </c>
      <c r="K278" s="187" t="s">
        <v>131</v>
      </c>
      <c r="L278" s="187" t="s">
        <v>131</v>
      </c>
      <c r="M278" s="187" t="s">
        <v>131</v>
      </c>
      <c r="N278" s="187" t="s">
        <v>131</v>
      </c>
      <c r="O278" s="202">
        <v>31141</v>
      </c>
      <c r="P278" s="187" t="s">
        <v>131</v>
      </c>
      <c r="Q278" s="187" t="s">
        <v>131</v>
      </c>
      <c r="R278" s="187" t="s">
        <v>131</v>
      </c>
      <c r="S278" s="187" t="s">
        <v>131</v>
      </c>
      <c r="T278" s="187" t="s">
        <v>131</v>
      </c>
      <c r="U278" s="187" t="s">
        <v>131</v>
      </c>
      <c r="V278" s="187" t="s">
        <v>131</v>
      </c>
      <c r="W278" s="187" t="s">
        <v>131</v>
      </c>
    </row>
    <row r="279" spans="1:23" ht="21" customHeight="1" x14ac:dyDescent="0.3">
      <c r="A279" s="184" t="s">
        <v>800</v>
      </c>
      <c r="B279" s="187" t="s">
        <v>415</v>
      </c>
      <c r="C279" s="184" t="s">
        <v>58</v>
      </c>
      <c r="D279" s="184" t="s">
        <v>129</v>
      </c>
      <c r="E279" s="184" t="s">
        <v>60</v>
      </c>
      <c r="F279" s="202">
        <v>7379453</v>
      </c>
      <c r="G279" s="187" t="s">
        <v>131</v>
      </c>
      <c r="H279" s="187" t="s">
        <v>131</v>
      </c>
      <c r="I279" s="187" t="s">
        <v>131</v>
      </c>
      <c r="J279" s="187" t="s">
        <v>131</v>
      </c>
      <c r="K279" s="187" t="s">
        <v>131</v>
      </c>
      <c r="L279" s="187" t="s">
        <v>131</v>
      </c>
      <c r="M279" s="187" t="s">
        <v>131</v>
      </c>
      <c r="N279" s="187" t="s">
        <v>131</v>
      </c>
      <c r="O279" s="202">
        <v>5286647</v>
      </c>
      <c r="P279" s="187" t="s">
        <v>131</v>
      </c>
      <c r="Q279" s="187" t="s">
        <v>131</v>
      </c>
      <c r="R279" s="187" t="s">
        <v>131</v>
      </c>
      <c r="S279" s="187" t="s">
        <v>131</v>
      </c>
      <c r="T279" s="187" t="s">
        <v>131</v>
      </c>
      <c r="U279" s="187" t="s">
        <v>131</v>
      </c>
      <c r="V279" s="187" t="s">
        <v>131</v>
      </c>
      <c r="W279" s="187" t="s">
        <v>131</v>
      </c>
    </row>
    <row r="280" spans="1:23" ht="21" customHeight="1" x14ac:dyDescent="0.3">
      <c r="A280" s="184" t="s">
        <v>801</v>
      </c>
      <c r="B280" s="187" t="s">
        <v>416</v>
      </c>
      <c r="C280" s="184" t="s">
        <v>58</v>
      </c>
      <c r="D280" s="184" t="s">
        <v>129</v>
      </c>
      <c r="E280" s="184" t="s">
        <v>60</v>
      </c>
      <c r="F280" s="202">
        <v>5</v>
      </c>
      <c r="G280" s="187" t="s">
        <v>131</v>
      </c>
      <c r="H280" s="187" t="s">
        <v>131</v>
      </c>
      <c r="I280" s="187" t="s">
        <v>131</v>
      </c>
      <c r="J280" s="187" t="s">
        <v>131</v>
      </c>
      <c r="K280" s="187" t="s">
        <v>131</v>
      </c>
      <c r="L280" s="187" t="s">
        <v>131</v>
      </c>
      <c r="M280" s="187" t="s">
        <v>131</v>
      </c>
      <c r="N280" s="187" t="s">
        <v>131</v>
      </c>
      <c r="O280" s="202">
        <v>2</v>
      </c>
      <c r="P280" s="187" t="s">
        <v>131</v>
      </c>
      <c r="Q280" s="187" t="s">
        <v>131</v>
      </c>
      <c r="R280" s="187" t="s">
        <v>131</v>
      </c>
      <c r="S280" s="187" t="s">
        <v>131</v>
      </c>
      <c r="T280" s="187" t="s">
        <v>131</v>
      </c>
      <c r="U280" s="187" t="s">
        <v>131</v>
      </c>
      <c r="V280" s="187" t="s">
        <v>131</v>
      </c>
      <c r="W280" s="187" t="s">
        <v>131</v>
      </c>
    </row>
    <row r="281" spans="1:23" ht="21" customHeight="1" x14ac:dyDescent="0.3">
      <c r="A281" s="184" t="s">
        <v>802</v>
      </c>
      <c r="B281" s="187" t="s">
        <v>417</v>
      </c>
      <c r="C281" s="184" t="s">
        <v>58</v>
      </c>
      <c r="D281" s="184" t="s">
        <v>129</v>
      </c>
      <c r="E281" s="184" t="s">
        <v>60</v>
      </c>
      <c r="F281" s="202">
        <v>46191673</v>
      </c>
      <c r="G281" s="187" t="s">
        <v>131</v>
      </c>
      <c r="H281" s="187" t="s">
        <v>131</v>
      </c>
      <c r="I281" s="187" t="s">
        <v>131</v>
      </c>
      <c r="J281" s="187" t="s">
        <v>131</v>
      </c>
      <c r="K281" s="187" t="s">
        <v>131</v>
      </c>
      <c r="L281" s="187" t="s">
        <v>131</v>
      </c>
      <c r="M281" s="187" t="s">
        <v>131</v>
      </c>
      <c r="N281" s="187" t="s">
        <v>131</v>
      </c>
      <c r="O281" s="202">
        <v>37868308</v>
      </c>
      <c r="P281" s="187" t="s">
        <v>131</v>
      </c>
      <c r="Q281" s="187" t="s">
        <v>131</v>
      </c>
      <c r="R281" s="187" t="s">
        <v>131</v>
      </c>
      <c r="S281" s="187" t="s">
        <v>131</v>
      </c>
      <c r="T281" s="187" t="s">
        <v>131</v>
      </c>
      <c r="U281" s="187" t="s">
        <v>131</v>
      </c>
      <c r="V281" s="187" t="s">
        <v>131</v>
      </c>
      <c r="W281" s="187" t="s">
        <v>131</v>
      </c>
    </row>
    <row r="282" spans="1:23" ht="63" x14ac:dyDescent="0.3">
      <c r="A282" s="214" t="s">
        <v>789</v>
      </c>
      <c r="B282" s="185" t="s">
        <v>700</v>
      </c>
      <c r="C282" s="186" t="s">
        <v>127</v>
      </c>
      <c r="D282" s="186" t="s">
        <v>59</v>
      </c>
      <c r="E282" s="186" t="s">
        <v>60</v>
      </c>
      <c r="F282" s="198">
        <v>235930831.15099999</v>
      </c>
      <c r="G282" s="194">
        <v>161363492.183</v>
      </c>
      <c r="H282" s="194">
        <v>13117501.039000001</v>
      </c>
      <c r="I282" s="194">
        <v>8429022.1909999996</v>
      </c>
      <c r="J282" s="194">
        <v>2401332.827</v>
      </c>
      <c r="K282" s="194">
        <v>20246692.453000002</v>
      </c>
      <c r="L282" s="194">
        <v>11489117.192</v>
      </c>
      <c r="M282" s="194">
        <v>13413627.179</v>
      </c>
      <c r="N282" s="194">
        <v>5470046.0869999994</v>
      </c>
      <c r="O282" s="198">
        <v>169545782</v>
      </c>
      <c r="P282" s="194">
        <v>95633434</v>
      </c>
      <c r="Q282" s="194">
        <v>13225539</v>
      </c>
      <c r="R282" s="194">
        <v>9665932</v>
      </c>
      <c r="S282" s="194">
        <v>2556726</v>
      </c>
      <c r="T282" s="194">
        <v>20447087</v>
      </c>
      <c r="U282" s="194">
        <v>9685195</v>
      </c>
      <c r="V282" s="194">
        <v>12839198</v>
      </c>
      <c r="W282" s="194">
        <v>5492671</v>
      </c>
    </row>
    <row r="283" spans="1:23" ht="42" customHeight="1" x14ac:dyDescent="0.3">
      <c r="A283" s="184" t="s">
        <v>756</v>
      </c>
      <c r="B283" s="187" t="s">
        <v>411</v>
      </c>
      <c r="C283" s="184" t="s">
        <v>127</v>
      </c>
      <c r="D283" s="184" t="s">
        <v>129</v>
      </c>
      <c r="E283" s="184" t="s">
        <v>60</v>
      </c>
      <c r="F283" s="202">
        <v>77456565</v>
      </c>
      <c r="G283" s="195">
        <v>55406947</v>
      </c>
      <c r="H283" s="195">
        <v>4449383</v>
      </c>
      <c r="I283" s="195">
        <v>2068110</v>
      </c>
      <c r="J283" s="195">
        <v>341289</v>
      </c>
      <c r="K283" s="195">
        <v>4767453</v>
      </c>
      <c r="L283" s="195">
        <v>3222568</v>
      </c>
      <c r="M283" s="195">
        <v>5532224</v>
      </c>
      <c r="N283" s="195">
        <v>1668591</v>
      </c>
      <c r="O283" s="202">
        <v>50616821</v>
      </c>
      <c r="P283" s="195">
        <v>31279296</v>
      </c>
      <c r="Q283" s="195">
        <v>4151859</v>
      </c>
      <c r="R283" s="195">
        <v>2103763</v>
      </c>
      <c r="S283" s="195">
        <v>298396</v>
      </c>
      <c r="T283" s="195">
        <v>4098598</v>
      </c>
      <c r="U283" s="195">
        <v>2792401</v>
      </c>
      <c r="V283" s="195">
        <v>4573606</v>
      </c>
      <c r="W283" s="195">
        <v>1318902</v>
      </c>
    </row>
    <row r="284" spans="1:23" ht="21" customHeight="1" x14ac:dyDescent="0.3">
      <c r="A284" s="184" t="s">
        <v>757</v>
      </c>
      <c r="B284" s="187" t="s">
        <v>412</v>
      </c>
      <c r="C284" s="184" t="s">
        <v>127</v>
      </c>
      <c r="D284" s="184" t="s">
        <v>129</v>
      </c>
      <c r="E284" s="184" t="s">
        <v>60</v>
      </c>
      <c r="F284" s="202">
        <v>69837810</v>
      </c>
      <c r="G284" s="195">
        <v>52184934</v>
      </c>
      <c r="H284" s="195">
        <v>2847691</v>
      </c>
      <c r="I284" s="195">
        <v>1697820</v>
      </c>
      <c r="J284" s="195">
        <v>328301</v>
      </c>
      <c r="K284" s="195">
        <v>5616256</v>
      </c>
      <c r="L284" s="195">
        <v>3939542</v>
      </c>
      <c r="M284" s="195">
        <v>2284782</v>
      </c>
      <c r="N284" s="195">
        <v>938484</v>
      </c>
      <c r="O284" s="202">
        <v>52653766</v>
      </c>
      <c r="P284" s="195">
        <v>34042590</v>
      </c>
      <c r="Q284" s="195">
        <v>3161605</v>
      </c>
      <c r="R284" s="195">
        <v>2215790</v>
      </c>
      <c r="S284" s="195">
        <v>477485</v>
      </c>
      <c r="T284" s="195">
        <v>6489071</v>
      </c>
      <c r="U284" s="195">
        <v>2304504</v>
      </c>
      <c r="V284" s="195">
        <v>2719690</v>
      </c>
      <c r="W284" s="195">
        <v>1243031</v>
      </c>
    </row>
    <row r="285" spans="1:23" ht="21" x14ac:dyDescent="0.3">
      <c r="A285" s="184" t="s">
        <v>803</v>
      </c>
      <c r="B285" s="187" t="s">
        <v>413</v>
      </c>
      <c r="C285" s="184" t="s">
        <v>127</v>
      </c>
      <c r="D285" s="184" t="s">
        <v>129</v>
      </c>
      <c r="E285" s="184" t="s">
        <v>60</v>
      </c>
      <c r="F285" s="202">
        <v>23625414</v>
      </c>
      <c r="G285" s="195">
        <v>19676303</v>
      </c>
      <c r="H285" s="195">
        <v>780990</v>
      </c>
      <c r="I285" s="195">
        <v>585224</v>
      </c>
      <c r="J285" s="195">
        <v>147785</v>
      </c>
      <c r="K285" s="195">
        <v>1088522</v>
      </c>
      <c r="L285" s="195">
        <v>407830</v>
      </c>
      <c r="M285" s="195">
        <v>620916</v>
      </c>
      <c r="N285" s="195">
        <v>317844</v>
      </c>
      <c r="O285" s="202">
        <v>10959203</v>
      </c>
      <c r="P285" s="195">
        <v>5584704</v>
      </c>
      <c r="Q285" s="195">
        <v>955283</v>
      </c>
      <c r="R285" s="195">
        <v>973465</v>
      </c>
      <c r="S285" s="195">
        <v>204111</v>
      </c>
      <c r="T285" s="195">
        <v>1425698</v>
      </c>
      <c r="U285" s="195">
        <v>445493</v>
      </c>
      <c r="V285" s="195">
        <v>853511</v>
      </c>
      <c r="W285" s="195">
        <v>516938</v>
      </c>
    </row>
    <row r="286" spans="1:23" ht="21" x14ac:dyDescent="0.3">
      <c r="A286" s="184" t="s">
        <v>804</v>
      </c>
      <c r="B286" s="187" t="s">
        <v>414</v>
      </c>
      <c r="C286" s="184" t="s">
        <v>127</v>
      </c>
      <c r="D286" s="184" t="s">
        <v>129</v>
      </c>
      <c r="E286" s="184" t="s">
        <v>60</v>
      </c>
      <c r="F286" s="202">
        <v>70881</v>
      </c>
      <c r="G286" s="195">
        <v>59997</v>
      </c>
      <c r="H286" s="195">
        <v>1647</v>
      </c>
      <c r="I286" s="195">
        <v>2403</v>
      </c>
      <c r="J286" s="195">
        <v>788</v>
      </c>
      <c r="K286" s="195">
        <v>2882</v>
      </c>
      <c r="L286" s="195">
        <v>730</v>
      </c>
      <c r="M286" s="195">
        <v>1893</v>
      </c>
      <c r="N286" s="195">
        <v>541</v>
      </c>
      <c r="O286" s="202">
        <v>32573</v>
      </c>
      <c r="P286" s="195">
        <v>21735</v>
      </c>
      <c r="Q286" s="195">
        <v>2079</v>
      </c>
      <c r="R286" s="195">
        <v>2072</v>
      </c>
      <c r="S286" s="195">
        <v>708</v>
      </c>
      <c r="T286" s="195">
        <v>2817</v>
      </c>
      <c r="U286" s="195">
        <v>771</v>
      </c>
      <c r="V286" s="195">
        <v>1960</v>
      </c>
      <c r="W286" s="195">
        <v>431</v>
      </c>
    </row>
    <row r="287" spans="1:23" ht="21" customHeight="1" x14ac:dyDescent="0.3">
      <c r="A287" s="184" t="s">
        <v>805</v>
      </c>
      <c r="B287" s="187" t="s">
        <v>415</v>
      </c>
      <c r="C287" s="184" t="s">
        <v>127</v>
      </c>
      <c r="D287" s="184" t="s">
        <v>129</v>
      </c>
      <c r="E287" s="184" t="s">
        <v>60</v>
      </c>
      <c r="F287" s="202">
        <v>24845528</v>
      </c>
      <c r="G287" s="195">
        <v>21345964</v>
      </c>
      <c r="H287" s="195">
        <v>703357</v>
      </c>
      <c r="I287" s="195">
        <v>300542</v>
      </c>
      <c r="J287" s="195">
        <v>36979</v>
      </c>
      <c r="K287" s="195">
        <v>515476</v>
      </c>
      <c r="L287" s="195">
        <v>879169</v>
      </c>
      <c r="M287" s="195">
        <v>690788</v>
      </c>
      <c r="N287" s="195">
        <v>373253</v>
      </c>
      <c r="O287" s="202">
        <v>15505986</v>
      </c>
      <c r="P287" s="195">
        <v>12757014</v>
      </c>
      <c r="Q287" s="195">
        <v>685937</v>
      </c>
      <c r="R287" s="195">
        <v>350649</v>
      </c>
      <c r="S287" s="195">
        <v>33756</v>
      </c>
      <c r="T287" s="195">
        <v>358754</v>
      </c>
      <c r="U287" s="195">
        <v>436687</v>
      </c>
      <c r="V287" s="195">
        <v>566605</v>
      </c>
      <c r="W287" s="195">
        <v>316584</v>
      </c>
    </row>
    <row r="288" spans="1:23" ht="21" customHeight="1" x14ac:dyDescent="0.3">
      <c r="A288" s="184" t="s">
        <v>806</v>
      </c>
      <c r="B288" s="187" t="s">
        <v>416</v>
      </c>
      <c r="C288" s="184" t="s">
        <v>127</v>
      </c>
      <c r="D288" s="184" t="s">
        <v>129</v>
      </c>
      <c r="E288" s="184" t="s">
        <v>60</v>
      </c>
      <c r="F288" s="202">
        <v>9</v>
      </c>
      <c r="G288" s="195">
        <v>9</v>
      </c>
      <c r="H288" s="195">
        <v>0</v>
      </c>
      <c r="I288" s="195">
        <v>0</v>
      </c>
      <c r="J288" s="195">
        <v>0</v>
      </c>
      <c r="K288" s="195">
        <v>0</v>
      </c>
      <c r="L288" s="195">
        <v>0</v>
      </c>
      <c r="M288" s="195">
        <v>0</v>
      </c>
      <c r="N288" s="195">
        <v>0</v>
      </c>
      <c r="O288" s="202">
        <v>12</v>
      </c>
      <c r="P288" s="195">
        <v>12</v>
      </c>
      <c r="Q288" s="195">
        <v>0</v>
      </c>
      <c r="R288" s="195">
        <v>0</v>
      </c>
      <c r="S288" s="195">
        <v>0</v>
      </c>
      <c r="T288" s="195">
        <v>0</v>
      </c>
      <c r="U288" s="195">
        <v>0</v>
      </c>
      <c r="V288" s="195">
        <v>0</v>
      </c>
      <c r="W288" s="195">
        <v>0</v>
      </c>
    </row>
    <row r="289" spans="1:16381" ht="21" customHeight="1" x14ac:dyDescent="0.3">
      <c r="A289" s="184" t="s">
        <v>807</v>
      </c>
      <c r="B289" s="187" t="s">
        <v>417</v>
      </c>
      <c r="C289" s="184" t="s">
        <v>127</v>
      </c>
      <c r="D289" s="184" t="s">
        <v>129</v>
      </c>
      <c r="E289" s="184" t="s">
        <v>60</v>
      </c>
      <c r="F289" s="202">
        <v>40094624.151000001</v>
      </c>
      <c r="G289" s="195">
        <v>12689338.183</v>
      </c>
      <c r="H289" s="195">
        <v>4334433.0389999999</v>
      </c>
      <c r="I289" s="195">
        <v>3774923.1910000001</v>
      </c>
      <c r="J289" s="195">
        <v>1546190.827</v>
      </c>
      <c r="K289" s="195">
        <v>8256103.4529999997</v>
      </c>
      <c r="L289" s="195">
        <v>3039278.1919999998</v>
      </c>
      <c r="M289" s="195">
        <v>4283024.1789999995</v>
      </c>
      <c r="N289" s="195">
        <v>2171333.0869999998</v>
      </c>
      <c r="O289" s="202">
        <v>39777421</v>
      </c>
      <c r="P289" s="195">
        <v>11948083</v>
      </c>
      <c r="Q289" s="195">
        <v>4268776</v>
      </c>
      <c r="R289" s="195">
        <v>4020193</v>
      </c>
      <c r="S289" s="195">
        <v>1542270</v>
      </c>
      <c r="T289" s="195">
        <v>8072149</v>
      </c>
      <c r="U289" s="195">
        <v>3705339</v>
      </c>
      <c r="V289" s="195">
        <v>4123826</v>
      </c>
      <c r="W289" s="195">
        <v>2096785</v>
      </c>
    </row>
    <row r="290" spans="1:16381" ht="42" customHeight="1" x14ac:dyDescent="0.3">
      <c r="A290" s="184" t="s">
        <v>808</v>
      </c>
      <c r="B290" s="184" t="s">
        <v>418</v>
      </c>
      <c r="C290" s="184" t="s">
        <v>58</v>
      </c>
      <c r="D290" s="184" t="s">
        <v>130</v>
      </c>
      <c r="E290" s="184" t="s">
        <v>60</v>
      </c>
      <c r="F290" s="188">
        <v>1473.4240643189496</v>
      </c>
      <c r="G290" s="196" t="s">
        <v>131</v>
      </c>
      <c r="H290" s="196" t="s">
        <v>131</v>
      </c>
      <c r="I290" s="196" t="s">
        <v>131</v>
      </c>
      <c r="J290" s="196" t="s">
        <v>131</v>
      </c>
      <c r="K290" s="196" t="s">
        <v>131</v>
      </c>
      <c r="L290" s="196" t="s">
        <v>131</v>
      </c>
      <c r="M290" s="196" t="s">
        <v>131</v>
      </c>
      <c r="N290" s="196" t="s">
        <v>131</v>
      </c>
      <c r="O290" s="188">
        <v>1324.4468985843</v>
      </c>
      <c r="P290" s="196" t="s">
        <v>131</v>
      </c>
      <c r="Q290" s="196" t="s">
        <v>131</v>
      </c>
      <c r="R290" s="196" t="s">
        <v>131</v>
      </c>
      <c r="S290" s="196" t="s">
        <v>131</v>
      </c>
      <c r="T290" s="196" t="s">
        <v>131</v>
      </c>
      <c r="U290" s="196" t="s">
        <v>131</v>
      </c>
      <c r="V290" s="196" t="s">
        <v>131</v>
      </c>
      <c r="W290" s="196" t="s">
        <v>131</v>
      </c>
    </row>
    <row r="291" spans="1:16381" ht="21" customHeight="1" x14ac:dyDescent="0.3">
      <c r="A291" s="186" t="s">
        <v>809</v>
      </c>
      <c r="B291" s="186" t="s">
        <v>307</v>
      </c>
      <c r="C291" s="186" t="s">
        <v>58</v>
      </c>
      <c r="D291" s="186" t="s">
        <v>116</v>
      </c>
      <c r="E291" s="186" t="s">
        <v>70</v>
      </c>
      <c r="F291" s="188">
        <f>F290/Справочно!$M$14*100</f>
        <v>1.3720267169698315</v>
      </c>
      <c r="G291" s="196" t="s">
        <v>131</v>
      </c>
      <c r="H291" s="196" t="s">
        <v>131</v>
      </c>
      <c r="I291" s="196" t="s">
        <v>131</v>
      </c>
      <c r="J291" s="196" t="s">
        <v>131</v>
      </c>
      <c r="K291" s="196" t="s">
        <v>131</v>
      </c>
      <c r="L291" s="196" t="s">
        <v>131</v>
      </c>
      <c r="M291" s="196" t="s">
        <v>131</v>
      </c>
      <c r="N291" s="196" t="s">
        <v>131</v>
      </c>
      <c r="O291" s="188">
        <f>O290/Справочно!$M$14*100</f>
        <v>1.2333017860037689</v>
      </c>
      <c r="P291" s="196" t="s">
        <v>131</v>
      </c>
      <c r="Q291" s="196" t="s">
        <v>131</v>
      </c>
      <c r="R291" s="196" t="s">
        <v>131</v>
      </c>
      <c r="S291" s="196" t="s">
        <v>131</v>
      </c>
      <c r="T291" s="196" t="s">
        <v>131</v>
      </c>
      <c r="U291" s="196" t="s">
        <v>131</v>
      </c>
      <c r="V291" s="196" t="s">
        <v>131</v>
      </c>
      <c r="W291" s="196" t="s">
        <v>131</v>
      </c>
    </row>
    <row r="292" spans="1:16381" ht="42" x14ac:dyDescent="0.3">
      <c r="A292" s="186" t="s">
        <v>810</v>
      </c>
      <c r="B292" s="186" t="s">
        <v>419</v>
      </c>
      <c r="C292" s="186" t="s">
        <v>58</v>
      </c>
      <c r="D292" s="186" t="s">
        <v>130</v>
      </c>
      <c r="E292" s="186" t="s">
        <v>60</v>
      </c>
      <c r="F292" s="188">
        <v>1403.5897380975096</v>
      </c>
      <c r="G292" s="196" t="s">
        <v>131</v>
      </c>
      <c r="H292" s="196" t="s">
        <v>131</v>
      </c>
      <c r="I292" s="196" t="s">
        <v>131</v>
      </c>
      <c r="J292" s="196" t="s">
        <v>131</v>
      </c>
      <c r="K292" s="196" t="s">
        <v>131</v>
      </c>
      <c r="L292" s="196" t="s">
        <v>131</v>
      </c>
      <c r="M292" s="196" t="s">
        <v>131</v>
      </c>
      <c r="N292" s="196" t="s">
        <v>131</v>
      </c>
      <c r="O292" s="188">
        <v>1086.34861249807</v>
      </c>
      <c r="P292" s="196" t="s">
        <v>131</v>
      </c>
      <c r="Q292" s="196" t="s">
        <v>131</v>
      </c>
      <c r="R292" s="196" t="s">
        <v>131</v>
      </c>
      <c r="S292" s="196" t="s">
        <v>131</v>
      </c>
      <c r="T292" s="196" t="s">
        <v>131</v>
      </c>
      <c r="U292" s="196" t="s">
        <v>131</v>
      </c>
      <c r="V292" s="196" t="s">
        <v>131</v>
      </c>
      <c r="W292" s="196" t="s">
        <v>131</v>
      </c>
    </row>
    <row r="293" spans="1:16381" ht="21" customHeight="1" x14ac:dyDescent="0.3">
      <c r="A293" s="186" t="s">
        <v>811</v>
      </c>
      <c r="B293" s="186" t="s">
        <v>307</v>
      </c>
      <c r="C293" s="186" t="s">
        <v>58</v>
      </c>
      <c r="D293" s="186" t="s">
        <v>116</v>
      </c>
      <c r="E293" s="186" t="s">
        <v>70</v>
      </c>
      <c r="F293" s="188">
        <f>F292/Справочно!$M$14*100</f>
        <v>1.3069982138676439</v>
      </c>
      <c r="G293" s="196" t="s">
        <v>131</v>
      </c>
      <c r="H293" s="196" t="s">
        <v>131</v>
      </c>
      <c r="I293" s="196" t="s">
        <v>131</v>
      </c>
      <c r="J293" s="196" t="s">
        <v>131</v>
      </c>
      <c r="K293" s="196" t="s">
        <v>131</v>
      </c>
      <c r="L293" s="196" t="s">
        <v>131</v>
      </c>
      <c r="M293" s="196" t="s">
        <v>131</v>
      </c>
      <c r="N293" s="196" t="s">
        <v>131</v>
      </c>
      <c r="O293" s="188">
        <f>O292/Справочно!$M$14*100</f>
        <v>1.0115888265876813</v>
      </c>
      <c r="P293" s="196" t="s">
        <v>131</v>
      </c>
      <c r="Q293" s="196" t="s">
        <v>131</v>
      </c>
      <c r="R293" s="196" t="s">
        <v>131</v>
      </c>
      <c r="S293" s="196" t="s">
        <v>131</v>
      </c>
      <c r="T293" s="196" t="s">
        <v>131</v>
      </c>
      <c r="U293" s="196" t="s">
        <v>131</v>
      </c>
      <c r="V293" s="196" t="s">
        <v>131</v>
      </c>
      <c r="W293" s="196" t="s">
        <v>131</v>
      </c>
    </row>
    <row r="294" spans="1:16381" ht="21" x14ac:dyDescent="0.3">
      <c r="A294" s="408" t="s">
        <v>780</v>
      </c>
      <c r="B294" s="408"/>
      <c r="C294" s="408"/>
      <c r="D294" s="408"/>
      <c r="E294" s="408"/>
      <c r="F294" s="204"/>
      <c r="G294" s="355"/>
      <c r="H294" s="355"/>
      <c r="I294" s="355"/>
      <c r="J294" s="355"/>
      <c r="K294" s="355"/>
      <c r="L294" s="355"/>
      <c r="M294" s="355"/>
      <c r="N294" s="355"/>
      <c r="O294" s="204"/>
      <c r="P294" s="355"/>
      <c r="Q294" s="355"/>
      <c r="R294" s="355"/>
      <c r="S294" s="355"/>
      <c r="T294" s="355"/>
      <c r="U294" s="355"/>
      <c r="V294" s="355"/>
      <c r="W294" s="355"/>
      <c r="X294" s="227"/>
      <c r="Y294" s="227"/>
      <c r="Z294" s="227"/>
      <c r="AA294" s="204"/>
      <c r="AB294" s="355"/>
      <c r="AC294" s="355"/>
      <c r="AD294" s="355"/>
      <c r="AE294" s="355"/>
      <c r="AF294" s="355"/>
      <c r="AG294" s="355"/>
      <c r="AH294" s="355"/>
      <c r="AI294" s="355"/>
      <c r="AJ294" s="204"/>
      <c r="AK294" s="355"/>
      <c r="AL294" s="355"/>
      <c r="AM294" s="355"/>
      <c r="AN294" s="355"/>
      <c r="AO294" s="355"/>
      <c r="AP294" s="355"/>
      <c r="AQ294" s="355"/>
      <c r="AR294" s="355"/>
      <c r="AS294" s="227"/>
      <c r="AT294" s="227"/>
      <c r="AU294" s="227"/>
      <c r="AV294" s="204"/>
      <c r="AW294" s="355"/>
      <c r="AX294" s="355"/>
      <c r="AY294" s="355"/>
      <c r="AZ294" s="355"/>
      <c r="BA294" s="355"/>
      <c r="BB294" s="355"/>
      <c r="BC294" s="355"/>
      <c r="BD294" s="355"/>
      <c r="BE294" s="204"/>
      <c r="BF294" s="355"/>
      <c r="BG294" s="355"/>
      <c r="BH294" s="355"/>
      <c r="BI294" s="355"/>
      <c r="BJ294" s="355"/>
      <c r="BK294" s="355"/>
      <c r="BL294" s="355"/>
      <c r="BM294" s="355"/>
      <c r="BN294" s="227"/>
      <c r="BO294" s="227"/>
      <c r="BP294" s="227"/>
      <c r="BQ294" s="204"/>
      <c r="BR294" s="355"/>
      <c r="BS294" s="355"/>
      <c r="BT294" s="355"/>
      <c r="BU294" s="355"/>
      <c r="BV294" s="355"/>
      <c r="BW294" s="355"/>
      <c r="BX294" s="355"/>
      <c r="BY294" s="355"/>
      <c r="BZ294" s="204"/>
      <c r="CA294" s="355"/>
      <c r="CB294" s="355"/>
      <c r="CC294" s="355"/>
      <c r="CD294" s="355"/>
      <c r="CE294" s="355"/>
      <c r="CF294" s="355"/>
      <c r="CG294" s="355"/>
      <c r="CH294" s="355"/>
      <c r="CI294" s="227"/>
      <c r="CJ294" s="227"/>
      <c r="CK294" s="227"/>
      <c r="CL294" s="204"/>
      <c r="CM294" s="355"/>
      <c r="CN294" s="355"/>
      <c r="CO294" s="355"/>
      <c r="CP294" s="355"/>
      <c r="CQ294" s="355"/>
      <c r="CR294" s="355"/>
      <c r="CS294" s="355"/>
      <c r="CT294" s="355"/>
      <c r="CU294" s="204"/>
      <c r="CV294" s="355"/>
      <c r="CW294" s="355"/>
      <c r="CX294" s="355"/>
      <c r="CY294" s="355"/>
      <c r="CZ294" s="355"/>
      <c r="DA294" s="355"/>
      <c r="DB294" s="355"/>
      <c r="DC294" s="355"/>
      <c r="DD294" s="227"/>
      <c r="DE294" s="227"/>
      <c r="DF294" s="227"/>
      <c r="DG294" s="204"/>
      <c r="DH294" s="355"/>
      <c r="DI294" s="355"/>
      <c r="DJ294" s="355"/>
      <c r="DK294" s="355"/>
      <c r="DL294" s="355"/>
      <c r="DM294" s="355"/>
      <c r="DN294" s="355"/>
      <c r="DO294" s="355"/>
      <c r="DP294" s="204"/>
      <c r="DQ294" s="355"/>
      <c r="DR294" s="355"/>
      <c r="DS294" s="355"/>
      <c r="DT294" s="355"/>
      <c r="DU294" s="355"/>
      <c r="DV294" s="355"/>
      <c r="DW294" s="355"/>
      <c r="DX294" s="355"/>
      <c r="DY294" s="227"/>
      <c r="DZ294" s="227"/>
      <c r="EA294" s="227"/>
      <c r="EB294" s="204"/>
      <c r="EC294" s="355"/>
      <c r="ED294" s="355"/>
      <c r="EE294" s="355"/>
      <c r="EF294" s="355"/>
      <c r="EG294" s="355"/>
      <c r="EH294" s="355"/>
      <c r="EI294" s="355"/>
      <c r="EJ294" s="355"/>
      <c r="EK294" s="204"/>
      <c r="EL294" s="355"/>
      <c r="EM294" s="355"/>
      <c r="EN294" s="355"/>
      <c r="EO294" s="355"/>
      <c r="EP294" s="355"/>
      <c r="EQ294" s="355"/>
      <c r="ER294" s="355"/>
      <c r="ES294" s="355"/>
      <c r="ET294" s="227"/>
      <c r="EU294" s="227"/>
      <c r="EV294" s="227"/>
      <c r="EW294" s="204"/>
      <c r="EX294" s="355"/>
      <c r="EY294" s="355"/>
      <c r="EZ294" s="355"/>
      <c r="FA294" s="355"/>
      <c r="FB294" s="355"/>
      <c r="FC294" s="355"/>
      <c r="FD294" s="355"/>
      <c r="FE294" s="355"/>
      <c r="FF294" s="204"/>
      <c r="FG294" s="355"/>
      <c r="FH294" s="355"/>
      <c r="FI294" s="355"/>
      <c r="FJ294" s="355"/>
      <c r="FK294" s="355"/>
      <c r="FL294" s="355"/>
      <c r="FM294" s="355"/>
      <c r="FN294" s="355"/>
      <c r="FO294" s="227"/>
      <c r="FP294" s="227"/>
      <c r="FQ294" s="227"/>
      <c r="FR294" s="204"/>
      <c r="FS294" s="355"/>
      <c r="FT294" s="355"/>
      <c r="FU294" s="355"/>
      <c r="FV294" s="355"/>
      <c r="FW294" s="355"/>
      <c r="FX294" s="355"/>
      <c r="FY294" s="355"/>
      <c r="FZ294" s="355"/>
      <c r="GA294" s="204"/>
      <c r="GB294" s="355"/>
      <c r="GC294" s="355"/>
      <c r="GD294" s="355"/>
      <c r="GE294" s="355"/>
      <c r="GF294" s="355"/>
      <c r="GG294" s="355"/>
      <c r="GH294" s="355"/>
      <c r="GI294" s="355"/>
      <c r="GJ294" s="227"/>
      <c r="GK294" s="227"/>
      <c r="GL294" s="227"/>
      <c r="GM294" s="204"/>
      <c r="GN294" s="355"/>
      <c r="GO294" s="355"/>
      <c r="GP294" s="355"/>
      <c r="GQ294" s="355"/>
      <c r="GR294" s="355"/>
      <c r="GS294" s="355"/>
      <c r="GT294" s="355"/>
      <c r="GU294" s="355"/>
      <c r="GV294" s="204"/>
      <c r="GW294" s="355"/>
      <c r="GX294" s="355"/>
      <c r="GY294" s="355"/>
      <c r="GZ294" s="355"/>
      <c r="HA294" s="355"/>
      <c r="HB294" s="355"/>
      <c r="HC294" s="355"/>
      <c r="HD294" s="355"/>
      <c r="HE294" s="227"/>
      <c r="HF294" s="227"/>
      <c r="HG294" s="227"/>
      <c r="HH294" s="204"/>
      <c r="HI294" s="355"/>
      <c r="HJ294" s="355"/>
      <c r="HK294" s="355"/>
      <c r="HL294" s="355"/>
      <c r="HM294" s="355"/>
      <c r="HN294" s="355"/>
      <c r="HO294" s="355"/>
      <c r="HP294" s="355"/>
      <c r="HQ294" s="204"/>
      <c r="HR294" s="355"/>
      <c r="HS294" s="355"/>
      <c r="HT294" s="355"/>
      <c r="HU294" s="355"/>
      <c r="HV294" s="355"/>
      <c r="HW294" s="355"/>
      <c r="HX294" s="355"/>
      <c r="HY294" s="355"/>
      <c r="HZ294" s="227"/>
      <c r="IA294" s="227"/>
      <c r="IB294" s="227"/>
      <c r="IC294" s="204"/>
      <c r="ID294" s="355"/>
      <c r="IE294" s="355"/>
      <c r="IF294" s="355"/>
      <c r="IG294" s="355"/>
      <c r="IH294" s="355"/>
      <c r="II294" s="355"/>
      <c r="IJ294" s="355"/>
      <c r="IK294" s="355"/>
      <c r="IL294" s="204"/>
      <c r="IM294" s="355"/>
      <c r="IN294" s="355"/>
      <c r="IO294" s="355"/>
      <c r="IP294" s="355"/>
      <c r="IQ294" s="355"/>
      <c r="IR294" s="355"/>
      <c r="IS294" s="355"/>
      <c r="IT294" s="355"/>
      <c r="IU294" s="227"/>
      <c r="IV294" s="227"/>
      <c r="IW294" s="227"/>
      <c r="IX294" s="204"/>
      <c r="IY294" s="355"/>
      <c r="IZ294" s="355"/>
      <c r="JA294" s="355"/>
      <c r="JB294" s="355"/>
      <c r="JC294" s="355"/>
      <c r="JD294" s="355"/>
      <c r="JE294" s="355"/>
      <c r="JF294" s="355"/>
      <c r="JG294" s="204"/>
      <c r="JH294" s="355"/>
      <c r="JI294" s="355"/>
      <c r="JJ294" s="355"/>
      <c r="JK294" s="355"/>
      <c r="JL294" s="355"/>
      <c r="JM294" s="355"/>
      <c r="JN294" s="355"/>
      <c r="JO294" s="355"/>
      <c r="JP294" s="227"/>
      <c r="JQ294" s="227"/>
      <c r="JR294" s="227"/>
      <c r="JS294" s="204"/>
      <c r="JT294" s="355"/>
      <c r="JU294" s="355"/>
      <c r="JV294" s="355"/>
      <c r="JW294" s="355"/>
      <c r="JX294" s="355"/>
      <c r="JY294" s="355"/>
      <c r="JZ294" s="355"/>
      <c r="KA294" s="355"/>
      <c r="KB294" s="204"/>
      <c r="KC294" s="355"/>
      <c r="KD294" s="355"/>
      <c r="KE294" s="355"/>
      <c r="KF294" s="355"/>
      <c r="KG294" s="355"/>
      <c r="KH294" s="355"/>
      <c r="KI294" s="355"/>
      <c r="KJ294" s="355"/>
      <c r="KK294" s="227"/>
      <c r="KL294" s="227"/>
      <c r="KM294" s="227"/>
      <c r="KN294" s="204"/>
      <c r="KO294" s="355"/>
      <c r="KP294" s="355"/>
      <c r="KQ294" s="355"/>
      <c r="KR294" s="355"/>
      <c r="KS294" s="355"/>
      <c r="KT294" s="355"/>
      <c r="KU294" s="355"/>
      <c r="KV294" s="355"/>
      <c r="KW294" s="204"/>
      <c r="KX294" s="355"/>
      <c r="KY294" s="355"/>
      <c r="KZ294" s="355"/>
      <c r="LA294" s="355"/>
      <c r="LB294" s="355"/>
      <c r="LC294" s="355"/>
      <c r="LD294" s="355"/>
      <c r="LE294" s="355"/>
      <c r="LF294" s="227"/>
      <c r="LG294" s="227"/>
      <c r="LH294" s="227"/>
      <c r="LI294" s="204"/>
      <c r="LJ294" s="355"/>
      <c r="LK294" s="355"/>
      <c r="LL294" s="355"/>
      <c r="LM294" s="355"/>
      <c r="LN294" s="355"/>
      <c r="LO294" s="355"/>
      <c r="LP294" s="355"/>
      <c r="LQ294" s="355"/>
      <c r="LR294" s="204"/>
      <c r="LS294" s="355"/>
      <c r="LT294" s="355"/>
      <c r="LU294" s="355"/>
      <c r="LV294" s="355"/>
      <c r="LW294" s="355"/>
      <c r="LX294" s="355"/>
      <c r="LY294" s="355"/>
      <c r="LZ294" s="355"/>
      <c r="MA294" s="227"/>
      <c r="MB294" s="227"/>
      <c r="MC294" s="227"/>
      <c r="MD294" s="204"/>
      <c r="ME294" s="355"/>
      <c r="MF294" s="355"/>
      <c r="MG294" s="355"/>
      <c r="MH294" s="355"/>
      <c r="MI294" s="355"/>
      <c r="MJ294" s="355"/>
      <c r="MK294" s="355"/>
      <c r="ML294" s="355"/>
      <c r="MM294" s="204"/>
      <c r="MN294" s="355"/>
      <c r="MO294" s="355"/>
      <c r="MP294" s="355"/>
      <c r="MQ294" s="355"/>
      <c r="MR294" s="355"/>
      <c r="MS294" s="355"/>
      <c r="MT294" s="355"/>
      <c r="MU294" s="355"/>
      <c r="MV294" s="227"/>
      <c r="MW294" s="227"/>
      <c r="MX294" s="227"/>
      <c r="MY294" s="204"/>
      <c r="MZ294" s="355"/>
      <c r="NA294" s="355"/>
      <c r="NB294" s="355"/>
      <c r="NC294" s="355"/>
      <c r="ND294" s="355"/>
      <c r="NE294" s="355"/>
      <c r="NF294" s="355"/>
      <c r="NG294" s="355"/>
      <c r="NH294" s="204"/>
      <c r="NI294" s="355"/>
      <c r="NJ294" s="355"/>
      <c r="NK294" s="355"/>
      <c r="NL294" s="355"/>
      <c r="NM294" s="355"/>
      <c r="NN294" s="355"/>
      <c r="NO294" s="355"/>
      <c r="NP294" s="355"/>
      <c r="NQ294" s="227"/>
      <c r="NR294" s="227"/>
      <c r="NS294" s="227"/>
      <c r="NT294" s="204"/>
      <c r="NU294" s="355"/>
      <c r="NV294" s="355"/>
      <c r="NW294" s="355"/>
      <c r="NX294" s="355"/>
      <c r="NY294" s="355"/>
      <c r="NZ294" s="355"/>
      <c r="OA294" s="355"/>
      <c r="OB294" s="355"/>
      <c r="OC294" s="204"/>
      <c r="OD294" s="355"/>
      <c r="OE294" s="355"/>
      <c r="OF294" s="355"/>
      <c r="OG294" s="355"/>
      <c r="OH294" s="355"/>
      <c r="OI294" s="355"/>
      <c r="OJ294" s="355"/>
      <c r="OK294" s="355"/>
      <c r="OL294" s="227"/>
      <c r="OM294" s="227"/>
      <c r="ON294" s="227"/>
      <c r="OO294" s="204"/>
      <c r="OP294" s="355"/>
      <c r="OQ294" s="355"/>
      <c r="OR294" s="355"/>
      <c r="OS294" s="355"/>
      <c r="OT294" s="355"/>
      <c r="OU294" s="355"/>
      <c r="OV294" s="355"/>
      <c r="OW294" s="355"/>
      <c r="OX294" s="204"/>
      <c r="OY294" s="355"/>
      <c r="OZ294" s="355"/>
      <c r="PA294" s="355"/>
      <c r="PB294" s="355"/>
      <c r="PC294" s="355"/>
      <c r="PD294" s="355"/>
      <c r="PE294" s="355"/>
      <c r="PF294" s="355"/>
      <c r="PG294" s="227"/>
      <c r="PH294" s="227"/>
      <c r="PI294" s="227"/>
      <c r="PJ294" s="204"/>
      <c r="PK294" s="355"/>
      <c r="PL294" s="355"/>
      <c r="PM294" s="355"/>
      <c r="PN294" s="355"/>
      <c r="PO294" s="355"/>
      <c r="PP294" s="355"/>
      <c r="PQ294" s="355"/>
      <c r="PR294" s="355"/>
      <c r="PS294" s="204"/>
      <c r="PT294" s="355"/>
      <c r="PU294" s="355"/>
      <c r="PV294" s="355"/>
      <c r="PW294" s="355"/>
      <c r="PX294" s="355"/>
      <c r="PY294" s="355"/>
      <c r="PZ294" s="355"/>
      <c r="QA294" s="355"/>
      <c r="QB294" s="227"/>
      <c r="QC294" s="227"/>
      <c r="QD294" s="227"/>
      <c r="QE294" s="204"/>
      <c r="QF294" s="355"/>
      <c r="QG294" s="355"/>
      <c r="QH294" s="355"/>
      <c r="QI294" s="355"/>
      <c r="QJ294" s="355"/>
      <c r="QK294" s="355"/>
      <c r="QL294" s="355"/>
      <c r="QM294" s="355"/>
      <c r="QN294" s="204"/>
      <c r="QO294" s="355"/>
      <c r="QP294" s="355"/>
      <c r="QQ294" s="355"/>
      <c r="QR294" s="355"/>
      <c r="QS294" s="355"/>
      <c r="QT294" s="355"/>
      <c r="QU294" s="355"/>
      <c r="QV294" s="355"/>
      <c r="QW294" s="227"/>
      <c r="QX294" s="227"/>
      <c r="QY294" s="227"/>
      <c r="QZ294" s="204"/>
      <c r="RA294" s="355"/>
      <c r="RB294" s="355"/>
      <c r="RC294" s="355"/>
      <c r="RD294" s="355"/>
      <c r="RE294" s="355"/>
      <c r="RF294" s="355"/>
      <c r="RG294" s="355"/>
      <c r="RH294" s="355"/>
      <c r="RI294" s="204"/>
      <c r="RJ294" s="355"/>
      <c r="RK294" s="355"/>
      <c r="RL294" s="355"/>
      <c r="RM294" s="355"/>
      <c r="RN294" s="355"/>
      <c r="RO294" s="355"/>
      <c r="RP294" s="355"/>
      <c r="RQ294" s="355"/>
      <c r="RR294" s="227"/>
      <c r="RS294" s="227"/>
      <c r="RT294" s="227"/>
      <c r="RU294" s="204"/>
      <c r="RV294" s="355"/>
      <c r="RW294" s="355"/>
      <c r="RX294" s="355"/>
      <c r="RY294" s="355"/>
      <c r="RZ294" s="355"/>
      <c r="SA294" s="355"/>
      <c r="SB294" s="355"/>
      <c r="SC294" s="355"/>
      <c r="SD294" s="204"/>
      <c r="SE294" s="355"/>
      <c r="SF294" s="355"/>
      <c r="SG294" s="355"/>
      <c r="SH294" s="355"/>
      <c r="SI294" s="355"/>
      <c r="SJ294" s="355"/>
      <c r="SK294" s="355"/>
      <c r="SL294" s="355"/>
      <c r="SM294" s="227"/>
      <c r="SN294" s="227"/>
      <c r="SO294" s="227"/>
      <c r="SP294" s="204"/>
      <c r="SQ294" s="355"/>
      <c r="SR294" s="355"/>
      <c r="SS294" s="355"/>
      <c r="ST294" s="355"/>
      <c r="SU294" s="355"/>
      <c r="SV294" s="355"/>
      <c r="SW294" s="355"/>
      <c r="SX294" s="355"/>
      <c r="SY294" s="204"/>
      <c r="SZ294" s="355"/>
      <c r="TA294" s="355"/>
      <c r="TB294" s="355"/>
      <c r="TC294" s="355"/>
      <c r="TD294" s="355"/>
      <c r="TE294" s="355"/>
      <c r="TF294" s="355"/>
      <c r="TG294" s="355"/>
      <c r="TH294" s="227"/>
      <c r="TI294" s="227"/>
      <c r="TJ294" s="227"/>
      <c r="TK294" s="204"/>
      <c r="TL294" s="355"/>
      <c r="TM294" s="355"/>
      <c r="TN294" s="355"/>
      <c r="TO294" s="355"/>
      <c r="TP294" s="355"/>
      <c r="TQ294" s="355"/>
      <c r="TR294" s="355"/>
      <c r="TS294" s="355"/>
      <c r="TT294" s="204"/>
      <c r="TU294" s="355"/>
      <c r="TV294" s="355"/>
      <c r="TW294" s="355"/>
      <c r="TX294" s="355"/>
      <c r="TY294" s="355"/>
      <c r="TZ294" s="355"/>
      <c r="UA294" s="355"/>
      <c r="UB294" s="355"/>
      <c r="UC294" s="227"/>
      <c r="UD294" s="227"/>
      <c r="UE294" s="227"/>
      <c r="UF294" s="204"/>
      <c r="UG294" s="355"/>
      <c r="UH294" s="355"/>
      <c r="UI294" s="355"/>
      <c r="UJ294" s="355"/>
      <c r="UK294" s="355"/>
      <c r="UL294" s="355"/>
      <c r="UM294" s="355"/>
      <c r="UN294" s="355"/>
      <c r="UO294" s="204"/>
      <c r="UP294" s="355"/>
      <c r="UQ294" s="355"/>
      <c r="UR294" s="355"/>
      <c r="US294" s="355"/>
      <c r="UT294" s="355"/>
      <c r="UU294" s="355"/>
      <c r="UV294" s="355"/>
      <c r="UW294" s="355"/>
      <c r="UX294" s="227"/>
      <c r="UY294" s="227"/>
      <c r="UZ294" s="227"/>
      <c r="VA294" s="204"/>
      <c r="VB294" s="355"/>
      <c r="VC294" s="355"/>
      <c r="VD294" s="355"/>
      <c r="VE294" s="355"/>
      <c r="VF294" s="355"/>
      <c r="VG294" s="355"/>
      <c r="VH294" s="355"/>
      <c r="VI294" s="355"/>
      <c r="VJ294" s="204"/>
      <c r="VK294" s="355"/>
      <c r="VL294" s="355"/>
      <c r="VM294" s="355"/>
      <c r="VN294" s="355"/>
      <c r="VO294" s="355"/>
      <c r="VP294" s="355"/>
      <c r="VQ294" s="355"/>
      <c r="VR294" s="355"/>
      <c r="VS294" s="227"/>
      <c r="VT294" s="227"/>
      <c r="VU294" s="227"/>
      <c r="VV294" s="204"/>
      <c r="VW294" s="355"/>
      <c r="VX294" s="355"/>
      <c r="VY294" s="355"/>
      <c r="VZ294" s="355"/>
      <c r="WA294" s="355"/>
      <c r="WB294" s="355"/>
      <c r="WC294" s="355"/>
      <c r="WD294" s="355"/>
      <c r="WE294" s="204"/>
      <c r="WF294" s="355"/>
      <c r="WG294" s="355"/>
      <c r="WH294" s="355"/>
      <c r="WI294" s="355"/>
      <c r="WJ294" s="355"/>
      <c r="WK294" s="355"/>
      <c r="WL294" s="355"/>
      <c r="WM294" s="355"/>
      <c r="WN294" s="227"/>
      <c r="WO294" s="227"/>
      <c r="WP294" s="227"/>
      <c r="WQ294" s="204"/>
      <c r="WR294" s="355"/>
      <c r="WS294" s="355"/>
      <c r="WT294" s="355"/>
      <c r="WU294" s="355"/>
      <c r="WV294" s="355"/>
      <c r="WW294" s="355"/>
      <c r="WX294" s="355"/>
      <c r="WY294" s="355"/>
      <c r="WZ294" s="204"/>
      <c r="XA294" s="355"/>
      <c r="XB294" s="355"/>
      <c r="XC294" s="355"/>
      <c r="XD294" s="355"/>
      <c r="XE294" s="355"/>
      <c r="XF294" s="355"/>
      <c r="XG294" s="355"/>
      <c r="XH294" s="355"/>
      <c r="XI294" s="227"/>
      <c r="XJ294" s="227"/>
      <c r="XK294" s="227"/>
      <c r="XL294" s="204"/>
      <c r="XM294" s="355"/>
      <c r="XN294" s="355"/>
      <c r="XO294" s="355"/>
      <c r="XP294" s="355"/>
      <c r="XQ294" s="355"/>
      <c r="XR294" s="355"/>
      <c r="XS294" s="355"/>
      <c r="XT294" s="355"/>
      <c r="XU294" s="204"/>
      <c r="XV294" s="355"/>
      <c r="XW294" s="355"/>
      <c r="XX294" s="355"/>
      <c r="XY294" s="355"/>
      <c r="XZ294" s="355"/>
      <c r="YA294" s="355"/>
      <c r="YB294" s="355"/>
      <c r="YC294" s="355"/>
      <c r="YD294" s="227"/>
      <c r="YE294" s="227"/>
      <c r="YF294" s="227"/>
      <c r="YG294" s="204"/>
      <c r="YH294" s="355"/>
      <c r="YI294" s="355"/>
      <c r="YJ294" s="355"/>
      <c r="YK294" s="355"/>
      <c r="YL294" s="355"/>
      <c r="YM294" s="355"/>
      <c r="YN294" s="355"/>
      <c r="YO294" s="355"/>
      <c r="YP294" s="204"/>
      <c r="YQ294" s="355"/>
      <c r="YR294" s="355"/>
      <c r="YS294" s="355"/>
      <c r="YT294" s="355"/>
      <c r="YU294" s="355"/>
      <c r="YV294" s="355"/>
      <c r="YW294" s="355"/>
      <c r="YX294" s="355"/>
      <c r="YY294" s="227"/>
      <c r="YZ294" s="227"/>
      <c r="ZA294" s="227"/>
      <c r="ZB294" s="204"/>
      <c r="ZC294" s="355"/>
      <c r="ZD294" s="355"/>
      <c r="ZE294" s="355"/>
      <c r="ZF294" s="355"/>
      <c r="ZG294" s="355"/>
      <c r="ZH294" s="355"/>
      <c r="ZI294" s="355"/>
      <c r="ZJ294" s="355"/>
      <c r="ZK294" s="204"/>
      <c r="ZL294" s="355"/>
      <c r="ZM294" s="355"/>
      <c r="ZN294" s="355"/>
      <c r="ZO294" s="355"/>
      <c r="ZP294" s="355"/>
      <c r="ZQ294" s="355"/>
      <c r="ZR294" s="355"/>
      <c r="ZS294" s="355"/>
      <c r="ZT294" s="227"/>
      <c r="ZU294" s="227"/>
      <c r="ZV294" s="227"/>
      <c r="ZW294" s="204"/>
      <c r="ZX294" s="355"/>
      <c r="ZY294" s="355"/>
      <c r="ZZ294" s="355"/>
      <c r="AAA294" s="355"/>
      <c r="AAB294" s="355"/>
      <c r="AAC294" s="355"/>
      <c r="AAD294" s="355"/>
      <c r="AAE294" s="355"/>
      <c r="AAF294" s="204"/>
      <c r="AAG294" s="355"/>
      <c r="AAH294" s="355"/>
      <c r="AAI294" s="355"/>
      <c r="AAJ294" s="355"/>
      <c r="AAK294" s="355"/>
      <c r="AAL294" s="355"/>
      <c r="AAM294" s="355"/>
      <c r="AAN294" s="355"/>
      <c r="AAO294" s="227"/>
      <c r="AAP294" s="227"/>
      <c r="AAQ294" s="227"/>
      <c r="AAR294" s="204"/>
      <c r="AAS294" s="355"/>
      <c r="AAT294" s="355"/>
      <c r="AAU294" s="355"/>
      <c r="AAV294" s="355"/>
      <c r="AAW294" s="355"/>
      <c r="AAX294" s="355"/>
      <c r="AAY294" s="355"/>
      <c r="AAZ294" s="355"/>
      <c r="ABA294" s="204"/>
      <c r="ABB294" s="355"/>
      <c r="ABC294" s="355"/>
      <c r="ABD294" s="355"/>
      <c r="ABE294" s="355"/>
      <c r="ABF294" s="355"/>
      <c r="ABG294" s="355"/>
      <c r="ABH294" s="355"/>
      <c r="ABI294" s="355"/>
      <c r="ABJ294" s="227"/>
      <c r="ABK294" s="227"/>
      <c r="ABL294" s="227"/>
      <c r="ABM294" s="204"/>
      <c r="ABN294" s="355"/>
      <c r="ABO294" s="355"/>
      <c r="ABP294" s="355"/>
      <c r="ABQ294" s="355"/>
      <c r="ABR294" s="355"/>
      <c r="ABS294" s="355"/>
      <c r="ABT294" s="355"/>
      <c r="ABU294" s="355"/>
      <c r="ABV294" s="204"/>
      <c r="ABW294" s="355"/>
      <c r="ABX294" s="355"/>
      <c r="ABY294" s="355"/>
      <c r="ABZ294" s="355"/>
      <c r="ACA294" s="355"/>
      <c r="ACB294" s="355"/>
      <c r="ACC294" s="355"/>
      <c r="ACD294" s="355"/>
      <c r="ACE294" s="227"/>
      <c r="ACF294" s="227"/>
      <c r="ACG294" s="227"/>
      <c r="ACH294" s="204"/>
      <c r="ACI294" s="355"/>
      <c r="ACJ294" s="355"/>
      <c r="ACK294" s="355"/>
      <c r="ACL294" s="355"/>
      <c r="ACM294" s="355"/>
      <c r="ACN294" s="355"/>
      <c r="ACO294" s="355"/>
      <c r="ACP294" s="355"/>
      <c r="ACQ294" s="204"/>
      <c r="ACR294" s="355"/>
      <c r="ACS294" s="355"/>
      <c r="ACT294" s="355"/>
      <c r="ACU294" s="355"/>
      <c r="ACV294" s="355"/>
      <c r="ACW294" s="355"/>
      <c r="ACX294" s="355"/>
      <c r="ACY294" s="355"/>
      <c r="ACZ294" s="227"/>
      <c r="ADA294" s="227"/>
      <c r="ADB294" s="227"/>
      <c r="ADC294" s="204"/>
      <c r="ADD294" s="355"/>
      <c r="ADE294" s="355"/>
      <c r="ADF294" s="355"/>
      <c r="ADG294" s="355"/>
      <c r="ADH294" s="355"/>
      <c r="ADI294" s="355"/>
      <c r="ADJ294" s="355"/>
      <c r="ADK294" s="355"/>
      <c r="ADL294" s="204"/>
      <c r="ADM294" s="355"/>
      <c r="ADN294" s="355"/>
      <c r="ADO294" s="355"/>
      <c r="ADP294" s="355"/>
      <c r="ADQ294" s="355"/>
      <c r="ADR294" s="355"/>
      <c r="ADS294" s="355"/>
      <c r="ADT294" s="355"/>
      <c r="ADU294" s="227"/>
      <c r="ADV294" s="227"/>
      <c r="ADW294" s="227"/>
      <c r="ADX294" s="204"/>
      <c r="ADY294" s="355"/>
      <c r="ADZ294" s="355"/>
      <c r="AEA294" s="355"/>
      <c r="AEB294" s="355"/>
      <c r="AEC294" s="355"/>
      <c r="AED294" s="355"/>
      <c r="AEE294" s="355"/>
      <c r="AEF294" s="355"/>
      <c r="AEG294" s="204"/>
      <c r="AEH294" s="355"/>
      <c r="AEI294" s="355"/>
      <c r="AEJ294" s="355"/>
      <c r="AEK294" s="355"/>
      <c r="AEL294" s="355"/>
      <c r="AEM294" s="355"/>
      <c r="AEN294" s="355"/>
      <c r="AEO294" s="355"/>
      <c r="AEP294" s="227"/>
      <c r="AEQ294" s="227"/>
      <c r="AER294" s="227"/>
      <c r="AES294" s="204"/>
      <c r="AET294" s="355"/>
      <c r="AEU294" s="355"/>
      <c r="AEV294" s="355"/>
      <c r="AEW294" s="355"/>
      <c r="AEX294" s="355"/>
      <c r="AEY294" s="355"/>
      <c r="AEZ294" s="355"/>
      <c r="AFA294" s="355"/>
      <c r="AFB294" s="204"/>
      <c r="AFC294" s="355"/>
      <c r="AFD294" s="355"/>
      <c r="AFE294" s="355"/>
      <c r="AFF294" s="355"/>
      <c r="AFG294" s="355"/>
      <c r="AFH294" s="355"/>
      <c r="AFI294" s="355"/>
      <c r="AFJ294" s="355"/>
      <c r="AFK294" s="227"/>
      <c r="AFL294" s="227"/>
      <c r="AFM294" s="227"/>
      <c r="AFN294" s="204"/>
      <c r="AFO294" s="355"/>
      <c r="AFP294" s="355"/>
      <c r="AFQ294" s="355"/>
      <c r="AFR294" s="355"/>
      <c r="AFS294" s="355"/>
      <c r="AFT294" s="355"/>
      <c r="AFU294" s="355"/>
      <c r="AFV294" s="355"/>
      <c r="AFW294" s="204"/>
      <c r="AFX294" s="355"/>
      <c r="AFY294" s="355"/>
      <c r="AFZ294" s="355"/>
      <c r="AGA294" s="355"/>
      <c r="AGB294" s="355"/>
      <c r="AGC294" s="355"/>
      <c r="AGD294" s="355"/>
      <c r="AGE294" s="355"/>
      <c r="AGF294" s="227"/>
      <c r="AGG294" s="227"/>
      <c r="AGH294" s="227"/>
      <c r="AGI294" s="204"/>
      <c r="AGJ294" s="355"/>
      <c r="AGK294" s="355"/>
      <c r="AGL294" s="355"/>
      <c r="AGM294" s="355"/>
      <c r="AGN294" s="355"/>
      <c r="AGO294" s="355"/>
      <c r="AGP294" s="355"/>
      <c r="AGQ294" s="355"/>
      <c r="AGR294" s="204"/>
      <c r="AGS294" s="355"/>
      <c r="AGT294" s="355"/>
      <c r="AGU294" s="355"/>
      <c r="AGV294" s="355"/>
      <c r="AGW294" s="355"/>
      <c r="AGX294" s="355"/>
      <c r="AGY294" s="355"/>
      <c r="AGZ294" s="355"/>
      <c r="AHA294" s="227"/>
      <c r="AHB294" s="227"/>
      <c r="AHC294" s="227"/>
      <c r="AHD294" s="204"/>
      <c r="AHE294" s="355"/>
      <c r="AHF294" s="355"/>
      <c r="AHG294" s="355"/>
      <c r="AHH294" s="355"/>
      <c r="AHI294" s="355"/>
      <c r="AHJ294" s="355"/>
      <c r="AHK294" s="355"/>
      <c r="AHL294" s="355"/>
      <c r="AHM294" s="204"/>
      <c r="AHN294" s="355"/>
      <c r="AHO294" s="355"/>
      <c r="AHP294" s="355"/>
      <c r="AHQ294" s="355"/>
      <c r="AHR294" s="355"/>
      <c r="AHS294" s="355"/>
      <c r="AHT294" s="355"/>
      <c r="AHU294" s="355"/>
      <c r="AHV294" s="227"/>
      <c r="AHW294" s="227"/>
      <c r="AHX294" s="227"/>
      <c r="AHY294" s="204"/>
      <c r="AHZ294" s="355"/>
      <c r="AIA294" s="355"/>
      <c r="AIB294" s="355"/>
      <c r="AIC294" s="355"/>
      <c r="AID294" s="355"/>
      <c r="AIE294" s="355"/>
      <c r="AIF294" s="355"/>
      <c r="AIG294" s="355"/>
      <c r="AIH294" s="204"/>
      <c r="AII294" s="355"/>
      <c r="AIJ294" s="355"/>
      <c r="AIK294" s="355"/>
      <c r="AIL294" s="355"/>
      <c r="AIM294" s="355"/>
      <c r="AIN294" s="355"/>
      <c r="AIO294" s="355"/>
      <c r="AIP294" s="355"/>
      <c r="AIQ294" s="227"/>
      <c r="AIR294" s="227"/>
      <c r="AIS294" s="227"/>
      <c r="AIT294" s="204"/>
      <c r="AIU294" s="355"/>
      <c r="AIV294" s="355"/>
      <c r="AIW294" s="355"/>
      <c r="AIX294" s="355"/>
      <c r="AIY294" s="355"/>
      <c r="AIZ294" s="355"/>
      <c r="AJA294" s="355"/>
      <c r="AJB294" s="355"/>
      <c r="AJC294" s="204"/>
      <c r="AJD294" s="355"/>
      <c r="AJE294" s="355"/>
      <c r="AJF294" s="355"/>
      <c r="AJG294" s="355"/>
      <c r="AJH294" s="355"/>
      <c r="AJI294" s="355"/>
      <c r="AJJ294" s="355"/>
      <c r="AJK294" s="355"/>
      <c r="AJL294" s="227"/>
      <c r="AJM294" s="227"/>
      <c r="AJN294" s="227"/>
      <c r="AJO294" s="204"/>
      <c r="AJP294" s="355"/>
      <c r="AJQ294" s="355"/>
      <c r="AJR294" s="355"/>
      <c r="AJS294" s="355"/>
      <c r="AJT294" s="355"/>
      <c r="AJU294" s="355"/>
      <c r="AJV294" s="355"/>
      <c r="AJW294" s="355"/>
      <c r="AJX294" s="204"/>
      <c r="AJY294" s="355"/>
      <c r="AJZ294" s="355"/>
      <c r="AKA294" s="355"/>
      <c r="AKB294" s="355"/>
      <c r="AKC294" s="355"/>
      <c r="AKD294" s="355"/>
      <c r="AKE294" s="355"/>
      <c r="AKF294" s="355"/>
      <c r="AKG294" s="227"/>
      <c r="AKH294" s="227"/>
      <c r="AKI294" s="227"/>
      <c r="AKJ294" s="204"/>
      <c r="AKK294" s="355"/>
      <c r="AKL294" s="355"/>
      <c r="AKM294" s="355"/>
      <c r="AKN294" s="355"/>
      <c r="AKO294" s="355"/>
      <c r="AKP294" s="355"/>
      <c r="AKQ294" s="355"/>
      <c r="AKR294" s="355"/>
      <c r="AKS294" s="204"/>
      <c r="AKT294" s="355"/>
      <c r="AKU294" s="355"/>
      <c r="AKV294" s="355"/>
      <c r="AKW294" s="355"/>
      <c r="AKX294" s="355"/>
      <c r="AKY294" s="355"/>
      <c r="AKZ294" s="355"/>
      <c r="ALA294" s="355"/>
      <c r="ALB294" s="227"/>
      <c r="ALC294" s="227"/>
      <c r="ALD294" s="227"/>
      <c r="ALE294" s="204"/>
      <c r="ALF294" s="355"/>
      <c r="ALG294" s="355"/>
      <c r="ALH294" s="355"/>
      <c r="ALI294" s="355"/>
      <c r="ALJ294" s="355"/>
      <c r="ALK294" s="355"/>
      <c r="ALL294" s="355"/>
      <c r="ALM294" s="355"/>
      <c r="ALN294" s="204"/>
      <c r="ALO294" s="355"/>
      <c r="ALP294" s="355"/>
      <c r="ALQ294" s="355"/>
      <c r="ALR294" s="355"/>
      <c r="ALS294" s="355"/>
      <c r="ALT294" s="355"/>
      <c r="ALU294" s="355"/>
      <c r="ALV294" s="355"/>
      <c r="ALW294" s="227"/>
      <c r="ALX294" s="227"/>
      <c r="ALY294" s="227"/>
      <c r="ALZ294" s="204"/>
      <c r="AMA294" s="355"/>
      <c r="AMB294" s="355"/>
      <c r="AMC294" s="355"/>
      <c r="AMD294" s="355"/>
      <c r="AME294" s="355"/>
      <c r="AMF294" s="355"/>
      <c r="AMG294" s="355"/>
      <c r="AMH294" s="355"/>
      <c r="AMI294" s="204"/>
      <c r="AMJ294" s="355"/>
      <c r="AMK294" s="355"/>
      <c r="AML294" s="355"/>
      <c r="AMM294" s="355"/>
      <c r="AMN294" s="355"/>
      <c r="AMO294" s="355"/>
      <c r="AMP294" s="355"/>
      <c r="AMQ294" s="355"/>
      <c r="AMR294" s="227"/>
      <c r="AMS294" s="227"/>
      <c r="AMT294" s="227"/>
      <c r="AMU294" s="204"/>
      <c r="AMV294" s="355"/>
      <c r="AMW294" s="355"/>
      <c r="AMX294" s="355"/>
      <c r="AMY294" s="355"/>
      <c r="AMZ294" s="355"/>
      <c r="ANA294" s="355"/>
      <c r="ANB294" s="355"/>
      <c r="ANC294" s="355"/>
      <c r="AND294" s="204"/>
      <c r="ANE294" s="355"/>
      <c r="ANF294" s="355"/>
      <c r="ANG294" s="355"/>
      <c r="ANH294" s="355"/>
      <c r="ANI294" s="355"/>
      <c r="ANJ294" s="355"/>
      <c r="ANK294" s="355"/>
      <c r="ANL294" s="355"/>
      <c r="ANM294" s="227"/>
      <c r="ANN294" s="227"/>
      <c r="ANO294" s="227"/>
      <c r="ANP294" s="204"/>
      <c r="ANQ294" s="355"/>
      <c r="ANR294" s="355"/>
      <c r="ANS294" s="355"/>
      <c r="ANT294" s="355"/>
      <c r="ANU294" s="355"/>
      <c r="ANV294" s="355"/>
      <c r="ANW294" s="355"/>
      <c r="ANX294" s="355"/>
      <c r="ANY294" s="204"/>
      <c r="ANZ294" s="355"/>
      <c r="AOA294" s="355"/>
      <c r="AOB294" s="355"/>
      <c r="AOC294" s="355"/>
      <c r="AOD294" s="355"/>
      <c r="AOE294" s="355"/>
      <c r="AOF294" s="355"/>
      <c r="AOG294" s="355"/>
      <c r="AOH294" s="227"/>
      <c r="AOI294" s="227"/>
      <c r="AOJ294" s="227"/>
      <c r="AOK294" s="204"/>
      <c r="AOL294" s="355"/>
      <c r="AOM294" s="355"/>
      <c r="AON294" s="355"/>
      <c r="AOO294" s="355"/>
      <c r="AOP294" s="355"/>
      <c r="AOQ294" s="355"/>
      <c r="AOR294" s="355"/>
      <c r="AOS294" s="355"/>
      <c r="AOT294" s="204"/>
      <c r="AOU294" s="355"/>
      <c r="AOV294" s="355"/>
      <c r="AOW294" s="355"/>
      <c r="AOX294" s="355"/>
      <c r="AOY294" s="355"/>
      <c r="AOZ294" s="355"/>
      <c r="APA294" s="355"/>
      <c r="APB294" s="355"/>
      <c r="APC294" s="227"/>
      <c r="APD294" s="227"/>
      <c r="APE294" s="227"/>
      <c r="APF294" s="204"/>
      <c r="APG294" s="355"/>
      <c r="APH294" s="355"/>
      <c r="API294" s="355"/>
      <c r="APJ294" s="355"/>
      <c r="APK294" s="355"/>
      <c r="APL294" s="355"/>
      <c r="APM294" s="355"/>
      <c r="APN294" s="355"/>
      <c r="APO294" s="204"/>
      <c r="APP294" s="355"/>
      <c r="APQ294" s="355"/>
      <c r="APR294" s="355"/>
      <c r="APS294" s="355"/>
      <c r="APT294" s="355"/>
      <c r="APU294" s="355"/>
      <c r="APV294" s="355"/>
      <c r="APW294" s="355"/>
      <c r="APX294" s="227"/>
      <c r="APY294" s="227"/>
      <c r="APZ294" s="227"/>
      <c r="AQA294" s="204"/>
      <c r="AQB294" s="355"/>
      <c r="AQC294" s="355"/>
      <c r="AQD294" s="355"/>
      <c r="AQE294" s="355"/>
      <c r="AQF294" s="355"/>
      <c r="AQG294" s="355"/>
      <c r="AQH294" s="355"/>
      <c r="AQI294" s="355"/>
      <c r="AQJ294" s="204"/>
      <c r="AQK294" s="355"/>
      <c r="AQL294" s="355"/>
      <c r="AQM294" s="355"/>
      <c r="AQN294" s="355"/>
      <c r="AQO294" s="355"/>
      <c r="AQP294" s="355"/>
      <c r="AQQ294" s="355"/>
      <c r="AQR294" s="355"/>
      <c r="AQS294" s="227"/>
      <c r="AQT294" s="227"/>
      <c r="AQU294" s="227"/>
      <c r="AQV294" s="204"/>
      <c r="AQW294" s="355"/>
      <c r="AQX294" s="355"/>
      <c r="AQY294" s="355"/>
      <c r="AQZ294" s="355"/>
      <c r="ARA294" s="355"/>
      <c r="ARB294" s="355"/>
      <c r="ARC294" s="355"/>
      <c r="ARD294" s="355"/>
      <c r="ARE294" s="204"/>
      <c r="ARF294" s="355"/>
      <c r="ARG294" s="355"/>
      <c r="ARH294" s="355"/>
      <c r="ARI294" s="355"/>
      <c r="ARJ294" s="355"/>
      <c r="ARK294" s="355"/>
      <c r="ARL294" s="355"/>
      <c r="ARM294" s="355"/>
      <c r="ARN294" s="227"/>
      <c r="ARO294" s="227"/>
      <c r="ARP294" s="227"/>
      <c r="ARQ294" s="204"/>
      <c r="ARR294" s="355"/>
      <c r="ARS294" s="355"/>
      <c r="ART294" s="355"/>
      <c r="ARU294" s="355"/>
      <c r="ARV294" s="355"/>
      <c r="ARW294" s="355"/>
      <c r="ARX294" s="355"/>
      <c r="ARY294" s="355"/>
      <c r="ARZ294" s="204"/>
      <c r="ASA294" s="355"/>
      <c r="ASB294" s="355"/>
      <c r="ASC294" s="355"/>
      <c r="ASD294" s="355"/>
      <c r="ASE294" s="355"/>
      <c r="ASF294" s="355"/>
      <c r="ASG294" s="355"/>
      <c r="ASH294" s="355"/>
      <c r="ASI294" s="227"/>
      <c r="ASJ294" s="227"/>
      <c r="ASK294" s="227"/>
      <c r="ASL294" s="204"/>
      <c r="ASM294" s="355"/>
      <c r="ASN294" s="355"/>
      <c r="ASO294" s="355"/>
      <c r="ASP294" s="355"/>
      <c r="ASQ294" s="355"/>
      <c r="ASR294" s="355"/>
      <c r="ASS294" s="355"/>
      <c r="AST294" s="355"/>
      <c r="ASU294" s="204"/>
      <c r="ASV294" s="355"/>
      <c r="ASW294" s="355"/>
      <c r="ASX294" s="355"/>
      <c r="ASY294" s="355"/>
      <c r="ASZ294" s="355"/>
      <c r="ATA294" s="355"/>
      <c r="ATB294" s="355"/>
      <c r="ATC294" s="355"/>
      <c r="ATD294" s="227"/>
      <c r="ATE294" s="227"/>
      <c r="ATF294" s="227"/>
      <c r="ATG294" s="204"/>
      <c r="ATH294" s="355"/>
      <c r="ATI294" s="355"/>
      <c r="ATJ294" s="355"/>
      <c r="ATK294" s="355"/>
      <c r="ATL294" s="355"/>
      <c r="ATM294" s="355"/>
      <c r="ATN294" s="355"/>
      <c r="ATO294" s="355"/>
      <c r="ATP294" s="204"/>
      <c r="ATQ294" s="355"/>
      <c r="ATR294" s="355"/>
      <c r="ATS294" s="355"/>
      <c r="ATT294" s="355"/>
      <c r="ATU294" s="355"/>
      <c r="ATV294" s="355"/>
      <c r="ATW294" s="355"/>
      <c r="ATX294" s="355"/>
      <c r="ATY294" s="227"/>
      <c r="ATZ294" s="227"/>
      <c r="AUA294" s="227"/>
      <c r="AUB294" s="204"/>
      <c r="AUC294" s="355"/>
      <c r="AUD294" s="355"/>
      <c r="AUE294" s="355"/>
      <c r="AUF294" s="355"/>
      <c r="AUG294" s="355"/>
      <c r="AUH294" s="355"/>
      <c r="AUI294" s="355"/>
      <c r="AUJ294" s="355"/>
      <c r="AUK294" s="204"/>
      <c r="AUL294" s="355"/>
      <c r="AUM294" s="355"/>
      <c r="AUN294" s="355"/>
      <c r="AUO294" s="355"/>
      <c r="AUP294" s="355"/>
      <c r="AUQ294" s="355"/>
      <c r="AUR294" s="355"/>
      <c r="AUS294" s="355"/>
      <c r="AUT294" s="227"/>
      <c r="AUU294" s="227"/>
      <c r="AUV294" s="227"/>
      <c r="AUW294" s="204"/>
      <c r="AUX294" s="355"/>
      <c r="AUY294" s="355"/>
      <c r="AUZ294" s="355"/>
      <c r="AVA294" s="355"/>
      <c r="AVB294" s="355"/>
      <c r="AVC294" s="355"/>
      <c r="AVD294" s="355"/>
      <c r="AVE294" s="355"/>
      <c r="AVF294" s="204"/>
      <c r="AVG294" s="355"/>
      <c r="AVH294" s="355"/>
      <c r="AVI294" s="355"/>
      <c r="AVJ294" s="355"/>
      <c r="AVK294" s="355"/>
      <c r="AVL294" s="355"/>
      <c r="AVM294" s="355"/>
      <c r="AVN294" s="355"/>
      <c r="AVO294" s="227"/>
      <c r="AVP294" s="227"/>
      <c r="AVQ294" s="227"/>
      <c r="AVR294" s="204"/>
      <c r="AVS294" s="355"/>
      <c r="AVT294" s="355"/>
      <c r="AVU294" s="355"/>
      <c r="AVV294" s="355"/>
      <c r="AVW294" s="355"/>
      <c r="AVX294" s="355"/>
      <c r="AVY294" s="355"/>
      <c r="AVZ294" s="355"/>
      <c r="AWA294" s="204"/>
      <c r="AWB294" s="355"/>
      <c r="AWC294" s="355"/>
      <c r="AWD294" s="355"/>
      <c r="AWE294" s="355"/>
      <c r="AWF294" s="355"/>
      <c r="AWG294" s="355"/>
      <c r="AWH294" s="355"/>
      <c r="AWI294" s="355"/>
      <c r="AWJ294" s="227"/>
      <c r="AWK294" s="227"/>
      <c r="AWL294" s="227"/>
      <c r="AWM294" s="204"/>
      <c r="AWN294" s="355"/>
      <c r="AWO294" s="355"/>
      <c r="AWP294" s="355"/>
      <c r="AWQ294" s="355"/>
      <c r="AWR294" s="355"/>
      <c r="AWS294" s="355"/>
      <c r="AWT294" s="355"/>
      <c r="AWU294" s="355"/>
      <c r="AWV294" s="204"/>
      <c r="AWW294" s="355"/>
      <c r="AWX294" s="355"/>
      <c r="AWY294" s="355"/>
      <c r="AWZ294" s="355"/>
      <c r="AXA294" s="355"/>
      <c r="AXB294" s="355"/>
      <c r="AXC294" s="355"/>
      <c r="AXD294" s="355"/>
      <c r="AXE294" s="227"/>
      <c r="AXF294" s="227"/>
      <c r="AXG294" s="227"/>
      <c r="AXH294" s="204"/>
      <c r="AXI294" s="355"/>
      <c r="AXJ294" s="355"/>
      <c r="AXK294" s="355"/>
      <c r="AXL294" s="355"/>
      <c r="AXM294" s="355"/>
      <c r="AXN294" s="355"/>
      <c r="AXO294" s="355"/>
      <c r="AXP294" s="355"/>
      <c r="AXQ294" s="204"/>
      <c r="AXR294" s="355"/>
      <c r="AXS294" s="355"/>
      <c r="AXT294" s="355"/>
      <c r="AXU294" s="355"/>
      <c r="AXV294" s="355"/>
      <c r="AXW294" s="355"/>
      <c r="AXX294" s="355"/>
      <c r="AXY294" s="355"/>
      <c r="AXZ294" s="227"/>
      <c r="AYA294" s="227"/>
      <c r="AYB294" s="227"/>
      <c r="AYC294" s="204"/>
      <c r="AYD294" s="355"/>
      <c r="AYE294" s="355"/>
      <c r="AYF294" s="355"/>
      <c r="AYG294" s="355"/>
      <c r="AYH294" s="355"/>
      <c r="AYI294" s="355"/>
      <c r="AYJ294" s="355"/>
      <c r="AYK294" s="355"/>
      <c r="AYL294" s="204"/>
      <c r="AYM294" s="355"/>
      <c r="AYN294" s="355"/>
      <c r="AYO294" s="355"/>
      <c r="AYP294" s="355"/>
      <c r="AYQ294" s="355"/>
      <c r="AYR294" s="355"/>
      <c r="AYS294" s="355"/>
      <c r="AYT294" s="355"/>
      <c r="AYU294" s="227"/>
      <c r="AYV294" s="227"/>
      <c r="AYW294" s="227"/>
      <c r="AYX294" s="204"/>
      <c r="AYY294" s="355"/>
      <c r="AYZ294" s="355"/>
      <c r="AZA294" s="355"/>
      <c r="AZB294" s="355"/>
      <c r="AZC294" s="355"/>
      <c r="AZD294" s="355"/>
      <c r="AZE294" s="355"/>
      <c r="AZF294" s="355"/>
      <c r="AZG294" s="204"/>
      <c r="AZH294" s="355"/>
      <c r="AZI294" s="355"/>
      <c r="AZJ294" s="355"/>
      <c r="AZK294" s="355"/>
      <c r="AZL294" s="355"/>
      <c r="AZM294" s="355"/>
      <c r="AZN294" s="355"/>
      <c r="AZO294" s="355"/>
      <c r="AZP294" s="227"/>
      <c r="AZQ294" s="227"/>
      <c r="AZR294" s="227"/>
      <c r="AZS294" s="204"/>
      <c r="AZT294" s="355"/>
      <c r="AZU294" s="355"/>
      <c r="AZV294" s="355"/>
      <c r="AZW294" s="355"/>
      <c r="AZX294" s="355"/>
      <c r="AZY294" s="355"/>
      <c r="AZZ294" s="355"/>
      <c r="BAA294" s="355"/>
      <c r="BAB294" s="204"/>
      <c r="BAC294" s="355"/>
      <c r="BAD294" s="355"/>
      <c r="BAE294" s="355"/>
      <c r="BAF294" s="355"/>
      <c r="BAG294" s="355"/>
      <c r="BAH294" s="355"/>
      <c r="BAI294" s="355"/>
      <c r="BAJ294" s="355"/>
      <c r="BAK294" s="227"/>
      <c r="BAL294" s="227"/>
      <c r="BAM294" s="227"/>
      <c r="BAN294" s="204"/>
      <c r="BAO294" s="355"/>
      <c r="BAP294" s="355"/>
      <c r="BAQ294" s="355"/>
      <c r="BAR294" s="355"/>
      <c r="BAS294" s="355"/>
      <c r="BAT294" s="355"/>
      <c r="BAU294" s="355"/>
      <c r="BAV294" s="355"/>
      <c r="BAW294" s="204"/>
      <c r="BAX294" s="355"/>
      <c r="BAY294" s="355"/>
      <c r="BAZ294" s="355"/>
      <c r="BBA294" s="355"/>
      <c r="BBB294" s="355"/>
      <c r="BBC294" s="355"/>
      <c r="BBD294" s="355"/>
      <c r="BBE294" s="355"/>
      <c r="BBF294" s="227"/>
      <c r="BBG294" s="227"/>
      <c r="BBH294" s="227"/>
      <c r="BBI294" s="204"/>
      <c r="BBJ294" s="355"/>
      <c r="BBK294" s="355"/>
      <c r="BBL294" s="355"/>
      <c r="BBM294" s="355"/>
      <c r="BBN294" s="355"/>
      <c r="BBO294" s="355"/>
      <c r="BBP294" s="355"/>
      <c r="BBQ294" s="355"/>
      <c r="BBR294" s="204"/>
      <c r="BBS294" s="355"/>
      <c r="BBT294" s="355"/>
      <c r="BBU294" s="355"/>
      <c r="BBV294" s="355"/>
      <c r="BBW294" s="355"/>
      <c r="BBX294" s="355"/>
      <c r="BBY294" s="355"/>
      <c r="BBZ294" s="355"/>
      <c r="BCA294" s="227"/>
      <c r="BCB294" s="227"/>
      <c r="BCC294" s="227"/>
      <c r="BCD294" s="204"/>
      <c r="BCE294" s="355"/>
      <c r="BCF294" s="355"/>
      <c r="BCG294" s="355"/>
      <c r="BCH294" s="355"/>
      <c r="BCI294" s="355"/>
      <c r="BCJ294" s="355"/>
      <c r="BCK294" s="355"/>
      <c r="BCL294" s="355"/>
      <c r="BCM294" s="204"/>
      <c r="BCN294" s="355"/>
      <c r="BCO294" s="355"/>
      <c r="BCP294" s="355"/>
      <c r="BCQ294" s="355"/>
      <c r="BCR294" s="355"/>
      <c r="BCS294" s="355"/>
      <c r="BCT294" s="355"/>
      <c r="BCU294" s="355"/>
      <c r="BCV294" s="227"/>
      <c r="BCW294" s="227"/>
      <c r="BCX294" s="227"/>
      <c r="BCY294" s="204"/>
      <c r="BCZ294" s="355"/>
      <c r="BDA294" s="355"/>
      <c r="BDB294" s="355"/>
      <c r="BDC294" s="355"/>
      <c r="BDD294" s="355"/>
      <c r="BDE294" s="355"/>
      <c r="BDF294" s="355"/>
      <c r="BDG294" s="355"/>
      <c r="BDH294" s="204"/>
      <c r="BDI294" s="355"/>
      <c r="BDJ294" s="355"/>
      <c r="BDK294" s="355"/>
      <c r="BDL294" s="355"/>
      <c r="BDM294" s="355"/>
      <c r="BDN294" s="355"/>
      <c r="BDO294" s="355"/>
      <c r="BDP294" s="355"/>
      <c r="BDQ294" s="227"/>
      <c r="BDR294" s="227"/>
      <c r="BDS294" s="227"/>
      <c r="BDT294" s="204"/>
      <c r="BDU294" s="355"/>
      <c r="BDV294" s="355"/>
      <c r="BDW294" s="355"/>
      <c r="BDX294" s="355"/>
      <c r="BDY294" s="355"/>
      <c r="BDZ294" s="355"/>
      <c r="BEA294" s="355"/>
      <c r="BEB294" s="355"/>
      <c r="BEC294" s="204"/>
      <c r="BED294" s="355"/>
      <c r="BEE294" s="355"/>
      <c r="BEF294" s="355"/>
      <c r="BEG294" s="355"/>
      <c r="BEH294" s="355"/>
      <c r="BEI294" s="355"/>
      <c r="BEJ294" s="355"/>
      <c r="BEK294" s="355"/>
      <c r="BEL294" s="227"/>
      <c r="BEM294" s="227"/>
      <c r="BEN294" s="227"/>
      <c r="BEO294" s="204"/>
      <c r="BEP294" s="355"/>
      <c r="BEQ294" s="355"/>
      <c r="BER294" s="355"/>
      <c r="BES294" s="355"/>
      <c r="BET294" s="355"/>
      <c r="BEU294" s="355"/>
      <c r="BEV294" s="355"/>
      <c r="BEW294" s="355"/>
      <c r="BEX294" s="204"/>
      <c r="BEY294" s="355"/>
      <c r="BEZ294" s="355"/>
      <c r="BFA294" s="355"/>
      <c r="BFB294" s="355"/>
      <c r="BFC294" s="355"/>
      <c r="BFD294" s="355"/>
      <c r="BFE294" s="355"/>
      <c r="BFF294" s="355"/>
      <c r="BFG294" s="227"/>
      <c r="BFH294" s="227"/>
      <c r="BFI294" s="227"/>
      <c r="BFJ294" s="204"/>
      <c r="BFK294" s="355"/>
      <c r="BFL294" s="355"/>
      <c r="BFM294" s="355"/>
      <c r="BFN294" s="355"/>
      <c r="BFO294" s="355"/>
      <c r="BFP294" s="355"/>
      <c r="BFQ294" s="355"/>
      <c r="BFR294" s="355"/>
      <c r="BFS294" s="204"/>
      <c r="BFT294" s="355"/>
      <c r="BFU294" s="355"/>
      <c r="BFV294" s="355"/>
      <c r="BFW294" s="355"/>
      <c r="BFX294" s="355"/>
      <c r="BFY294" s="355"/>
      <c r="BFZ294" s="355"/>
      <c r="BGA294" s="355"/>
      <c r="BGB294" s="227"/>
      <c r="BGC294" s="227"/>
      <c r="BGD294" s="227"/>
      <c r="BGE294" s="204"/>
      <c r="BGF294" s="355"/>
      <c r="BGG294" s="355"/>
      <c r="BGH294" s="355"/>
      <c r="BGI294" s="355"/>
      <c r="BGJ294" s="355"/>
      <c r="BGK294" s="355"/>
      <c r="BGL294" s="355"/>
      <c r="BGM294" s="355"/>
      <c r="BGN294" s="204"/>
      <c r="BGO294" s="355"/>
      <c r="BGP294" s="355"/>
      <c r="BGQ294" s="355"/>
      <c r="BGR294" s="355"/>
      <c r="BGS294" s="355"/>
      <c r="BGT294" s="355"/>
      <c r="BGU294" s="355"/>
      <c r="BGV294" s="355"/>
      <c r="BGW294" s="227"/>
      <c r="BGX294" s="227"/>
      <c r="BGY294" s="227"/>
      <c r="BGZ294" s="204"/>
      <c r="BHA294" s="355"/>
      <c r="BHB294" s="355"/>
      <c r="BHC294" s="355"/>
      <c r="BHD294" s="355"/>
      <c r="BHE294" s="355"/>
      <c r="BHF294" s="355"/>
      <c r="BHG294" s="355"/>
      <c r="BHH294" s="355"/>
      <c r="BHI294" s="204"/>
      <c r="BHJ294" s="355"/>
      <c r="BHK294" s="355"/>
      <c r="BHL294" s="355"/>
      <c r="BHM294" s="355"/>
      <c r="BHN294" s="355"/>
      <c r="BHO294" s="355"/>
      <c r="BHP294" s="355"/>
      <c r="BHQ294" s="355"/>
      <c r="BHR294" s="227"/>
      <c r="BHS294" s="227"/>
      <c r="BHT294" s="227"/>
      <c r="BHU294" s="204"/>
      <c r="BHV294" s="355"/>
      <c r="BHW294" s="355"/>
      <c r="BHX294" s="355"/>
      <c r="BHY294" s="355"/>
      <c r="BHZ294" s="355"/>
      <c r="BIA294" s="355"/>
      <c r="BIB294" s="355"/>
      <c r="BIC294" s="355"/>
      <c r="BID294" s="204"/>
      <c r="BIE294" s="355"/>
      <c r="BIF294" s="355"/>
      <c r="BIG294" s="355"/>
      <c r="BIH294" s="355"/>
      <c r="BII294" s="355"/>
      <c r="BIJ294" s="355"/>
      <c r="BIK294" s="355"/>
      <c r="BIL294" s="355"/>
      <c r="BIM294" s="227"/>
      <c r="BIN294" s="227"/>
      <c r="BIO294" s="227"/>
      <c r="BIP294" s="204"/>
      <c r="BIQ294" s="355"/>
      <c r="BIR294" s="355"/>
      <c r="BIS294" s="355"/>
      <c r="BIT294" s="355"/>
      <c r="BIU294" s="355"/>
      <c r="BIV294" s="355"/>
      <c r="BIW294" s="355"/>
      <c r="BIX294" s="355"/>
      <c r="BIY294" s="204"/>
      <c r="BIZ294" s="355"/>
      <c r="BJA294" s="355"/>
      <c r="BJB294" s="355"/>
      <c r="BJC294" s="355"/>
      <c r="BJD294" s="355"/>
      <c r="BJE294" s="355"/>
      <c r="BJF294" s="355"/>
      <c r="BJG294" s="355"/>
      <c r="BJH294" s="227"/>
      <c r="BJI294" s="227"/>
      <c r="BJJ294" s="227"/>
      <c r="BJK294" s="204"/>
      <c r="BJL294" s="355"/>
      <c r="BJM294" s="355"/>
      <c r="BJN294" s="355"/>
      <c r="BJO294" s="355"/>
      <c r="BJP294" s="355"/>
      <c r="BJQ294" s="355"/>
      <c r="BJR294" s="355"/>
      <c r="BJS294" s="355"/>
      <c r="BJT294" s="204"/>
      <c r="BJU294" s="355"/>
      <c r="BJV294" s="355"/>
      <c r="BJW294" s="355"/>
      <c r="BJX294" s="355"/>
      <c r="BJY294" s="355"/>
      <c r="BJZ294" s="355"/>
      <c r="BKA294" s="355"/>
      <c r="BKB294" s="355"/>
      <c r="BKC294" s="227"/>
      <c r="BKD294" s="227"/>
      <c r="BKE294" s="227"/>
      <c r="BKF294" s="204"/>
      <c r="BKG294" s="355"/>
      <c r="BKH294" s="355"/>
      <c r="BKI294" s="355"/>
      <c r="BKJ294" s="355"/>
      <c r="BKK294" s="355"/>
      <c r="BKL294" s="355"/>
      <c r="BKM294" s="355"/>
      <c r="BKN294" s="355"/>
      <c r="BKO294" s="204"/>
      <c r="BKP294" s="355"/>
      <c r="BKQ294" s="355"/>
      <c r="BKR294" s="355"/>
      <c r="BKS294" s="355"/>
      <c r="BKT294" s="355"/>
      <c r="BKU294" s="355"/>
      <c r="BKV294" s="355"/>
      <c r="BKW294" s="355"/>
      <c r="BKX294" s="227"/>
      <c r="BKY294" s="227"/>
      <c r="BKZ294" s="227"/>
      <c r="BLA294" s="204"/>
      <c r="BLB294" s="355"/>
      <c r="BLC294" s="355"/>
      <c r="BLD294" s="355"/>
      <c r="BLE294" s="355"/>
      <c r="BLF294" s="355"/>
      <c r="BLG294" s="355"/>
      <c r="BLH294" s="355"/>
      <c r="BLI294" s="355"/>
      <c r="BLJ294" s="204"/>
      <c r="BLK294" s="355"/>
      <c r="BLL294" s="355"/>
      <c r="BLM294" s="355"/>
      <c r="BLN294" s="355"/>
      <c r="BLO294" s="355"/>
      <c r="BLP294" s="355"/>
      <c r="BLQ294" s="355"/>
      <c r="BLR294" s="355"/>
      <c r="BLS294" s="227"/>
      <c r="BLT294" s="227"/>
      <c r="BLU294" s="227"/>
      <c r="BLV294" s="204"/>
      <c r="BLW294" s="355"/>
      <c r="BLX294" s="355"/>
      <c r="BLY294" s="355"/>
      <c r="BLZ294" s="355"/>
      <c r="BMA294" s="355"/>
      <c r="BMB294" s="355"/>
      <c r="BMC294" s="355"/>
      <c r="BMD294" s="355"/>
      <c r="BME294" s="204"/>
      <c r="BMF294" s="355"/>
      <c r="BMG294" s="355"/>
      <c r="BMH294" s="355"/>
      <c r="BMI294" s="355"/>
      <c r="BMJ294" s="355"/>
      <c r="BMK294" s="355"/>
      <c r="BML294" s="355"/>
      <c r="BMM294" s="355"/>
      <c r="BMN294" s="227"/>
      <c r="BMO294" s="227"/>
      <c r="BMP294" s="227"/>
      <c r="BMQ294" s="204"/>
      <c r="BMR294" s="355"/>
      <c r="BMS294" s="355"/>
      <c r="BMT294" s="355"/>
      <c r="BMU294" s="355"/>
      <c r="BMV294" s="355"/>
      <c r="BMW294" s="355"/>
      <c r="BMX294" s="355"/>
      <c r="BMY294" s="355"/>
      <c r="BMZ294" s="204"/>
      <c r="BNA294" s="355"/>
      <c r="BNB294" s="355"/>
      <c r="BNC294" s="355"/>
      <c r="BND294" s="355"/>
      <c r="BNE294" s="355"/>
      <c r="BNF294" s="355"/>
      <c r="BNG294" s="355"/>
      <c r="BNH294" s="355"/>
      <c r="BNI294" s="227"/>
      <c r="BNJ294" s="227"/>
      <c r="BNK294" s="227"/>
      <c r="BNL294" s="204"/>
      <c r="BNM294" s="355"/>
      <c r="BNN294" s="355"/>
      <c r="BNO294" s="355"/>
      <c r="BNP294" s="355"/>
      <c r="BNQ294" s="355"/>
      <c r="BNR294" s="355"/>
      <c r="BNS294" s="355"/>
      <c r="BNT294" s="355"/>
      <c r="BNU294" s="204"/>
      <c r="BNV294" s="355"/>
      <c r="BNW294" s="355"/>
      <c r="BNX294" s="355"/>
      <c r="BNY294" s="355"/>
      <c r="BNZ294" s="355"/>
      <c r="BOA294" s="355"/>
      <c r="BOB294" s="355"/>
      <c r="BOC294" s="355"/>
      <c r="BOD294" s="227"/>
      <c r="BOE294" s="227"/>
      <c r="BOF294" s="227"/>
      <c r="BOG294" s="204"/>
      <c r="BOH294" s="355"/>
      <c r="BOI294" s="355"/>
      <c r="BOJ294" s="355"/>
      <c r="BOK294" s="355"/>
      <c r="BOL294" s="355"/>
      <c r="BOM294" s="355"/>
      <c r="BON294" s="355"/>
      <c r="BOO294" s="355"/>
      <c r="BOP294" s="204"/>
      <c r="BOQ294" s="355"/>
      <c r="BOR294" s="355"/>
      <c r="BOS294" s="355"/>
      <c r="BOT294" s="355"/>
      <c r="BOU294" s="355"/>
      <c r="BOV294" s="355"/>
      <c r="BOW294" s="355"/>
      <c r="BOX294" s="355"/>
      <c r="BOY294" s="227"/>
      <c r="BOZ294" s="227"/>
      <c r="BPA294" s="227"/>
      <c r="BPB294" s="204"/>
      <c r="BPC294" s="355"/>
      <c r="BPD294" s="355"/>
      <c r="BPE294" s="355"/>
      <c r="BPF294" s="355"/>
      <c r="BPG294" s="355"/>
      <c r="BPH294" s="355"/>
      <c r="BPI294" s="355"/>
      <c r="BPJ294" s="355"/>
      <c r="BPK294" s="204"/>
      <c r="BPL294" s="355"/>
      <c r="BPM294" s="355"/>
      <c r="BPN294" s="355"/>
      <c r="BPO294" s="355"/>
      <c r="BPP294" s="355"/>
      <c r="BPQ294" s="355"/>
      <c r="BPR294" s="355"/>
      <c r="BPS294" s="355"/>
      <c r="BPT294" s="227"/>
      <c r="BPU294" s="227"/>
      <c r="BPV294" s="227"/>
      <c r="BPW294" s="204"/>
      <c r="BPX294" s="355"/>
      <c r="BPY294" s="355"/>
      <c r="BPZ294" s="355"/>
      <c r="BQA294" s="355"/>
      <c r="BQB294" s="355"/>
      <c r="BQC294" s="355"/>
      <c r="BQD294" s="355"/>
      <c r="BQE294" s="355"/>
      <c r="BQF294" s="204"/>
      <c r="BQG294" s="355"/>
      <c r="BQH294" s="355"/>
      <c r="BQI294" s="355"/>
      <c r="BQJ294" s="355"/>
      <c r="BQK294" s="355"/>
      <c r="BQL294" s="355"/>
      <c r="BQM294" s="355"/>
      <c r="BQN294" s="355"/>
      <c r="BQO294" s="227"/>
      <c r="BQP294" s="227"/>
      <c r="BQQ294" s="227"/>
      <c r="BQR294" s="204"/>
      <c r="BQS294" s="355"/>
      <c r="BQT294" s="355"/>
      <c r="BQU294" s="355"/>
      <c r="BQV294" s="355"/>
      <c r="BQW294" s="355"/>
      <c r="BQX294" s="355"/>
      <c r="BQY294" s="355"/>
      <c r="BQZ294" s="355"/>
      <c r="BRA294" s="204"/>
      <c r="BRB294" s="355"/>
      <c r="BRC294" s="355"/>
      <c r="BRD294" s="355"/>
      <c r="BRE294" s="355"/>
      <c r="BRF294" s="355"/>
      <c r="BRG294" s="355"/>
      <c r="BRH294" s="355"/>
      <c r="BRI294" s="355"/>
      <c r="BRJ294" s="227"/>
      <c r="BRK294" s="227"/>
      <c r="BRL294" s="227"/>
      <c r="BRM294" s="204"/>
      <c r="BRN294" s="355"/>
      <c r="BRO294" s="355"/>
      <c r="BRP294" s="355"/>
      <c r="BRQ294" s="355"/>
      <c r="BRR294" s="355"/>
      <c r="BRS294" s="355"/>
      <c r="BRT294" s="355"/>
      <c r="BRU294" s="355"/>
      <c r="BRV294" s="204"/>
      <c r="BRW294" s="355"/>
      <c r="BRX294" s="355"/>
      <c r="BRY294" s="355"/>
      <c r="BRZ294" s="355"/>
      <c r="BSA294" s="355"/>
      <c r="BSB294" s="355"/>
      <c r="BSC294" s="355"/>
      <c r="BSD294" s="355"/>
      <c r="BSE294" s="227"/>
      <c r="BSF294" s="227"/>
      <c r="BSG294" s="227"/>
      <c r="BSH294" s="204"/>
      <c r="BSI294" s="355"/>
      <c r="BSJ294" s="355"/>
      <c r="BSK294" s="355"/>
      <c r="BSL294" s="355"/>
      <c r="BSM294" s="355"/>
      <c r="BSN294" s="355"/>
      <c r="BSO294" s="355"/>
      <c r="BSP294" s="355"/>
      <c r="BSQ294" s="204"/>
      <c r="BSR294" s="355"/>
      <c r="BSS294" s="355"/>
      <c r="BST294" s="355"/>
      <c r="BSU294" s="355"/>
      <c r="BSV294" s="355"/>
      <c r="BSW294" s="355"/>
      <c r="BSX294" s="355"/>
      <c r="BSY294" s="355"/>
      <c r="BSZ294" s="227"/>
      <c r="BTA294" s="227"/>
      <c r="BTB294" s="227"/>
      <c r="BTC294" s="204"/>
      <c r="BTD294" s="355"/>
      <c r="BTE294" s="355"/>
      <c r="BTF294" s="355"/>
      <c r="BTG294" s="355"/>
      <c r="BTH294" s="355"/>
      <c r="BTI294" s="355"/>
      <c r="BTJ294" s="355"/>
      <c r="BTK294" s="355"/>
      <c r="BTL294" s="204"/>
      <c r="BTM294" s="355"/>
      <c r="BTN294" s="355"/>
      <c r="BTO294" s="355"/>
      <c r="BTP294" s="355"/>
      <c r="BTQ294" s="355"/>
      <c r="BTR294" s="355"/>
      <c r="BTS294" s="355"/>
      <c r="BTT294" s="355"/>
      <c r="BTU294" s="227"/>
      <c r="BTV294" s="227"/>
      <c r="BTW294" s="227"/>
      <c r="BTX294" s="204"/>
      <c r="BTY294" s="355"/>
      <c r="BTZ294" s="355"/>
      <c r="BUA294" s="355"/>
      <c r="BUB294" s="355"/>
      <c r="BUC294" s="355"/>
      <c r="BUD294" s="355"/>
      <c r="BUE294" s="355"/>
      <c r="BUF294" s="355"/>
      <c r="BUG294" s="204"/>
      <c r="BUH294" s="355"/>
      <c r="BUI294" s="355"/>
      <c r="BUJ294" s="355"/>
      <c r="BUK294" s="355"/>
      <c r="BUL294" s="355"/>
      <c r="BUM294" s="355"/>
      <c r="BUN294" s="355"/>
      <c r="BUO294" s="355"/>
      <c r="BUP294" s="227"/>
      <c r="BUQ294" s="227"/>
      <c r="BUR294" s="227"/>
      <c r="BUS294" s="204"/>
      <c r="BUT294" s="355"/>
      <c r="BUU294" s="355"/>
      <c r="BUV294" s="355"/>
      <c r="BUW294" s="355"/>
      <c r="BUX294" s="355"/>
      <c r="BUY294" s="355"/>
      <c r="BUZ294" s="355"/>
      <c r="BVA294" s="355"/>
      <c r="BVB294" s="204"/>
      <c r="BVC294" s="355"/>
      <c r="BVD294" s="355"/>
      <c r="BVE294" s="355"/>
      <c r="BVF294" s="355"/>
      <c r="BVG294" s="355"/>
      <c r="BVH294" s="355"/>
      <c r="BVI294" s="355"/>
      <c r="BVJ294" s="355"/>
      <c r="BVK294" s="227"/>
      <c r="BVL294" s="227"/>
      <c r="BVM294" s="227"/>
      <c r="BVN294" s="204"/>
      <c r="BVO294" s="355"/>
      <c r="BVP294" s="355"/>
      <c r="BVQ294" s="355"/>
      <c r="BVR294" s="355"/>
      <c r="BVS294" s="355"/>
      <c r="BVT294" s="355"/>
      <c r="BVU294" s="355"/>
      <c r="BVV294" s="355"/>
      <c r="BVW294" s="204"/>
      <c r="BVX294" s="355"/>
      <c r="BVY294" s="355"/>
      <c r="BVZ294" s="355"/>
      <c r="BWA294" s="355"/>
      <c r="BWB294" s="355"/>
      <c r="BWC294" s="355"/>
      <c r="BWD294" s="355"/>
      <c r="BWE294" s="355"/>
      <c r="BWF294" s="227"/>
      <c r="BWG294" s="227"/>
      <c r="BWH294" s="227"/>
      <c r="BWI294" s="204"/>
      <c r="BWJ294" s="355"/>
      <c r="BWK294" s="355"/>
      <c r="BWL294" s="355"/>
      <c r="BWM294" s="355"/>
      <c r="BWN294" s="355"/>
      <c r="BWO294" s="355"/>
      <c r="BWP294" s="355"/>
      <c r="BWQ294" s="355"/>
      <c r="BWR294" s="204"/>
      <c r="BWS294" s="355"/>
      <c r="BWT294" s="355"/>
      <c r="BWU294" s="355"/>
      <c r="BWV294" s="355"/>
      <c r="BWW294" s="355"/>
      <c r="BWX294" s="355"/>
      <c r="BWY294" s="355"/>
      <c r="BWZ294" s="355"/>
      <c r="BXA294" s="227"/>
      <c r="BXB294" s="227"/>
      <c r="BXC294" s="227"/>
      <c r="BXD294" s="204"/>
      <c r="BXE294" s="355"/>
      <c r="BXF294" s="355"/>
      <c r="BXG294" s="355"/>
      <c r="BXH294" s="355"/>
      <c r="BXI294" s="355"/>
      <c r="BXJ294" s="355"/>
      <c r="BXK294" s="355"/>
      <c r="BXL294" s="355"/>
      <c r="BXM294" s="204"/>
      <c r="BXN294" s="355"/>
      <c r="BXO294" s="355"/>
      <c r="BXP294" s="355"/>
      <c r="BXQ294" s="355"/>
      <c r="BXR294" s="355"/>
      <c r="BXS294" s="355"/>
      <c r="BXT294" s="355"/>
      <c r="BXU294" s="355"/>
      <c r="BXV294" s="227"/>
      <c r="BXW294" s="227"/>
      <c r="BXX294" s="227"/>
      <c r="BXY294" s="204"/>
      <c r="BXZ294" s="355"/>
      <c r="BYA294" s="355"/>
      <c r="BYB294" s="355"/>
      <c r="BYC294" s="355"/>
      <c r="BYD294" s="355"/>
      <c r="BYE294" s="355"/>
      <c r="BYF294" s="355"/>
      <c r="BYG294" s="355"/>
      <c r="BYH294" s="204"/>
      <c r="BYI294" s="355"/>
      <c r="BYJ294" s="355"/>
      <c r="BYK294" s="355"/>
      <c r="BYL294" s="355"/>
      <c r="BYM294" s="355"/>
      <c r="BYN294" s="355"/>
      <c r="BYO294" s="355"/>
      <c r="BYP294" s="355"/>
      <c r="BYQ294" s="227"/>
      <c r="BYR294" s="227"/>
      <c r="BYS294" s="227"/>
      <c r="BYT294" s="204"/>
      <c r="BYU294" s="355"/>
      <c r="BYV294" s="355"/>
      <c r="BYW294" s="355"/>
      <c r="BYX294" s="355"/>
      <c r="BYY294" s="355"/>
      <c r="BYZ294" s="355"/>
      <c r="BZA294" s="355"/>
      <c r="BZB294" s="355"/>
      <c r="BZC294" s="204"/>
      <c r="BZD294" s="355"/>
      <c r="BZE294" s="355"/>
      <c r="BZF294" s="355"/>
      <c r="BZG294" s="355"/>
      <c r="BZH294" s="355"/>
      <c r="BZI294" s="355"/>
      <c r="BZJ294" s="355"/>
      <c r="BZK294" s="355"/>
      <c r="BZL294" s="227"/>
      <c r="BZM294" s="227"/>
      <c r="BZN294" s="227"/>
      <c r="BZO294" s="204"/>
      <c r="BZP294" s="355"/>
      <c r="BZQ294" s="355"/>
      <c r="BZR294" s="355"/>
      <c r="BZS294" s="355"/>
      <c r="BZT294" s="355"/>
      <c r="BZU294" s="355"/>
      <c r="BZV294" s="355"/>
      <c r="BZW294" s="355"/>
      <c r="BZX294" s="204"/>
      <c r="BZY294" s="355"/>
      <c r="BZZ294" s="355"/>
      <c r="CAA294" s="355"/>
      <c r="CAB294" s="355"/>
      <c r="CAC294" s="355"/>
      <c r="CAD294" s="355"/>
      <c r="CAE294" s="355"/>
      <c r="CAF294" s="355"/>
      <c r="CAG294" s="227"/>
      <c r="CAH294" s="227"/>
      <c r="CAI294" s="227"/>
      <c r="CAJ294" s="204"/>
      <c r="CAK294" s="355"/>
      <c r="CAL294" s="355"/>
      <c r="CAM294" s="355"/>
      <c r="CAN294" s="355"/>
      <c r="CAO294" s="355"/>
      <c r="CAP294" s="355"/>
      <c r="CAQ294" s="355"/>
      <c r="CAR294" s="355"/>
      <c r="CAS294" s="204"/>
      <c r="CAT294" s="355"/>
      <c r="CAU294" s="355"/>
      <c r="CAV294" s="355"/>
      <c r="CAW294" s="355"/>
      <c r="CAX294" s="355"/>
      <c r="CAY294" s="355"/>
      <c r="CAZ294" s="355"/>
      <c r="CBA294" s="355"/>
      <c r="CBB294" s="227"/>
      <c r="CBC294" s="227"/>
      <c r="CBD294" s="227"/>
      <c r="CBE294" s="204"/>
      <c r="CBF294" s="355"/>
      <c r="CBG294" s="355"/>
      <c r="CBH294" s="355"/>
      <c r="CBI294" s="355"/>
      <c r="CBJ294" s="355"/>
      <c r="CBK294" s="355"/>
      <c r="CBL294" s="355"/>
      <c r="CBM294" s="355"/>
      <c r="CBN294" s="204"/>
      <c r="CBO294" s="355"/>
      <c r="CBP294" s="355"/>
      <c r="CBQ294" s="355"/>
      <c r="CBR294" s="355"/>
      <c r="CBS294" s="355"/>
      <c r="CBT294" s="355"/>
      <c r="CBU294" s="355"/>
      <c r="CBV294" s="355"/>
      <c r="CBW294" s="227"/>
      <c r="CBX294" s="227"/>
      <c r="CBY294" s="227"/>
      <c r="CBZ294" s="204"/>
      <c r="CCA294" s="355"/>
      <c r="CCB294" s="355"/>
      <c r="CCC294" s="355"/>
      <c r="CCD294" s="355"/>
      <c r="CCE294" s="355"/>
      <c r="CCF294" s="355"/>
      <c r="CCG294" s="355"/>
      <c r="CCH294" s="355"/>
      <c r="CCI294" s="204"/>
      <c r="CCJ294" s="355"/>
      <c r="CCK294" s="355"/>
      <c r="CCL294" s="355"/>
      <c r="CCM294" s="355"/>
      <c r="CCN294" s="355"/>
      <c r="CCO294" s="355"/>
      <c r="CCP294" s="355"/>
      <c r="CCQ294" s="355"/>
      <c r="CCR294" s="227"/>
      <c r="CCS294" s="227"/>
      <c r="CCT294" s="227"/>
      <c r="CCU294" s="204"/>
      <c r="CCV294" s="355"/>
      <c r="CCW294" s="355"/>
      <c r="CCX294" s="355"/>
      <c r="CCY294" s="355"/>
      <c r="CCZ294" s="355"/>
      <c r="CDA294" s="355"/>
      <c r="CDB294" s="355"/>
      <c r="CDC294" s="355"/>
      <c r="CDD294" s="204"/>
      <c r="CDE294" s="355"/>
      <c r="CDF294" s="355"/>
      <c r="CDG294" s="355"/>
      <c r="CDH294" s="355"/>
      <c r="CDI294" s="355"/>
      <c r="CDJ294" s="355"/>
      <c r="CDK294" s="355"/>
      <c r="CDL294" s="355"/>
      <c r="CDM294" s="227"/>
      <c r="CDN294" s="227"/>
      <c r="CDO294" s="227"/>
      <c r="CDP294" s="204"/>
      <c r="CDQ294" s="355"/>
      <c r="CDR294" s="355"/>
      <c r="CDS294" s="355"/>
      <c r="CDT294" s="355"/>
      <c r="CDU294" s="355"/>
      <c r="CDV294" s="355"/>
      <c r="CDW294" s="355"/>
      <c r="CDX294" s="355"/>
      <c r="CDY294" s="204"/>
      <c r="CDZ294" s="355"/>
      <c r="CEA294" s="355"/>
      <c r="CEB294" s="355"/>
      <c r="CEC294" s="355"/>
      <c r="CED294" s="355"/>
      <c r="CEE294" s="355"/>
      <c r="CEF294" s="355"/>
      <c r="CEG294" s="355"/>
      <c r="CEH294" s="227"/>
      <c r="CEI294" s="227"/>
      <c r="CEJ294" s="227"/>
      <c r="CEK294" s="204"/>
      <c r="CEL294" s="355"/>
      <c r="CEM294" s="355"/>
      <c r="CEN294" s="355"/>
      <c r="CEO294" s="355"/>
      <c r="CEP294" s="355"/>
      <c r="CEQ294" s="355"/>
      <c r="CER294" s="355"/>
      <c r="CES294" s="355"/>
      <c r="CET294" s="204"/>
      <c r="CEU294" s="355"/>
      <c r="CEV294" s="355"/>
      <c r="CEW294" s="355"/>
      <c r="CEX294" s="355"/>
      <c r="CEY294" s="355"/>
      <c r="CEZ294" s="355"/>
      <c r="CFA294" s="355"/>
      <c r="CFB294" s="355"/>
      <c r="CFC294" s="227"/>
      <c r="CFD294" s="227"/>
      <c r="CFE294" s="227"/>
      <c r="CFF294" s="204"/>
      <c r="CFG294" s="355"/>
      <c r="CFH294" s="355"/>
      <c r="CFI294" s="355"/>
      <c r="CFJ294" s="355"/>
      <c r="CFK294" s="355"/>
      <c r="CFL294" s="355"/>
      <c r="CFM294" s="355"/>
      <c r="CFN294" s="355"/>
      <c r="CFO294" s="204"/>
      <c r="CFP294" s="355"/>
      <c r="CFQ294" s="355"/>
      <c r="CFR294" s="355"/>
      <c r="CFS294" s="355"/>
      <c r="CFT294" s="355"/>
      <c r="CFU294" s="355"/>
      <c r="CFV294" s="355"/>
      <c r="CFW294" s="355"/>
      <c r="CFX294" s="227"/>
      <c r="CFY294" s="227"/>
      <c r="CFZ294" s="227"/>
      <c r="CGA294" s="204"/>
      <c r="CGB294" s="355"/>
      <c r="CGC294" s="355"/>
      <c r="CGD294" s="355"/>
      <c r="CGE294" s="355"/>
      <c r="CGF294" s="355"/>
      <c r="CGG294" s="355"/>
      <c r="CGH294" s="355"/>
      <c r="CGI294" s="355"/>
      <c r="CGJ294" s="204"/>
      <c r="CGK294" s="355"/>
      <c r="CGL294" s="355"/>
      <c r="CGM294" s="355"/>
      <c r="CGN294" s="355"/>
      <c r="CGO294" s="355"/>
      <c r="CGP294" s="355"/>
      <c r="CGQ294" s="355"/>
      <c r="CGR294" s="355"/>
      <c r="CGS294" s="227"/>
      <c r="CGT294" s="227"/>
      <c r="CGU294" s="227"/>
      <c r="CGV294" s="204"/>
      <c r="CGW294" s="355"/>
      <c r="CGX294" s="355"/>
      <c r="CGY294" s="355"/>
      <c r="CGZ294" s="355"/>
      <c r="CHA294" s="355"/>
      <c r="CHB294" s="355"/>
      <c r="CHC294" s="355"/>
      <c r="CHD294" s="355"/>
      <c r="CHE294" s="204"/>
      <c r="CHF294" s="355"/>
      <c r="CHG294" s="355"/>
      <c r="CHH294" s="355"/>
      <c r="CHI294" s="355"/>
      <c r="CHJ294" s="355"/>
      <c r="CHK294" s="355"/>
      <c r="CHL294" s="355"/>
      <c r="CHM294" s="355"/>
      <c r="CHN294" s="227"/>
      <c r="CHO294" s="227"/>
      <c r="CHP294" s="227"/>
      <c r="CHQ294" s="204"/>
      <c r="CHR294" s="355"/>
      <c r="CHS294" s="355"/>
      <c r="CHT294" s="355"/>
      <c r="CHU294" s="355"/>
      <c r="CHV294" s="355"/>
      <c r="CHW294" s="355"/>
      <c r="CHX294" s="355"/>
      <c r="CHY294" s="355"/>
      <c r="CHZ294" s="204"/>
      <c r="CIA294" s="355"/>
      <c r="CIB294" s="355"/>
      <c r="CIC294" s="355"/>
      <c r="CID294" s="355"/>
      <c r="CIE294" s="355"/>
      <c r="CIF294" s="355"/>
      <c r="CIG294" s="355"/>
      <c r="CIH294" s="355"/>
      <c r="CII294" s="227"/>
      <c r="CIJ294" s="227"/>
      <c r="CIK294" s="227"/>
      <c r="CIL294" s="204"/>
      <c r="CIM294" s="355"/>
      <c r="CIN294" s="355"/>
      <c r="CIO294" s="355"/>
      <c r="CIP294" s="355"/>
      <c r="CIQ294" s="355"/>
      <c r="CIR294" s="355"/>
      <c r="CIS294" s="355"/>
      <c r="CIT294" s="355"/>
      <c r="CIU294" s="204"/>
      <c r="CIV294" s="355"/>
      <c r="CIW294" s="355"/>
      <c r="CIX294" s="355"/>
      <c r="CIY294" s="355"/>
      <c r="CIZ294" s="355"/>
      <c r="CJA294" s="355"/>
      <c r="CJB294" s="355"/>
      <c r="CJC294" s="355"/>
      <c r="CJD294" s="227"/>
      <c r="CJE294" s="227"/>
      <c r="CJF294" s="227"/>
      <c r="CJG294" s="204"/>
      <c r="CJH294" s="355"/>
      <c r="CJI294" s="355"/>
      <c r="CJJ294" s="355"/>
      <c r="CJK294" s="355"/>
      <c r="CJL294" s="355"/>
      <c r="CJM294" s="355"/>
      <c r="CJN294" s="355"/>
      <c r="CJO294" s="355"/>
      <c r="CJP294" s="204"/>
      <c r="CJQ294" s="355"/>
      <c r="CJR294" s="355"/>
      <c r="CJS294" s="355"/>
      <c r="CJT294" s="355"/>
      <c r="CJU294" s="355"/>
      <c r="CJV294" s="355"/>
      <c r="CJW294" s="355"/>
      <c r="CJX294" s="355"/>
      <c r="CJY294" s="227"/>
      <c r="CJZ294" s="227"/>
      <c r="CKA294" s="227"/>
      <c r="CKB294" s="204"/>
      <c r="CKC294" s="355"/>
      <c r="CKD294" s="355"/>
      <c r="CKE294" s="355"/>
      <c r="CKF294" s="355"/>
      <c r="CKG294" s="355"/>
      <c r="CKH294" s="355"/>
      <c r="CKI294" s="355"/>
      <c r="CKJ294" s="355"/>
      <c r="CKK294" s="204"/>
      <c r="CKL294" s="355"/>
      <c r="CKM294" s="355"/>
      <c r="CKN294" s="355"/>
      <c r="CKO294" s="355"/>
      <c r="CKP294" s="355"/>
      <c r="CKQ294" s="355"/>
      <c r="CKR294" s="355"/>
      <c r="CKS294" s="355"/>
      <c r="CKT294" s="227"/>
      <c r="CKU294" s="227"/>
      <c r="CKV294" s="227"/>
      <c r="CKW294" s="204"/>
      <c r="CKX294" s="355"/>
      <c r="CKY294" s="355"/>
      <c r="CKZ294" s="355"/>
      <c r="CLA294" s="355"/>
      <c r="CLB294" s="355"/>
      <c r="CLC294" s="355"/>
      <c r="CLD294" s="355"/>
      <c r="CLE294" s="355"/>
      <c r="CLF294" s="204"/>
      <c r="CLG294" s="355"/>
      <c r="CLH294" s="355"/>
      <c r="CLI294" s="355"/>
      <c r="CLJ294" s="355"/>
      <c r="CLK294" s="355"/>
      <c r="CLL294" s="355"/>
      <c r="CLM294" s="355"/>
      <c r="CLN294" s="355"/>
      <c r="CLO294" s="227"/>
      <c r="CLP294" s="227"/>
      <c r="CLQ294" s="227"/>
      <c r="CLR294" s="204"/>
      <c r="CLS294" s="355"/>
      <c r="CLT294" s="355"/>
      <c r="CLU294" s="355"/>
      <c r="CLV294" s="355"/>
      <c r="CLW294" s="355"/>
      <c r="CLX294" s="355"/>
      <c r="CLY294" s="355"/>
      <c r="CLZ294" s="355"/>
      <c r="CMA294" s="204"/>
      <c r="CMB294" s="355"/>
      <c r="CMC294" s="355"/>
      <c r="CMD294" s="355"/>
      <c r="CME294" s="355"/>
      <c r="CMF294" s="355"/>
      <c r="CMG294" s="355"/>
      <c r="CMH294" s="355"/>
      <c r="CMI294" s="355"/>
      <c r="CMJ294" s="227"/>
      <c r="CMK294" s="227"/>
      <c r="CML294" s="227"/>
      <c r="CMM294" s="204"/>
      <c r="CMN294" s="355"/>
      <c r="CMO294" s="355"/>
      <c r="CMP294" s="355"/>
      <c r="CMQ294" s="355"/>
      <c r="CMR294" s="355"/>
      <c r="CMS294" s="355"/>
      <c r="CMT294" s="355"/>
      <c r="CMU294" s="355"/>
      <c r="CMV294" s="204"/>
      <c r="CMW294" s="355"/>
      <c r="CMX294" s="355"/>
      <c r="CMY294" s="355"/>
      <c r="CMZ294" s="355"/>
      <c r="CNA294" s="355"/>
      <c r="CNB294" s="355"/>
      <c r="CNC294" s="355"/>
      <c r="CND294" s="355"/>
      <c r="CNE294" s="227"/>
      <c r="CNF294" s="227"/>
      <c r="CNG294" s="227"/>
      <c r="CNH294" s="204"/>
      <c r="CNI294" s="355"/>
      <c r="CNJ294" s="355"/>
      <c r="CNK294" s="355"/>
      <c r="CNL294" s="355"/>
      <c r="CNM294" s="355"/>
      <c r="CNN294" s="355"/>
      <c r="CNO294" s="355"/>
      <c r="CNP294" s="355"/>
      <c r="CNQ294" s="204"/>
      <c r="CNR294" s="355"/>
      <c r="CNS294" s="355"/>
      <c r="CNT294" s="355"/>
      <c r="CNU294" s="355"/>
      <c r="CNV294" s="355"/>
      <c r="CNW294" s="355"/>
      <c r="CNX294" s="355"/>
      <c r="CNY294" s="355"/>
      <c r="CNZ294" s="227"/>
      <c r="COA294" s="227"/>
      <c r="COB294" s="227"/>
      <c r="COC294" s="204"/>
      <c r="COD294" s="355"/>
      <c r="COE294" s="355"/>
      <c r="COF294" s="355"/>
      <c r="COG294" s="355"/>
      <c r="COH294" s="355"/>
      <c r="COI294" s="355"/>
      <c r="COJ294" s="355"/>
      <c r="COK294" s="355"/>
      <c r="COL294" s="204"/>
      <c r="COM294" s="355"/>
      <c r="CON294" s="355"/>
      <c r="COO294" s="355"/>
      <c r="COP294" s="355"/>
      <c r="COQ294" s="355"/>
      <c r="COR294" s="355"/>
      <c r="COS294" s="355"/>
      <c r="COT294" s="355"/>
      <c r="COU294" s="227"/>
      <c r="COV294" s="227"/>
      <c r="COW294" s="227"/>
      <c r="COX294" s="204"/>
      <c r="COY294" s="355"/>
      <c r="COZ294" s="355"/>
      <c r="CPA294" s="355"/>
      <c r="CPB294" s="355"/>
      <c r="CPC294" s="355"/>
      <c r="CPD294" s="355"/>
      <c r="CPE294" s="355"/>
      <c r="CPF294" s="355"/>
      <c r="CPG294" s="204"/>
      <c r="CPH294" s="355"/>
      <c r="CPI294" s="355"/>
      <c r="CPJ294" s="355"/>
      <c r="CPK294" s="355"/>
      <c r="CPL294" s="355"/>
      <c r="CPM294" s="355"/>
      <c r="CPN294" s="355"/>
      <c r="CPO294" s="355"/>
      <c r="CPP294" s="227"/>
      <c r="CPQ294" s="227"/>
      <c r="CPR294" s="227"/>
      <c r="CPS294" s="204"/>
      <c r="CPT294" s="355"/>
      <c r="CPU294" s="355"/>
      <c r="CPV294" s="355"/>
      <c r="CPW294" s="355"/>
      <c r="CPX294" s="355"/>
      <c r="CPY294" s="355"/>
      <c r="CPZ294" s="355"/>
      <c r="CQA294" s="355"/>
      <c r="CQB294" s="204"/>
      <c r="CQC294" s="355"/>
      <c r="CQD294" s="355"/>
      <c r="CQE294" s="355"/>
      <c r="CQF294" s="355"/>
      <c r="CQG294" s="355"/>
      <c r="CQH294" s="355"/>
      <c r="CQI294" s="355"/>
      <c r="CQJ294" s="355"/>
      <c r="CQK294" s="227"/>
      <c r="CQL294" s="227"/>
      <c r="CQM294" s="227"/>
      <c r="CQN294" s="204"/>
      <c r="CQO294" s="355"/>
      <c r="CQP294" s="355"/>
      <c r="CQQ294" s="355"/>
      <c r="CQR294" s="355"/>
      <c r="CQS294" s="355"/>
      <c r="CQT294" s="355"/>
      <c r="CQU294" s="355"/>
      <c r="CQV294" s="355"/>
      <c r="CQW294" s="204"/>
      <c r="CQX294" s="355"/>
      <c r="CQY294" s="355"/>
      <c r="CQZ294" s="355"/>
      <c r="CRA294" s="355"/>
      <c r="CRB294" s="355"/>
      <c r="CRC294" s="355"/>
      <c r="CRD294" s="355"/>
      <c r="CRE294" s="355"/>
      <c r="CRF294" s="227"/>
      <c r="CRG294" s="227"/>
      <c r="CRH294" s="227"/>
      <c r="CRI294" s="204"/>
      <c r="CRJ294" s="355"/>
      <c r="CRK294" s="355"/>
      <c r="CRL294" s="355"/>
      <c r="CRM294" s="355"/>
      <c r="CRN294" s="355"/>
      <c r="CRO294" s="355"/>
      <c r="CRP294" s="355"/>
      <c r="CRQ294" s="355"/>
      <c r="CRR294" s="204"/>
      <c r="CRS294" s="355"/>
      <c r="CRT294" s="355"/>
      <c r="CRU294" s="355"/>
      <c r="CRV294" s="355"/>
      <c r="CRW294" s="355"/>
      <c r="CRX294" s="355"/>
      <c r="CRY294" s="355"/>
      <c r="CRZ294" s="355"/>
      <c r="CSA294" s="227"/>
      <c r="CSB294" s="227"/>
      <c r="CSC294" s="227"/>
      <c r="CSD294" s="204"/>
      <c r="CSE294" s="355"/>
      <c r="CSF294" s="355"/>
      <c r="CSG294" s="355"/>
      <c r="CSH294" s="355"/>
      <c r="CSI294" s="355"/>
      <c r="CSJ294" s="355"/>
      <c r="CSK294" s="355"/>
      <c r="CSL294" s="355"/>
      <c r="CSM294" s="204"/>
      <c r="CSN294" s="355"/>
      <c r="CSO294" s="355"/>
      <c r="CSP294" s="355"/>
      <c r="CSQ294" s="355"/>
      <c r="CSR294" s="355"/>
      <c r="CSS294" s="355"/>
      <c r="CST294" s="355"/>
      <c r="CSU294" s="355"/>
      <c r="CSV294" s="227"/>
      <c r="CSW294" s="227"/>
      <c r="CSX294" s="227"/>
      <c r="CSY294" s="204"/>
      <c r="CSZ294" s="355"/>
      <c r="CTA294" s="355"/>
      <c r="CTB294" s="355"/>
      <c r="CTC294" s="355"/>
      <c r="CTD294" s="355"/>
      <c r="CTE294" s="355"/>
      <c r="CTF294" s="355"/>
      <c r="CTG294" s="355"/>
      <c r="CTH294" s="204"/>
      <c r="CTI294" s="355"/>
      <c r="CTJ294" s="355"/>
      <c r="CTK294" s="355"/>
      <c r="CTL294" s="355"/>
      <c r="CTM294" s="355"/>
      <c r="CTN294" s="355"/>
      <c r="CTO294" s="355"/>
      <c r="CTP294" s="355"/>
      <c r="CTQ294" s="227"/>
      <c r="CTR294" s="227"/>
      <c r="CTS294" s="227"/>
      <c r="CTT294" s="204"/>
      <c r="CTU294" s="355"/>
      <c r="CTV294" s="355"/>
      <c r="CTW294" s="355"/>
      <c r="CTX294" s="355"/>
      <c r="CTY294" s="355"/>
      <c r="CTZ294" s="355"/>
      <c r="CUA294" s="355"/>
      <c r="CUB294" s="355"/>
      <c r="CUC294" s="204"/>
      <c r="CUD294" s="355"/>
      <c r="CUE294" s="355"/>
      <c r="CUF294" s="355"/>
      <c r="CUG294" s="355"/>
      <c r="CUH294" s="355"/>
      <c r="CUI294" s="355"/>
      <c r="CUJ294" s="355"/>
      <c r="CUK294" s="355"/>
      <c r="CUL294" s="227"/>
      <c r="CUM294" s="227"/>
      <c r="CUN294" s="227"/>
      <c r="CUO294" s="204"/>
      <c r="CUP294" s="355"/>
      <c r="CUQ294" s="355"/>
      <c r="CUR294" s="355"/>
      <c r="CUS294" s="355"/>
      <c r="CUT294" s="355"/>
      <c r="CUU294" s="355"/>
      <c r="CUV294" s="355"/>
      <c r="CUW294" s="355"/>
      <c r="CUX294" s="204"/>
      <c r="CUY294" s="355"/>
      <c r="CUZ294" s="355"/>
      <c r="CVA294" s="355"/>
      <c r="CVB294" s="355"/>
      <c r="CVC294" s="355"/>
      <c r="CVD294" s="355"/>
      <c r="CVE294" s="355"/>
      <c r="CVF294" s="355"/>
      <c r="CVG294" s="227"/>
      <c r="CVH294" s="227"/>
      <c r="CVI294" s="227"/>
      <c r="CVJ294" s="204"/>
      <c r="CVK294" s="355"/>
      <c r="CVL294" s="355"/>
      <c r="CVM294" s="355"/>
      <c r="CVN294" s="355"/>
      <c r="CVO294" s="355"/>
      <c r="CVP294" s="355"/>
      <c r="CVQ294" s="355"/>
      <c r="CVR294" s="355"/>
      <c r="CVS294" s="204"/>
      <c r="CVT294" s="355"/>
      <c r="CVU294" s="355"/>
      <c r="CVV294" s="355"/>
      <c r="CVW294" s="355"/>
      <c r="CVX294" s="355"/>
      <c r="CVY294" s="355"/>
      <c r="CVZ294" s="355"/>
      <c r="CWA294" s="355"/>
      <c r="CWB294" s="227"/>
      <c r="CWC294" s="227"/>
      <c r="CWD294" s="227"/>
      <c r="CWE294" s="204"/>
      <c r="CWF294" s="355"/>
      <c r="CWG294" s="355"/>
      <c r="CWH294" s="355"/>
      <c r="CWI294" s="355"/>
      <c r="CWJ294" s="355"/>
      <c r="CWK294" s="355"/>
      <c r="CWL294" s="355"/>
      <c r="CWM294" s="355"/>
      <c r="CWN294" s="204"/>
      <c r="CWO294" s="355"/>
      <c r="CWP294" s="355"/>
      <c r="CWQ294" s="355"/>
      <c r="CWR294" s="355"/>
      <c r="CWS294" s="355"/>
      <c r="CWT294" s="355"/>
      <c r="CWU294" s="355"/>
      <c r="CWV294" s="355"/>
      <c r="CWW294" s="227"/>
      <c r="CWX294" s="227"/>
      <c r="CWY294" s="227"/>
      <c r="CWZ294" s="204"/>
      <c r="CXA294" s="355"/>
      <c r="CXB294" s="355"/>
      <c r="CXC294" s="355"/>
      <c r="CXD294" s="355"/>
      <c r="CXE294" s="355"/>
      <c r="CXF294" s="355"/>
      <c r="CXG294" s="355"/>
      <c r="CXH294" s="355"/>
      <c r="CXI294" s="204"/>
      <c r="CXJ294" s="355"/>
      <c r="CXK294" s="355"/>
      <c r="CXL294" s="355"/>
      <c r="CXM294" s="355"/>
      <c r="CXN294" s="355"/>
      <c r="CXO294" s="355"/>
      <c r="CXP294" s="355"/>
      <c r="CXQ294" s="355"/>
      <c r="CXR294" s="227"/>
      <c r="CXS294" s="227"/>
      <c r="CXT294" s="227"/>
      <c r="CXU294" s="204"/>
      <c r="CXV294" s="355"/>
      <c r="CXW294" s="355"/>
      <c r="CXX294" s="355"/>
      <c r="CXY294" s="355"/>
      <c r="CXZ294" s="355"/>
      <c r="CYA294" s="355"/>
      <c r="CYB294" s="355"/>
      <c r="CYC294" s="355"/>
      <c r="CYD294" s="204"/>
      <c r="CYE294" s="355"/>
      <c r="CYF294" s="355"/>
      <c r="CYG294" s="355"/>
      <c r="CYH294" s="355"/>
      <c r="CYI294" s="355"/>
      <c r="CYJ294" s="355"/>
      <c r="CYK294" s="355"/>
      <c r="CYL294" s="355"/>
      <c r="CYM294" s="227"/>
      <c r="CYN294" s="227"/>
      <c r="CYO294" s="227"/>
      <c r="CYP294" s="204"/>
      <c r="CYQ294" s="355"/>
      <c r="CYR294" s="355"/>
      <c r="CYS294" s="355"/>
      <c r="CYT294" s="355"/>
      <c r="CYU294" s="355"/>
      <c r="CYV294" s="355"/>
      <c r="CYW294" s="355"/>
      <c r="CYX294" s="355"/>
      <c r="CYY294" s="204"/>
      <c r="CYZ294" s="355"/>
      <c r="CZA294" s="355"/>
      <c r="CZB294" s="355"/>
      <c r="CZC294" s="355"/>
      <c r="CZD294" s="355"/>
      <c r="CZE294" s="355"/>
      <c r="CZF294" s="355"/>
      <c r="CZG294" s="355"/>
      <c r="CZH294" s="227"/>
      <c r="CZI294" s="227"/>
      <c r="CZJ294" s="227"/>
      <c r="CZK294" s="204"/>
      <c r="CZL294" s="355"/>
      <c r="CZM294" s="355"/>
      <c r="CZN294" s="355"/>
      <c r="CZO294" s="355"/>
      <c r="CZP294" s="355"/>
      <c r="CZQ294" s="355"/>
      <c r="CZR294" s="355"/>
      <c r="CZS294" s="355"/>
      <c r="CZT294" s="204"/>
      <c r="CZU294" s="355"/>
      <c r="CZV294" s="355"/>
      <c r="CZW294" s="355"/>
      <c r="CZX294" s="355"/>
      <c r="CZY294" s="355"/>
      <c r="CZZ294" s="355"/>
      <c r="DAA294" s="355"/>
      <c r="DAB294" s="355"/>
      <c r="DAC294" s="227"/>
      <c r="DAD294" s="227"/>
      <c r="DAE294" s="227"/>
      <c r="DAF294" s="204"/>
      <c r="DAG294" s="355"/>
      <c r="DAH294" s="355"/>
      <c r="DAI294" s="355"/>
      <c r="DAJ294" s="355"/>
      <c r="DAK294" s="355"/>
      <c r="DAL294" s="355"/>
      <c r="DAM294" s="355"/>
      <c r="DAN294" s="355"/>
      <c r="DAO294" s="204"/>
      <c r="DAP294" s="355"/>
      <c r="DAQ294" s="355"/>
      <c r="DAR294" s="355"/>
      <c r="DAS294" s="355"/>
      <c r="DAT294" s="355"/>
      <c r="DAU294" s="355"/>
      <c r="DAV294" s="355"/>
      <c r="DAW294" s="355"/>
      <c r="DAX294" s="227"/>
      <c r="DAY294" s="227"/>
      <c r="DAZ294" s="227"/>
      <c r="DBA294" s="204"/>
      <c r="DBB294" s="355"/>
      <c r="DBC294" s="355"/>
      <c r="DBD294" s="355"/>
      <c r="DBE294" s="355"/>
      <c r="DBF294" s="355"/>
      <c r="DBG294" s="355"/>
      <c r="DBH294" s="355"/>
      <c r="DBI294" s="355"/>
      <c r="DBJ294" s="204"/>
      <c r="DBK294" s="355"/>
      <c r="DBL294" s="355"/>
      <c r="DBM294" s="355"/>
      <c r="DBN294" s="355"/>
      <c r="DBO294" s="355"/>
      <c r="DBP294" s="355"/>
      <c r="DBQ294" s="355"/>
      <c r="DBR294" s="355"/>
      <c r="DBS294" s="227"/>
      <c r="DBT294" s="227"/>
      <c r="DBU294" s="227"/>
      <c r="DBV294" s="204"/>
      <c r="DBW294" s="355"/>
      <c r="DBX294" s="355"/>
      <c r="DBY294" s="355"/>
      <c r="DBZ294" s="355"/>
      <c r="DCA294" s="355"/>
      <c r="DCB294" s="355"/>
      <c r="DCC294" s="355"/>
      <c r="DCD294" s="355"/>
      <c r="DCE294" s="204"/>
      <c r="DCF294" s="355"/>
      <c r="DCG294" s="355"/>
      <c r="DCH294" s="355"/>
      <c r="DCI294" s="355"/>
      <c r="DCJ294" s="355"/>
      <c r="DCK294" s="355"/>
      <c r="DCL294" s="355"/>
      <c r="DCM294" s="355"/>
      <c r="DCN294" s="227"/>
      <c r="DCO294" s="227"/>
      <c r="DCP294" s="227"/>
      <c r="DCQ294" s="204"/>
      <c r="DCR294" s="355"/>
      <c r="DCS294" s="355"/>
      <c r="DCT294" s="355"/>
      <c r="DCU294" s="355"/>
      <c r="DCV294" s="355"/>
      <c r="DCW294" s="355"/>
      <c r="DCX294" s="355"/>
      <c r="DCY294" s="355"/>
      <c r="DCZ294" s="204"/>
      <c r="DDA294" s="355"/>
      <c r="DDB294" s="355"/>
      <c r="DDC294" s="355"/>
      <c r="DDD294" s="355"/>
      <c r="DDE294" s="355"/>
      <c r="DDF294" s="355"/>
      <c r="DDG294" s="355"/>
      <c r="DDH294" s="355"/>
      <c r="DDI294" s="227"/>
      <c r="DDJ294" s="227"/>
      <c r="DDK294" s="227"/>
      <c r="DDL294" s="204"/>
      <c r="DDM294" s="355"/>
      <c r="DDN294" s="355"/>
      <c r="DDO294" s="355"/>
      <c r="DDP294" s="355"/>
      <c r="DDQ294" s="355"/>
      <c r="DDR294" s="355"/>
      <c r="DDS294" s="355"/>
      <c r="DDT294" s="355"/>
      <c r="DDU294" s="204"/>
      <c r="DDV294" s="355"/>
      <c r="DDW294" s="355"/>
      <c r="DDX294" s="355"/>
      <c r="DDY294" s="355"/>
      <c r="DDZ294" s="355"/>
      <c r="DEA294" s="355"/>
      <c r="DEB294" s="355"/>
      <c r="DEC294" s="355"/>
      <c r="DED294" s="227"/>
      <c r="DEE294" s="227"/>
      <c r="DEF294" s="227"/>
      <c r="DEG294" s="204"/>
      <c r="DEH294" s="355"/>
      <c r="DEI294" s="355"/>
      <c r="DEJ294" s="355"/>
      <c r="DEK294" s="355"/>
      <c r="DEL294" s="355"/>
      <c r="DEM294" s="355"/>
      <c r="DEN294" s="355"/>
      <c r="DEO294" s="355"/>
      <c r="DEP294" s="204"/>
      <c r="DEQ294" s="355"/>
      <c r="DER294" s="355"/>
      <c r="DES294" s="355"/>
      <c r="DET294" s="355"/>
      <c r="DEU294" s="355"/>
      <c r="DEV294" s="355"/>
      <c r="DEW294" s="355"/>
      <c r="DEX294" s="355"/>
      <c r="DEY294" s="227"/>
      <c r="DEZ294" s="227"/>
      <c r="DFA294" s="227"/>
      <c r="DFB294" s="204"/>
      <c r="DFC294" s="355"/>
      <c r="DFD294" s="355"/>
      <c r="DFE294" s="355"/>
      <c r="DFF294" s="355"/>
      <c r="DFG294" s="355"/>
      <c r="DFH294" s="355"/>
      <c r="DFI294" s="355"/>
      <c r="DFJ294" s="355"/>
      <c r="DFK294" s="204"/>
      <c r="DFL294" s="355"/>
      <c r="DFM294" s="355"/>
      <c r="DFN294" s="355"/>
      <c r="DFO294" s="355"/>
      <c r="DFP294" s="355"/>
      <c r="DFQ294" s="355"/>
      <c r="DFR294" s="355"/>
      <c r="DFS294" s="355"/>
      <c r="DFT294" s="227"/>
      <c r="DFU294" s="227"/>
      <c r="DFV294" s="227"/>
      <c r="DFW294" s="204"/>
      <c r="DFX294" s="355"/>
      <c r="DFY294" s="355"/>
      <c r="DFZ294" s="355"/>
      <c r="DGA294" s="355"/>
      <c r="DGB294" s="355"/>
      <c r="DGC294" s="355"/>
      <c r="DGD294" s="355"/>
      <c r="DGE294" s="355"/>
      <c r="DGF294" s="204"/>
      <c r="DGG294" s="355"/>
      <c r="DGH294" s="355"/>
      <c r="DGI294" s="355"/>
      <c r="DGJ294" s="355"/>
      <c r="DGK294" s="355"/>
      <c r="DGL294" s="355"/>
      <c r="DGM294" s="355"/>
      <c r="DGN294" s="355"/>
      <c r="DGO294" s="227"/>
      <c r="DGP294" s="227"/>
      <c r="DGQ294" s="227"/>
      <c r="DGR294" s="204"/>
      <c r="DGS294" s="355"/>
      <c r="DGT294" s="355"/>
      <c r="DGU294" s="355"/>
      <c r="DGV294" s="355"/>
      <c r="DGW294" s="355"/>
      <c r="DGX294" s="355"/>
      <c r="DGY294" s="355"/>
      <c r="DGZ294" s="355"/>
      <c r="DHA294" s="204"/>
      <c r="DHB294" s="355"/>
      <c r="DHC294" s="355"/>
      <c r="DHD294" s="355"/>
      <c r="DHE294" s="355"/>
      <c r="DHF294" s="355"/>
      <c r="DHG294" s="355"/>
      <c r="DHH294" s="355"/>
      <c r="DHI294" s="355"/>
      <c r="DHJ294" s="227"/>
      <c r="DHK294" s="227"/>
      <c r="DHL294" s="227"/>
      <c r="DHM294" s="204"/>
      <c r="DHN294" s="355"/>
      <c r="DHO294" s="355"/>
      <c r="DHP294" s="355"/>
      <c r="DHQ294" s="355"/>
      <c r="DHR294" s="355"/>
      <c r="DHS294" s="355"/>
      <c r="DHT294" s="355"/>
      <c r="DHU294" s="355"/>
      <c r="DHV294" s="204"/>
      <c r="DHW294" s="355"/>
      <c r="DHX294" s="355"/>
      <c r="DHY294" s="355"/>
      <c r="DHZ294" s="355"/>
      <c r="DIA294" s="355"/>
      <c r="DIB294" s="355"/>
      <c r="DIC294" s="355"/>
      <c r="DID294" s="355"/>
      <c r="DIE294" s="227"/>
      <c r="DIF294" s="227"/>
      <c r="DIG294" s="227"/>
      <c r="DIH294" s="204"/>
      <c r="DII294" s="355"/>
      <c r="DIJ294" s="355"/>
      <c r="DIK294" s="355"/>
      <c r="DIL294" s="355"/>
      <c r="DIM294" s="355"/>
      <c r="DIN294" s="355"/>
      <c r="DIO294" s="355"/>
      <c r="DIP294" s="355"/>
      <c r="DIQ294" s="204"/>
      <c r="DIR294" s="355"/>
      <c r="DIS294" s="355"/>
      <c r="DIT294" s="355"/>
      <c r="DIU294" s="355"/>
      <c r="DIV294" s="355"/>
      <c r="DIW294" s="355"/>
      <c r="DIX294" s="355"/>
      <c r="DIY294" s="355"/>
      <c r="DIZ294" s="227"/>
      <c r="DJA294" s="227"/>
      <c r="DJB294" s="227"/>
      <c r="DJC294" s="204"/>
      <c r="DJD294" s="355"/>
      <c r="DJE294" s="355"/>
      <c r="DJF294" s="355"/>
      <c r="DJG294" s="355"/>
      <c r="DJH294" s="355"/>
      <c r="DJI294" s="355"/>
      <c r="DJJ294" s="355"/>
      <c r="DJK294" s="355"/>
      <c r="DJL294" s="204"/>
      <c r="DJM294" s="355"/>
      <c r="DJN294" s="355"/>
      <c r="DJO294" s="355"/>
      <c r="DJP294" s="355"/>
      <c r="DJQ294" s="355"/>
      <c r="DJR294" s="355"/>
      <c r="DJS294" s="355"/>
      <c r="DJT294" s="355"/>
      <c r="DJU294" s="227"/>
      <c r="DJV294" s="227"/>
      <c r="DJW294" s="227"/>
      <c r="DJX294" s="204"/>
      <c r="DJY294" s="355"/>
      <c r="DJZ294" s="355"/>
      <c r="DKA294" s="355"/>
      <c r="DKB294" s="355"/>
      <c r="DKC294" s="355"/>
      <c r="DKD294" s="355"/>
      <c r="DKE294" s="355"/>
      <c r="DKF294" s="355"/>
      <c r="DKG294" s="204"/>
      <c r="DKH294" s="355"/>
      <c r="DKI294" s="355"/>
      <c r="DKJ294" s="355"/>
      <c r="DKK294" s="355"/>
      <c r="DKL294" s="355"/>
      <c r="DKM294" s="355"/>
      <c r="DKN294" s="355"/>
      <c r="DKO294" s="355"/>
      <c r="DKP294" s="227"/>
      <c r="DKQ294" s="227"/>
      <c r="DKR294" s="227"/>
      <c r="DKS294" s="204"/>
      <c r="DKT294" s="355"/>
      <c r="DKU294" s="355"/>
      <c r="DKV294" s="355"/>
      <c r="DKW294" s="355"/>
      <c r="DKX294" s="355"/>
      <c r="DKY294" s="355"/>
      <c r="DKZ294" s="355"/>
      <c r="DLA294" s="355"/>
      <c r="DLB294" s="204"/>
      <c r="DLC294" s="355"/>
      <c r="DLD294" s="355"/>
      <c r="DLE294" s="355"/>
      <c r="DLF294" s="355"/>
      <c r="DLG294" s="355"/>
      <c r="DLH294" s="355"/>
      <c r="DLI294" s="355"/>
      <c r="DLJ294" s="355"/>
      <c r="DLK294" s="227"/>
      <c r="DLL294" s="227"/>
      <c r="DLM294" s="227"/>
      <c r="DLN294" s="204"/>
      <c r="DLO294" s="355"/>
      <c r="DLP294" s="355"/>
      <c r="DLQ294" s="355"/>
      <c r="DLR294" s="355"/>
      <c r="DLS294" s="355"/>
      <c r="DLT294" s="355"/>
      <c r="DLU294" s="355"/>
      <c r="DLV294" s="355"/>
      <c r="DLW294" s="204"/>
      <c r="DLX294" s="355"/>
      <c r="DLY294" s="355"/>
      <c r="DLZ294" s="355"/>
      <c r="DMA294" s="355"/>
      <c r="DMB294" s="355"/>
      <c r="DMC294" s="355"/>
      <c r="DMD294" s="355"/>
      <c r="DME294" s="355"/>
      <c r="DMF294" s="227"/>
      <c r="DMG294" s="227"/>
      <c r="DMH294" s="227"/>
      <c r="DMI294" s="204"/>
      <c r="DMJ294" s="355"/>
      <c r="DMK294" s="355"/>
      <c r="DML294" s="355"/>
      <c r="DMM294" s="355"/>
      <c r="DMN294" s="355"/>
      <c r="DMO294" s="355"/>
      <c r="DMP294" s="355"/>
      <c r="DMQ294" s="355"/>
      <c r="DMR294" s="204"/>
      <c r="DMS294" s="355"/>
      <c r="DMT294" s="355"/>
      <c r="DMU294" s="355"/>
      <c r="DMV294" s="355"/>
      <c r="DMW294" s="355"/>
      <c r="DMX294" s="355"/>
      <c r="DMY294" s="355"/>
      <c r="DMZ294" s="355"/>
      <c r="DNA294" s="227"/>
      <c r="DNB294" s="227"/>
      <c r="DNC294" s="227"/>
      <c r="DND294" s="204"/>
      <c r="DNE294" s="355"/>
      <c r="DNF294" s="355"/>
      <c r="DNG294" s="355"/>
      <c r="DNH294" s="355"/>
      <c r="DNI294" s="355"/>
      <c r="DNJ294" s="355"/>
      <c r="DNK294" s="355"/>
      <c r="DNL294" s="355"/>
      <c r="DNM294" s="204"/>
      <c r="DNN294" s="355"/>
      <c r="DNO294" s="355"/>
      <c r="DNP294" s="355"/>
      <c r="DNQ294" s="355"/>
      <c r="DNR294" s="355"/>
      <c r="DNS294" s="355"/>
      <c r="DNT294" s="355"/>
      <c r="DNU294" s="355"/>
      <c r="DNV294" s="227"/>
      <c r="DNW294" s="227"/>
      <c r="DNX294" s="227"/>
      <c r="DNY294" s="204"/>
      <c r="DNZ294" s="355"/>
      <c r="DOA294" s="355"/>
      <c r="DOB294" s="355"/>
      <c r="DOC294" s="355"/>
      <c r="DOD294" s="355"/>
      <c r="DOE294" s="355"/>
      <c r="DOF294" s="355"/>
      <c r="DOG294" s="355"/>
      <c r="DOH294" s="204"/>
      <c r="DOI294" s="355"/>
      <c r="DOJ294" s="355"/>
      <c r="DOK294" s="355"/>
      <c r="DOL294" s="355"/>
      <c r="DOM294" s="355"/>
      <c r="DON294" s="355"/>
      <c r="DOO294" s="355"/>
      <c r="DOP294" s="355"/>
      <c r="DOQ294" s="227"/>
      <c r="DOR294" s="227"/>
      <c r="DOS294" s="227"/>
      <c r="DOT294" s="204"/>
      <c r="DOU294" s="355"/>
      <c r="DOV294" s="355"/>
      <c r="DOW294" s="355"/>
      <c r="DOX294" s="355"/>
      <c r="DOY294" s="355"/>
      <c r="DOZ294" s="355"/>
      <c r="DPA294" s="355"/>
      <c r="DPB294" s="355"/>
      <c r="DPC294" s="204"/>
      <c r="DPD294" s="355"/>
      <c r="DPE294" s="355"/>
      <c r="DPF294" s="355"/>
      <c r="DPG294" s="355"/>
      <c r="DPH294" s="355"/>
      <c r="DPI294" s="355"/>
      <c r="DPJ294" s="355"/>
      <c r="DPK294" s="355"/>
      <c r="DPL294" s="227"/>
      <c r="DPM294" s="227"/>
      <c r="DPN294" s="227"/>
      <c r="DPO294" s="204"/>
      <c r="DPP294" s="355"/>
      <c r="DPQ294" s="355"/>
      <c r="DPR294" s="355"/>
      <c r="DPS294" s="355"/>
      <c r="DPT294" s="355"/>
      <c r="DPU294" s="355"/>
      <c r="DPV294" s="355"/>
      <c r="DPW294" s="355"/>
      <c r="DPX294" s="204"/>
      <c r="DPY294" s="355"/>
      <c r="DPZ294" s="355"/>
      <c r="DQA294" s="355"/>
      <c r="DQB294" s="355"/>
      <c r="DQC294" s="355"/>
      <c r="DQD294" s="355"/>
      <c r="DQE294" s="355"/>
      <c r="DQF294" s="355"/>
      <c r="DQG294" s="227"/>
      <c r="DQH294" s="227"/>
      <c r="DQI294" s="227"/>
      <c r="DQJ294" s="204"/>
      <c r="DQK294" s="355"/>
      <c r="DQL294" s="355"/>
      <c r="DQM294" s="355"/>
      <c r="DQN294" s="355"/>
      <c r="DQO294" s="355"/>
      <c r="DQP294" s="355"/>
      <c r="DQQ294" s="355"/>
      <c r="DQR294" s="355"/>
      <c r="DQS294" s="204"/>
      <c r="DQT294" s="355"/>
      <c r="DQU294" s="355"/>
      <c r="DQV294" s="355"/>
      <c r="DQW294" s="355"/>
      <c r="DQX294" s="355"/>
      <c r="DQY294" s="355"/>
      <c r="DQZ294" s="355"/>
      <c r="DRA294" s="355"/>
      <c r="DRB294" s="227"/>
      <c r="DRC294" s="227"/>
      <c r="DRD294" s="227"/>
      <c r="DRE294" s="204"/>
      <c r="DRF294" s="355"/>
      <c r="DRG294" s="355"/>
      <c r="DRH294" s="355"/>
      <c r="DRI294" s="355"/>
      <c r="DRJ294" s="355"/>
      <c r="DRK294" s="355"/>
      <c r="DRL294" s="355"/>
      <c r="DRM294" s="355"/>
      <c r="DRN294" s="204"/>
      <c r="DRO294" s="355"/>
      <c r="DRP294" s="355"/>
      <c r="DRQ294" s="355"/>
      <c r="DRR294" s="355"/>
      <c r="DRS294" s="355"/>
      <c r="DRT294" s="355"/>
      <c r="DRU294" s="355"/>
      <c r="DRV294" s="355"/>
      <c r="DRW294" s="227"/>
      <c r="DRX294" s="227"/>
      <c r="DRY294" s="227"/>
      <c r="DRZ294" s="204"/>
      <c r="DSA294" s="355"/>
      <c r="DSB294" s="355"/>
      <c r="DSC294" s="355"/>
      <c r="DSD294" s="355"/>
      <c r="DSE294" s="355"/>
      <c r="DSF294" s="355"/>
      <c r="DSG294" s="355"/>
      <c r="DSH294" s="355"/>
      <c r="DSI294" s="204"/>
      <c r="DSJ294" s="355"/>
      <c r="DSK294" s="355"/>
      <c r="DSL294" s="355"/>
      <c r="DSM294" s="355"/>
      <c r="DSN294" s="355"/>
      <c r="DSO294" s="355"/>
      <c r="DSP294" s="355"/>
      <c r="DSQ294" s="355"/>
      <c r="DSR294" s="227"/>
      <c r="DSS294" s="227"/>
      <c r="DST294" s="227"/>
      <c r="DSU294" s="204"/>
      <c r="DSV294" s="355"/>
      <c r="DSW294" s="355"/>
      <c r="DSX294" s="355"/>
      <c r="DSY294" s="355"/>
      <c r="DSZ294" s="355"/>
      <c r="DTA294" s="355"/>
      <c r="DTB294" s="355"/>
      <c r="DTC294" s="355"/>
      <c r="DTD294" s="204"/>
      <c r="DTE294" s="355"/>
      <c r="DTF294" s="355"/>
      <c r="DTG294" s="355"/>
      <c r="DTH294" s="355"/>
      <c r="DTI294" s="355"/>
      <c r="DTJ294" s="355"/>
      <c r="DTK294" s="355"/>
      <c r="DTL294" s="355"/>
      <c r="DTM294" s="227"/>
      <c r="DTN294" s="227"/>
      <c r="DTO294" s="227"/>
      <c r="DTP294" s="204"/>
      <c r="DTQ294" s="355"/>
      <c r="DTR294" s="355"/>
      <c r="DTS294" s="355"/>
      <c r="DTT294" s="355"/>
      <c r="DTU294" s="355"/>
      <c r="DTV294" s="355"/>
      <c r="DTW294" s="355"/>
      <c r="DTX294" s="355"/>
      <c r="DTY294" s="204"/>
      <c r="DTZ294" s="355"/>
      <c r="DUA294" s="355"/>
      <c r="DUB294" s="355"/>
      <c r="DUC294" s="355"/>
      <c r="DUD294" s="355"/>
      <c r="DUE294" s="355"/>
      <c r="DUF294" s="355"/>
      <c r="DUG294" s="355"/>
      <c r="DUH294" s="227"/>
      <c r="DUI294" s="227"/>
      <c r="DUJ294" s="227"/>
      <c r="DUK294" s="204"/>
      <c r="DUL294" s="355"/>
      <c r="DUM294" s="355"/>
      <c r="DUN294" s="355"/>
      <c r="DUO294" s="355"/>
      <c r="DUP294" s="355"/>
      <c r="DUQ294" s="355"/>
      <c r="DUR294" s="355"/>
      <c r="DUS294" s="355"/>
      <c r="DUT294" s="204"/>
      <c r="DUU294" s="355"/>
      <c r="DUV294" s="355"/>
      <c r="DUW294" s="355"/>
      <c r="DUX294" s="355"/>
      <c r="DUY294" s="355"/>
      <c r="DUZ294" s="355"/>
      <c r="DVA294" s="355"/>
      <c r="DVB294" s="355"/>
      <c r="DVC294" s="227"/>
      <c r="DVD294" s="227"/>
      <c r="DVE294" s="227"/>
      <c r="DVF294" s="204"/>
      <c r="DVG294" s="355"/>
      <c r="DVH294" s="355"/>
      <c r="DVI294" s="355"/>
      <c r="DVJ294" s="355"/>
      <c r="DVK294" s="355"/>
      <c r="DVL294" s="355"/>
      <c r="DVM294" s="355"/>
      <c r="DVN294" s="355"/>
      <c r="DVO294" s="204"/>
      <c r="DVP294" s="355"/>
      <c r="DVQ294" s="355"/>
      <c r="DVR294" s="355"/>
      <c r="DVS294" s="355"/>
      <c r="DVT294" s="355"/>
      <c r="DVU294" s="355"/>
      <c r="DVV294" s="355"/>
      <c r="DVW294" s="355"/>
      <c r="DVX294" s="227"/>
      <c r="DVY294" s="227"/>
      <c r="DVZ294" s="227"/>
      <c r="DWA294" s="204"/>
      <c r="DWB294" s="355"/>
      <c r="DWC294" s="355"/>
      <c r="DWD294" s="355"/>
      <c r="DWE294" s="355"/>
      <c r="DWF294" s="355"/>
      <c r="DWG294" s="355"/>
      <c r="DWH294" s="355"/>
      <c r="DWI294" s="355"/>
      <c r="DWJ294" s="204"/>
      <c r="DWK294" s="355"/>
      <c r="DWL294" s="355"/>
      <c r="DWM294" s="355"/>
      <c r="DWN294" s="355"/>
      <c r="DWO294" s="355"/>
      <c r="DWP294" s="355"/>
      <c r="DWQ294" s="355"/>
      <c r="DWR294" s="355"/>
      <c r="DWS294" s="227"/>
      <c r="DWT294" s="227"/>
      <c r="DWU294" s="227"/>
      <c r="DWV294" s="204"/>
      <c r="DWW294" s="355"/>
      <c r="DWX294" s="355"/>
      <c r="DWY294" s="355"/>
      <c r="DWZ294" s="355"/>
      <c r="DXA294" s="355"/>
      <c r="DXB294" s="355"/>
      <c r="DXC294" s="355"/>
      <c r="DXD294" s="355"/>
      <c r="DXE294" s="204"/>
      <c r="DXF294" s="355"/>
      <c r="DXG294" s="355"/>
      <c r="DXH294" s="355"/>
      <c r="DXI294" s="355"/>
      <c r="DXJ294" s="355"/>
      <c r="DXK294" s="355"/>
      <c r="DXL294" s="355"/>
      <c r="DXM294" s="355"/>
      <c r="DXN294" s="227"/>
      <c r="DXO294" s="227"/>
      <c r="DXP294" s="227"/>
      <c r="DXQ294" s="204"/>
      <c r="DXR294" s="355"/>
      <c r="DXS294" s="355"/>
      <c r="DXT294" s="355"/>
      <c r="DXU294" s="355"/>
      <c r="DXV294" s="355"/>
      <c r="DXW294" s="355"/>
      <c r="DXX294" s="355"/>
      <c r="DXY294" s="355"/>
      <c r="DXZ294" s="204"/>
      <c r="DYA294" s="355"/>
      <c r="DYB294" s="355"/>
      <c r="DYC294" s="355"/>
      <c r="DYD294" s="355"/>
      <c r="DYE294" s="355"/>
      <c r="DYF294" s="355"/>
      <c r="DYG294" s="355"/>
      <c r="DYH294" s="355"/>
      <c r="DYI294" s="227"/>
      <c r="DYJ294" s="227"/>
      <c r="DYK294" s="227"/>
      <c r="DYL294" s="204"/>
      <c r="DYM294" s="355"/>
      <c r="DYN294" s="355"/>
      <c r="DYO294" s="355"/>
      <c r="DYP294" s="355"/>
      <c r="DYQ294" s="355"/>
      <c r="DYR294" s="355"/>
      <c r="DYS294" s="355"/>
      <c r="DYT294" s="355"/>
      <c r="DYU294" s="204"/>
      <c r="DYV294" s="355"/>
      <c r="DYW294" s="355"/>
      <c r="DYX294" s="355"/>
      <c r="DYY294" s="355"/>
      <c r="DYZ294" s="355"/>
      <c r="DZA294" s="355"/>
      <c r="DZB294" s="355"/>
      <c r="DZC294" s="355"/>
      <c r="DZD294" s="227"/>
      <c r="DZE294" s="227"/>
      <c r="DZF294" s="227"/>
      <c r="DZG294" s="204"/>
      <c r="DZH294" s="355"/>
      <c r="DZI294" s="355"/>
      <c r="DZJ294" s="355"/>
      <c r="DZK294" s="355"/>
      <c r="DZL294" s="355"/>
      <c r="DZM294" s="355"/>
      <c r="DZN294" s="355"/>
      <c r="DZO294" s="355"/>
      <c r="DZP294" s="204"/>
      <c r="DZQ294" s="355"/>
      <c r="DZR294" s="355"/>
      <c r="DZS294" s="355"/>
      <c r="DZT294" s="355"/>
      <c r="DZU294" s="355"/>
      <c r="DZV294" s="355"/>
      <c r="DZW294" s="355"/>
      <c r="DZX294" s="355"/>
      <c r="DZY294" s="227"/>
      <c r="DZZ294" s="227"/>
      <c r="EAA294" s="227"/>
      <c r="EAB294" s="204"/>
      <c r="EAC294" s="355"/>
      <c r="EAD294" s="355"/>
      <c r="EAE294" s="355"/>
      <c r="EAF294" s="355"/>
      <c r="EAG294" s="355"/>
      <c r="EAH294" s="355"/>
      <c r="EAI294" s="355"/>
      <c r="EAJ294" s="355"/>
      <c r="EAK294" s="204"/>
      <c r="EAL294" s="355"/>
      <c r="EAM294" s="355"/>
      <c r="EAN294" s="355"/>
      <c r="EAO294" s="355"/>
      <c r="EAP294" s="355"/>
      <c r="EAQ294" s="355"/>
      <c r="EAR294" s="355"/>
      <c r="EAS294" s="355"/>
      <c r="EAT294" s="227"/>
      <c r="EAU294" s="227"/>
      <c r="EAV294" s="227"/>
      <c r="EAW294" s="204"/>
      <c r="EAX294" s="355"/>
      <c r="EAY294" s="355"/>
      <c r="EAZ294" s="355"/>
      <c r="EBA294" s="355"/>
      <c r="EBB294" s="355"/>
      <c r="EBC294" s="355"/>
      <c r="EBD294" s="355"/>
      <c r="EBE294" s="355"/>
      <c r="EBF294" s="204"/>
      <c r="EBG294" s="355"/>
      <c r="EBH294" s="355"/>
      <c r="EBI294" s="355"/>
      <c r="EBJ294" s="355"/>
      <c r="EBK294" s="355"/>
      <c r="EBL294" s="355"/>
      <c r="EBM294" s="355"/>
      <c r="EBN294" s="355"/>
      <c r="EBO294" s="227"/>
      <c r="EBP294" s="227"/>
      <c r="EBQ294" s="227"/>
      <c r="EBR294" s="204"/>
      <c r="EBS294" s="355"/>
      <c r="EBT294" s="355"/>
      <c r="EBU294" s="355"/>
      <c r="EBV294" s="355"/>
      <c r="EBW294" s="355"/>
      <c r="EBX294" s="355"/>
      <c r="EBY294" s="355"/>
      <c r="EBZ294" s="355"/>
      <c r="ECA294" s="204"/>
      <c r="ECB294" s="355"/>
      <c r="ECC294" s="355"/>
      <c r="ECD294" s="355"/>
      <c r="ECE294" s="355"/>
      <c r="ECF294" s="355"/>
      <c r="ECG294" s="355"/>
      <c r="ECH294" s="355"/>
      <c r="ECI294" s="355"/>
      <c r="ECJ294" s="227"/>
      <c r="ECK294" s="227"/>
      <c r="ECL294" s="227"/>
      <c r="ECM294" s="204"/>
      <c r="ECN294" s="355"/>
      <c r="ECO294" s="355"/>
      <c r="ECP294" s="355"/>
      <c r="ECQ294" s="355"/>
      <c r="ECR294" s="355"/>
      <c r="ECS294" s="355"/>
      <c r="ECT294" s="355"/>
      <c r="ECU294" s="355"/>
      <c r="ECV294" s="204"/>
      <c r="ECW294" s="355"/>
      <c r="ECX294" s="355"/>
      <c r="ECY294" s="355"/>
      <c r="ECZ294" s="355"/>
      <c r="EDA294" s="355"/>
      <c r="EDB294" s="355"/>
      <c r="EDC294" s="355"/>
      <c r="EDD294" s="355"/>
      <c r="EDE294" s="227"/>
      <c r="EDF294" s="227"/>
      <c r="EDG294" s="227"/>
      <c r="EDH294" s="204"/>
      <c r="EDI294" s="355"/>
      <c r="EDJ294" s="355"/>
      <c r="EDK294" s="355"/>
      <c r="EDL294" s="355"/>
      <c r="EDM294" s="355"/>
      <c r="EDN294" s="355"/>
      <c r="EDO294" s="355"/>
      <c r="EDP294" s="355"/>
      <c r="EDQ294" s="204"/>
      <c r="EDR294" s="355"/>
      <c r="EDS294" s="355"/>
      <c r="EDT294" s="355"/>
      <c r="EDU294" s="355"/>
      <c r="EDV294" s="355"/>
      <c r="EDW294" s="355"/>
      <c r="EDX294" s="355"/>
      <c r="EDY294" s="355"/>
      <c r="EDZ294" s="227"/>
      <c r="EEA294" s="227"/>
      <c r="EEB294" s="227"/>
      <c r="EEC294" s="204"/>
      <c r="EED294" s="355"/>
      <c r="EEE294" s="355"/>
      <c r="EEF294" s="355"/>
      <c r="EEG294" s="355"/>
      <c r="EEH294" s="355"/>
      <c r="EEI294" s="355"/>
      <c r="EEJ294" s="355"/>
      <c r="EEK294" s="355"/>
      <c r="EEL294" s="204"/>
      <c r="EEM294" s="355"/>
      <c r="EEN294" s="355"/>
      <c r="EEO294" s="355"/>
      <c r="EEP294" s="355"/>
      <c r="EEQ294" s="355"/>
      <c r="EER294" s="355"/>
      <c r="EES294" s="355"/>
      <c r="EET294" s="355"/>
      <c r="EEU294" s="227"/>
      <c r="EEV294" s="227"/>
      <c r="EEW294" s="227"/>
      <c r="EEX294" s="204"/>
      <c r="EEY294" s="355"/>
      <c r="EEZ294" s="355"/>
      <c r="EFA294" s="355"/>
      <c r="EFB294" s="355"/>
      <c r="EFC294" s="355"/>
      <c r="EFD294" s="355"/>
      <c r="EFE294" s="355"/>
      <c r="EFF294" s="355"/>
      <c r="EFG294" s="204"/>
      <c r="EFH294" s="355"/>
      <c r="EFI294" s="355"/>
      <c r="EFJ294" s="355"/>
      <c r="EFK294" s="355"/>
      <c r="EFL294" s="355"/>
      <c r="EFM294" s="355"/>
      <c r="EFN294" s="355"/>
      <c r="EFO294" s="355"/>
      <c r="EFP294" s="227"/>
      <c r="EFQ294" s="227"/>
      <c r="EFR294" s="227"/>
      <c r="EFS294" s="204"/>
      <c r="EFT294" s="355"/>
      <c r="EFU294" s="355"/>
      <c r="EFV294" s="355"/>
      <c r="EFW294" s="355"/>
      <c r="EFX294" s="355"/>
      <c r="EFY294" s="355"/>
      <c r="EFZ294" s="355"/>
      <c r="EGA294" s="355"/>
      <c r="EGB294" s="204"/>
      <c r="EGC294" s="355"/>
      <c r="EGD294" s="355"/>
      <c r="EGE294" s="355"/>
      <c r="EGF294" s="355"/>
      <c r="EGG294" s="355"/>
      <c r="EGH294" s="355"/>
      <c r="EGI294" s="355"/>
      <c r="EGJ294" s="355"/>
      <c r="EGK294" s="227"/>
      <c r="EGL294" s="227"/>
      <c r="EGM294" s="227"/>
      <c r="EGN294" s="204"/>
      <c r="EGO294" s="355"/>
      <c r="EGP294" s="355"/>
      <c r="EGQ294" s="355"/>
      <c r="EGR294" s="355"/>
      <c r="EGS294" s="355"/>
      <c r="EGT294" s="355"/>
      <c r="EGU294" s="355"/>
      <c r="EGV294" s="355"/>
      <c r="EGW294" s="204"/>
      <c r="EGX294" s="355"/>
      <c r="EGY294" s="355"/>
      <c r="EGZ294" s="355"/>
      <c r="EHA294" s="355"/>
      <c r="EHB294" s="355"/>
      <c r="EHC294" s="355"/>
      <c r="EHD294" s="355"/>
      <c r="EHE294" s="355"/>
      <c r="EHF294" s="227"/>
      <c r="EHG294" s="227"/>
      <c r="EHH294" s="227"/>
      <c r="EHI294" s="204"/>
      <c r="EHJ294" s="355"/>
      <c r="EHK294" s="355"/>
      <c r="EHL294" s="355"/>
      <c r="EHM294" s="355"/>
      <c r="EHN294" s="355"/>
      <c r="EHO294" s="355"/>
      <c r="EHP294" s="355"/>
      <c r="EHQ294" s="355"/>
      <c r="EHR294" s="204"/>
      <c r="EHS294" s="355"/>
      <c r="EHT294" s="355"/>
      <c r="EHU294" s="355"/>
      <c r="EHV294" s="355"/>
      <c r="EHW294" s="355"/>
      <c r="EHX294" s="355"/>
      <c r="EHY294" s="355"/>
      <c r="EHZ294" s="355"/>
      <c r="EIA294" s="227"/>
      <c r="EIB294" s="227"/>
      <c r="EIC294" s="227"/>
      <c r="EID294" s="204"/>
      <c r="EIE294" s="355"/>
      <c r="EIF294" s="355"/>
      <c r="EIG294" s="355"/>
      <c r="EIH294" s="355"/>
      <c r="EII294" s="355"/>
      <c r="EIJ294" s="355"/>
      <c r="EIK294" s="355"/>
      <c r="EIL294" s="355"/>
      <c r="EIM294" s="204"/>
      <c r="EIN294" s="355"/>
      <c r="EIO294" s="355"/>
      <c r="EIP294" s="355"/>
      <c r="EIQ294" s="355"/>
      <c r="EIR294" s="355"/>
      <c r="EIS294" s="355"/>
      <c r="EIT294" s="355"/>
      <c r="EIU294" s="355"/>
      <c r="EIV294" s="227"/>
      <c r="EIW294" s="227"/>
      <c r="EIX294" s="227"/>
      <c r="EIY294" s="204"/>
      <c r="EIZ294" s="355"/>
      <c r="EJA294" s="355"/>
      <c r="EJB294" s="355"/>
      <c r="EJC294" s="355"/>
      <c r="EJD294" s="355"/>
      <c r="EJE294" s="355"/>
      <c r="EJF294" s="355"/>
      <c r="EJG294" s="355"/>
      <c r="EJH294" s="204"/>
      <c r="EJI294" s="355"/>
      <c r="EJJ294" s="355"/>
      <c r="EJK294" s="355"/>
      <c r="EJL294" s="355"/>
      <c r="EJM294" s="355"/>
      <c r="EJN294" s="355"/>
      <c r="EJO294" s="355"/>
      <c r="EJP294" s="355"/>
      <c r="EJQ294" s="227"/>
      <c r="EJR294" s="227"/>
      <c r="EJS294" s="227"/>
      <c r="EJT294" s="204"/>
      <c r="EJU294" s="355"/>
      <c r="EJV294" s="355"/>
      <c r="EJW294" s="355"/>
      <c r="EJX294" s="355"/>
      <c r="EJY294" s="355"/>
      <c r="EJZ294" s="355"/>
      <c r="EKA294" s="355"/>
      <c r="EKB294" s="355"/>
      <c r="EKC294" s="204"/>
      <c r="EKD294" s="355"/>
      <c r="EKE294" s="355"/>
      <c r="EKF294" s="355"/>
      <c r="EKG294" s="355"/>
      <c r="EKH294" s="355"/>
      <c r="EKI294" s="355"/>
      <c r="EKJ294" s="355"/>
      <c r="EKK294" s="355"/>
      <c r="EKL294" s="227"/>
      <c r="EKM294" s="227"/>
      <c r="EKN294" s="227"/>
      <c r="EKO294" s="204"/>
      <c r="EKP294" s="355"/>
      <c r="EKQ294" s="355"/>
      <c r="EKR294" s="355"/>
      <c r="EKS294" s="355"/>
      <c r="EKT294" s="355"/>
      <c r="EKU294" s="355"/>
      <c r="EKV294" s="355"/>
      <c r="EKW294" s="355"/>
      <c r="EKX294" s="204"/>
      <c r="EKY294" s="355"/>
      <c r="EKZ294" s="355"/>
      <c r="ELA294" s="355"/>
      <c r="ELB294" s="355"/>
      <c r="ELC294" s="355"/>
      <c r="ELD294" s="355"/>
      <c r="ELE294" s="355"/>
      <c r="ELF294" s="355"/>
      <c r="ELG294" s="227"/>
      <c r="ELH294" s="227"/>
      <c r="ELI294" s="227"/>
      <c r="ELJ294" s="204"/>
      <c r="ELK294" s="355"/>
      <c r="ELL294" s="355"/>
      <c r="ELM294" s="355"/>
      <c r="ELN294" s="355"/>
      <c r="ELO294" s="355"/>
      <c r="ELP294" s="355"/>
      <c r="ELQ294" s="355"/>
      <c r="ELR294" s="355"/>
      <c r="ELS294" s="204"/>
      <c r="ELT294" s="355"/>
      <c r="ELU294" s="355"/>
      <c r="ELV294" s="355"/>
      <c r="ELW294" s="355"/>
      <c r="ELX294" s="355"/>
      <c r="ELY294" s="355"/>
      <c r="ELZ294" s="355"/>
      <c r="EMA294" s="355"/>
      <c r="EMB294" s="227"/>
      <c r="EMC294" s="227"/>
      <c r="EMD294" s="227"/>
      <c r="EME294" s="204"/>
      <c r="EMF294" s="355"/>
      <c r="EMG294" s="355"/>
      <c r="EMH294" s="355"/>
      <c r="EMI294" s="355"/>
      <c r="EMJ294" s="355"/>
      <c r="EMK294" s="355"/>
      <c r="EML294" s="355"/>
      <c r="EMM294" s="355"/>
      <c r="EMN294" s="204"/>
      <c r="EMO294" s="355"/>
      <c r="EMP294" s="355"/>
      <c r="EMQ294" s="355"/>
      <c r="EMR294" s="355"/>
      <c r="EMS294" s="355"/>
      <c r="EMT294" s="355"/>
      <c r="EMU294" s="355"/>
      <c r="EMV294" s="355"/>
      <c r="EMW294" s="227"/>
      <c r="EMX294" s="227"/>
      <c r="EMY294" s="227"/>
      <c r="EMZ294" s="204"/>
      <c r="ENA294" s="355"/>
      <c r="ENB294" s="355"/>
      <c r="ENC294" s="355"/>
      <c r="END294" s="355"/>
      <c r="ENE294" s="355"/>
      <c r="ENF294" s="355"/>
      <c r="ENG294" s="355"/>
      <c r="ENH294" s="355"/>
      <c r="ENI294" s="204"/>
      <c r="ENJ294" s="355"/>
      <c r="ENK294" s="355"/>
      <c r="ENL294" s="355"/>
      <c r="ENM294" s="355"/>
      <c r="ENN294" s="355"/>
      <c r="ENO294" s="355"/>
      <c r="ENP294" s="355"/>
      <c r="ENQ294" s="355"/>
      <c r="ENR294" s="227"/>
      <c r="ENS294" s="227"/>
      <c r="ENT294" s="227"/>
      <c r="ENU294" s="204"/>
      <c r="ENV294" s="355"/>
      <c r="ENW294" s="355"/>
      <c r="ENX294" s="355"/>
      <c r="ENY294" s="355"/>
      <c r="ENZ294" s="355"/>
      <c r="EOA294" s="355"/>
      <c r="EOB294" s="355"/>
      <c r="EOC294" s="355"/>
      <c r="EOD294" s="204"/>
      <c r="EOE294" s="355"/>
      <c r="EOF294" s="355"/>
      <c r="EOG294" s="355"/>
      <c r="EOH294" s="355"/>
      <c r="EOI294" s="355"/>
      <c r="EOJ294" s="355"/>
      <c r="EOK294" s="355"/>
      <c r="EOL294" s="355"/>
      <c r="EOM294" s="227"/>
      <c r="EON294" s="227"/>
      <c r="EOO294" s="227"/>
      <c r="EOP294" s="204"/>
      <c r="EOQ294" s="355"/>
      <c r="EOR294" s="355"/>
      <c r="EOS294" s="355"/>
      <c r="EOT294" s="355"/>
      <c r="EOU294" s="355"/>
      <c r="EOV294" s="355"/>
      <c r="EOW294" s="355"/>
      <c r="EOX294" s="355"/>
      <c r="EOY294" s="204"/>
      <c r="EOZ294" s="355"/>
      <c r="EPA294" s="355"/>
      <c r="EPB294" s="355"/>
      <c r="EPC294" s="355"/>
      <c r="EPD294" s="355"/>
      <c r="EPE294" s="355"/>
      <c r="EPF294" s="355"/>
      <c r="EPG294" s="355"/>
      <c r="EPH294" s="227"/>
      <c r="EPI294" s="227"/>
      <c r="EPJ294" s="227"/>
      <c r="EPK294" s="204"/>
      <c r="EPL294" s="355"/>
      <c r="EPM294" s="355"/>
      <c r="EPN294" s="355"/>
      <c r="EPO294" s="355"/>
      <c r="EPP294" s="355"/>
      <c r="EPQ294" s="355"/>
      <c r="EPR294" s="355"/>
      <c r="EPS294" s="355"/>
      <c r="EPT294" s="204"/>
      <c r="EPU294" s="355"/>
      <c r="EPV294" s="355"/>
      <c r="EPW294" s="355"/>
      <c r="EPX294" s="355"/>
      <c r="EPY294" s="355"/>
      <c r="EPZ294" s="355"/>
      <c r="EQA294" s="355"/>
      <c r="EQB294" s="355"/>
      <c r="EQC294" s="227"/>
      <c r="EQD294" s="227"/>
      <c r="EQE294" s="227"/>
      <c r="EQF294" s="204"/>
      <c r="EQG294" s="355"/>
      <c r="EQH294" s="355"/>
      <c r="EQI294" s="355"/>
      <c r="EQJ294" s="355"/>
      <c r="EQK294" s="355"/>
      <c r="EQL294" s="355"/>
      <c r="EQM294" s="355"/>
      <c r="EQN294" s="355"/>
      <c r="EQO294" s="204"/>
      <c r="EQP294" s="355"/>
      <c r="EQQ294" s="355"/>
      <c r="EQR294" s="355"/>
      <c r="EQS294" s="355"/>
      <c r="EQT294" s="355"/>
      <c r="EQU294" s="355"/>
      <c r="EQV294" s="355"/>
      <c r="EQW294" s="355"/>
      <c r="EQX294" s="227"/>
      <c r="EQY294" s="227"/>
      <c r="EQZ294" s="227"/>
      <c r="ERA294" s="204"/>
      <c r="ERB294" s="355"/>
      <c r="ERC294" s="355"/>
      <c r="ERD294" s="355"/>
      <c r="ERE294" s="355"/>
      <c r="ERF294" s="355"/>
      <c r="ERG294" s="355"/>
      <c r="ERH294" s="355"/>
      <c r="ERI294" s="355"/>
      <c r="ERJ294" s="204"/>
      <c r="ERK294" s="355"/>
      <c r="ERL294" s="355"/>
      <c r="ERM294" s="355"/>
      <c r="ERN294" s="355"/>
      <c r="ERO294" s="355"/>
      <c r="ERP294" s="355"/>
      <c r="ERQ294" s="355"/>
      <c r="ERR294" s="355"/>
      <c r="ERS294" s="227"/>
      <c r="ERT294" s="227"/>
      <c r="ERU294" s="227"/>
      <c r="ERV294" s="204"/>
      <c r="ERW294" s="355"/>
      <c r="ERX294" s="355"/>
      <c r="ERY294" s="355"/>
      <c r="ERZ294" s="355"/>
      <c r="ESA294" s="355"/>
      <c r="ESB294" s="355"/>
      <c r="ESC294" s="355"/>
      <c r="ESD294" s="355"/>
      <c r="ESE294" s="204"/>
      <c r="ESF294" s="355"/>
      <c r="ESG294" s="355"/>
      <c r="ESH294" s="355"/>
      <c r="ESI294" s="355"/>
      <c r="ESJ294" s="355"/>
      <c r="ESK294" s="355"/>
      <c r="ESL294" s="355"/>
      <c r="ESM294" s="355"/>
      <c r="ESN294" s="227"/>
      <c r="ESO294" s="227"/>
      <c r="ESP294" s="227"/>
      <c r="ESQ294" s="204"/>
      <c r="ESR294" s="355"/>
      <c r="ESS294" s="355"/>
      <c r="EST294" s="355"/>
      <c r="ESU294" s="355"/>
      <c r="ESV294" s="355"/>
      <c r="ESW294" s="355"/>
      <c r="ESX294" s="355"/>
      <c r="ESY294" s="355"/>
      <c r="ESZ294" s="204"/>
      <c r="ETA294" s="355"/>
      <c r="ETB294" s="355"/>
      <c r="ETC294" s="355"/>
      <c r="ETD294" s="355"/>
      <c r="ETE294" s="355"/>
      <c r="ETF294" s="355"/>
      <c r="ETG294" s="355"/>
      <c r="ETH294" s="355"/>
      <c r="ETI294" s="227"/>
      <c r="ETJ294" s="227"/>
      <c r="ETK294" s="227"/>
      <c r="ETL294" s="204"/>
      <c r="ETM294" s="355"/>
      <c r="ETN294" s="355"/>
      <c r="ETO294" s="355"/>
      <c r="ETP294" s="355"/>
      <c r="ETQ294" s="355"/>
      <c r="ETR294" s="355"/>
      <c r="ETS294" s="355"/>
      <c r="ETT294" s="355"/>
      <c r="ETU294" s="204"/>
      <c r="ETV294" s="355"/>
      <c r="ETW294" s="355"/>
      <c r="ETX294" s="355"/>
      <c r="ETY294" s="355"/>
      <c r="ETZ294" s="355"/>
      <c r="EUA294" s="355"/>
      <c r="EUB294" s="355"/>
      <c r="EUC294" s="355"/>
      <c r="EUD294" s="227"/>
      <c r="EUE294" s="227"/>
      <c r="EUF294" s="227"/>
      <c r="EUG294" s="204"/>
      <c r="EUH294" s="355"/>
      <c r="EUI294" s="355"/>
      <c r="EUJ294" s="355"/>
      <c r="EUK294" s="355"/>
      <c r="EUL294" s="355"/>
      <c r="EUM294" s="355"/>
      <c r="EUN294" s="355"/>
      <c r="EUO294" s="355"/>
      <c r="EUP294" s="204"/>
      <c r="EUQ294" s="355"/>
      <c r="EUR294" s="355"/>
      <c r="EUS294" s="355"/>
      <c r="EUT294" s="355"/>
      <c r="EUU294" s="355"/>
      <c r="EUV294" s="355"/>
      <c r="EUW294" s="355"/>
      <c r="EUX294" s="355"/>
      <c r="EUY294" s="227"/>
      <c r="EUZ294" s="227"/>
      <c r="EVA294" s="227"/>
      <c r="EVB294" s="204"/>
      <c r="EVC294" s="355"/>
      <c r="EVD294" s="355"/>
      <c r="EVE294" s="355"/>
      <c r="EVF294" s="355"/>
      <c r="EVG294" s="355"/>
      <c r="EVH294" s="355"/>
      <c r="EVI294" s="355"/>
      <c r="EVJ294" s="355"/>
      <c r="EVK294" s="204"/>
      <c r="EVL294" s="355"/>
      <c r="EVM294" s="355"/>
      <c r="EVN294" s="355"/>
      <c r="EVO294" s="355"/>
      <c r="EVP294" s="355"/>
      <c r="EVQ294" s="355"/>
      <c r="EVR294" s="355"/>
      <c r="EVS294" s="355"/>
      <c r="EVT294" s="227"/>
      <c r="EVU294" s="227"/>
      <c r="EVV294" s="227"/>
      <c r="EVW294" s="204"/>
      <c r="EVX294" s="355"/>
      <c r="EVY294" s="355"/>
      <c r="EVZ294" s="355"/>
      <c r="EWA294" s="355"/>
      <c r="EWB294" s="355"/>
      <c r="EWC294" s="355"/>
      <c r="EWD294" s="355"/>
      <c r="EWE294" s="355"/>
      <c r="EWF294" s="204"/>
      <c r="EWG294" s="355"/>
      <c r="EWH294" s="355"/>
      <c r="EWI294" s="355"/>
      <c r="EWJ294" s="355"/>
      <c r="EWK294" s="355"/>
      <c r="EWL294" s="355"/>
      <c r="EWM294" s="355"/>
      <c r="EWN294" s="355"/>
      <c r="EWO294" s="227"/>
      <c r="EWP294" s="227"/>
      <c r="EWQ294" s="227"/>
      <c r="EWR294" s="204"/>
      <c r="EWS294" s="355"/>
      <c r="EWT294" s="355"/>
      <c r="EWU294" s="355"/>
      <c r="EWV294" s="355"/>
      <c r="EWW294" s="355"/>
      <c r="EWX294" s="355"/>
      <c r="EWY294" s="355"/>
      <c r="EWZ294" s="355"/>
      <c r="EXA294" s="204"/>
      <c r="EXB294" s="355"/>
      <c r="EXC294" s="355"/>
      <c r="EXD294" s="355"/>
      <c r="EXE294" s="355"/>
      <c r="EXF294" s="355"/>
      <c r="EXG294" s="355"/>
      <c r="EXH294" s="355"/>
      <c r="EXI294" s="355"/>
      <c r="EXJ294" s="227"/>
      <c r="EXK294" s="227"/>
      <c r="EXL294" s="227"/>
      <c r="EXM294" s="204"/>
      <c r="EXN294" s="355"/>
      <c r="EXO294" s="355"/>
      <c r="EXP294" s="355"/>
      <c r="EXQ294" s="355"/>
      <c r="EXR294" s="355"/>
      <c r="EXS294" s="355"/>
      <c r="EXT294" s="355"/>
      <c r="EXU294" s="355"/>
      <c r="EXV294" s="204"/>
      <c r="EXW294" s="355"/>
      <c r="EXX294" s="355"/>
      <c r="EXY294" s="355"/>
      <c r="EXZ294" s="355"/>
      <c r="EYA294" s="355"/>
      <c r="EYB294" s="355"/>
      <c r="EYC294" s="355"/>
      <c r="EYD294" s="355"/>
      <c r="EYE294" s="227"/>
      <c r="EYF294" s="227"/>
      <c r="EYG294" s="227"/>
      <c r="EYH294" s="204"/>
      <c r="EYI294" s="355"/>
      <c r="EYJ294" s="355"/>
      <c r="EYK294" s="355"/>
      <c r="EYL294" s="355"/>
      <c r="EYM294" s="355"/>
      <c r="EYN294" s="355"/>
      <c r="EYO294" s="355"/>
      <c r="EYP294" s="355"/>
      <c r="EYQ294" s="204"/>
      <c r="EYR294" s="355"/>
      <c r="EYS294" s="355"/>
      <c r="EYT294" s="355"/>
      <c r="EYU294" s="355"/>
      <c r="EYV294" s="355"/>
      <c r="EYW294" s="355"/>
      <c r="EYX294" s="355"/>
      <c r="EYY294" s="355"/>
      <c r="EYZ294" s="227"/>
      <c r="EZA294" s="227"/>
      <c r="EZB294" s="227"/>
      <c r="EZC294" s="204"/>
      <c r="EZD294" s="355"/>
      <c r="EZE294" s="355"/>
      <c r="EZF294" s="355"/>
      <c r="EZG294" s="355"/>
      <c r="EZH294" s="355"/>
      <c r="EZI294" s="355"/>
      <c r="EZJ294" s="355"/>
      <c r="EZK294" s="355"/>
      <c r="EZL294" s="204"/>
      <c r="EZM294" s="355"/>
      <c r="EZN294" s="355"/>
      <c r="EZO294" s="355"/>
      <c r="EZP294" s="355"/>
      <c r="EZQ294" s="355"/>
      <c r="EZR294" s="355"/>
      <c r="EZS294" s="355"/>
      <c r="EZT294" s="355"/>
      <c r="EZU294" s="227"/>
      <c r="EZV294" s="227"/>
      <c r="EZW294" s="227"/>
      <c r="EZX294" s="204"/>
      <c r="EZY294" s="355"/>
      <c r="EZZ294" s="355"/>
      <c r="FAA294" s="355"/>
      <c r="FAB294" s="355"/>
      <c r="FAC294" s="355"/>
      <c r="FAD294" s="355"/>
      <c r="FAE294" s="355"/>
      <c r="FAF294" s="355"/>
      <c r="FAG294" s="204"/>
      <c r="FAH294" s="355"/>
      <c r="FAI294" s="355"/>
      <c r="FAJ294" s="355"/>
      <c r="FAK294" s="355"/>
      <c r="FAL294" s="355"/>
      <c r="FAM294" s="355"/>
      <c r="FAN294" s="355"/>
      <c r="FAO294" s="355"/>
      <c r="FAP294" s="227"/>
      <c r="FAQ294" s="227"/>
      <c r="FAR294" s="227"/>
      <c r="FAS294" s="204"/>
      <c r="FAT294" s="355"/>
      <c r="FAU294" s="355"/>
      <c r="FAV294" s="355"/>
      <c r="FAW294" s="355"/>
      <c r="FAX294" s="355"/>
      <c r="FAY294" s="355"/>
      <c r="FAZ294" s="355"/>
      <c r="FBA294" s="355"/>
      <c r="FBB294" s="204"/>
      <c r="FBC294" s="355"/>
      <c r="FBD294" s="355"/>
      <c r="FBE294" s="355"/>
      <c r="FBF294" s="355"/>
      <c r="FBG294" s="355"/>
      <c r="FBH294" s="355"/>
      <c r="FBI294" s="355"/>
      <c r="FBJ294" s="355"/>
      <c r="FBK294" s="227"/>
      <c r="FBL294" s="227"/>
      <c r="FBM294" s="227"/>
      <c r="FBN294" s="204"/>
      <c r="FBO294" s="355"/>
      <c r="FBP294" s="355"/>
      <c r="FBQ294" s="355"/>
      <c r="FBR294" s="355"/>
      <c r="FBS294" s="355"/>
      <c r="FBT294" s="355"/>
      <c r="FBU294" s="355"/>
      <c r="FBV294" s="355"/>
      <c r="FBW294" s="204"/>
      <c r="FBX294" s="355"/>
      <c r="FBY294" s="355"/>
      <c r="FBZ294" s="355"/>
      <c r="FCA294" s="355"/>
      <c r="FCB294" s="355"/>
      <c r="FCC294" s="355"/>
      <c r="FCD294" s="355"/>
      <c r="FCE294" s="355"/>
      <c r="FCF294" s="227"/>
      <c r="FCG294" s="227"/>
      <c r="FCH294" s="227"/>
      <c r="FCI294" s="204"/>
      <c r="FCJ294" s="355"/>
      <c r="FCK294" s="355"/>
      <c r="FCL294" s="355"/>
      <c r="FCM294" s="355"/>
      <c r="FCN294" s="355"/>
      <c r="FCO294" s="355"/>
      <c r="FCP294" s="355"/>
      <c r="FCQ294" s="355"/>
      <c r="FCR294" s="204"/>
      <c r="FCS294" s="355"/>
      <c r="FCT294" s="355"/>
      <c r="FCU294" s="355"/>
      <c r="FCV294" s="355"/>
      <c r="FCW294" s="355"/>
      <c r="FCX294" s="355"/>
      <c r="FCY294" s="355"/>
      <c r="FCZ294" s="355"/>
      <c r="FDA294" s="227"/>
      <c r="FDB294" s="227"/>
      <c r="FDC294" s="227"/>
      <c r="FDD294" s="204"/>
      <c r="FDE294" s="355"/>
      <c r="FDF294" s="355"/>
      <c r="FDG294" s="355"/>
      <c r="FDH294" s="355"/>
      <c r="FDI294" s="355"/>
      <c r="FDJ294" s="355"/>
      <c r="FDK294" s="355"/>
      <c r="FDL294" s="355"/>
      <c r="FDM294" s="204"/>
      <c r="FDN294" s="355"/>
      <c r="FDO294" s="355"/>
      <c r="FDP294" s="355"/>
      <c r="FDQ294" s="355"/>
      <c r="FDR294" s="355"/>
      <c r="FDS294" s="355"/>
      <c r="FDT294" s="355"/>
      <c r="FDU294" s="355"/>
      <c r="FDV294" s="227"/>
      <c r="FDW294" s="227"/>
      <c r="FDX294" s="227"/>
      <c r="FDY294" s="204"/>
      <c r="FDZ294" s="355"/>
      <c r="FEA294" s="355"/>
      <c r="FEB294" s="355"/>
      <c r="FEC294" s="355"/>
      <c r="FED294" s="355"/>
      <c r="FEE294" s="355"/>
      <c r="FEF294" s="355"/>
      <c r="FEG294" s="355"/>
      <c r="FEH294" s="204"/>
      <c r="FEI294" s="355"/>
      <c r="FEJ294" s="355"/>
      <c r="FEK294" s="355"/>
      <c r="FEL294" s="355"/>
      <c r="FEM294" s="355"/>
      <c r="FEN294" s="355"/>
      <c r="FEO294" s="355"/>
      <c r="FEP294" s="355"/>
      <c r="FEQ294" s="227"/>
      <c r="FER294" s="227"/>
      <c r="FES294" s="227"/>
      <c r="FET294" s="204"/>
      <c r="FEU294" s="355"/>
      <c r="FEV294" s="355"/>
      <c r="FEW294" s="355"/>
      <c r="FEX294" s="355"/>
      <c r="FEY294" s="355"/>
      <c r="FEZ294" s="355"/>
      <c r="FFA294" s="355"/>
      <c r="FFB294" s="355"/>
      <c r="FFC294" s="204"/>
      <c r="FFD294" s="355"/>
      <c r="FFE294" s="355"/>
      <c r="FFF294" s="355"/>
      <c r="FFG294" s="355"/>
      <c r="FFH294" s="355"/>
      <c r="FFI294" s="355"/>
      <c r="FFJ294" s="355"/>
      <c r="FFK294" s="355"/>
      <c r="FFL294" s="227"/>
      <c r="FFM294" s="227"/>
      <c r="FFN294" s="227"/>
      <c r="FFO294" s="204"/>
      <c r="FFP294" s="355"/>
      <c r="FFQ294" s="355"/>
      <c r="FFR294" s="355"/>
      <c r="FFS294" s="355"/>
      <c r="FFT294" s="355"/>
      <c r="FFU294" s="355"/>
      <c r="FFV294" s="355"/>
      <c r="FFW294" s="355"/>
      <c r="FFX294" s="204"/>
      <c r="FFY294" s="355"/>
      <c r="FFZ294" s="355"/>
      <c r="FGA294" s="355"/>
      <c r="FGB294" s="355"/>
      <c r="FGC294" s="355"/>
      <c r="FGD294" s="355"/>
      <c r="FGE294" s="355"/>
      <c r="FGF294" s="355"/>
      <c r="FGG294" s="227"/>
      <c r="FGH294" s="227"/>
      <c r="FGI294" s="227"/>
      <c r="FGJ294" s="204"/>
      <c r="FGK294" s="355"/>
      <c r="FGL294" s="355"/>
      <c r="FGM294" s="355"/>
      <c r="FGN294" s="355"/>
      <c r="FGO294" s="355"/>
      <c r="FGP294" s="355"/>
      <c r="FGQ294" s="355"/>
      <c r="FGR294" s="355"/>
      <c r="FGS294" s="204"/>
      <c r="FGT294" s="355"/>
      <c r="FGU294" s="355"/>
      <c r="FGV294" s="355"/>
      <c r="FGW294" s="355"/>
      <c r="FGX294" s="355"/>
      <c r="FGY294" s="355"/>
      <c r="FGZ294" s="355"/>
      <c r="FHA294" s="355"/>
      <c r="FHB294" s="227"/>
      <c r="FHC294" s="227"/>
      <c r="FHD294" s="227"/>
      <c r="FHE294" s="204"/>
      <c r="FHF294" s="355"/>
      <c r="FHG294" s="355"/>
      <c r="FHH294" s="355"/>
      <c r="FHI294" s="355"/>
      <c r="FHJ294" s="355"/>
      <c r="FHK294" s="355"/>
      <c r="FHL294" s="355"/>
      <c r="FHM294" s="355"/>
      <c r="FHN294" s="204"/>
      <c r="FHO294" s="355"/>
      <c r="FHP294" s="355"/>
      <c r="FHQ294" s="355"/>
      <c r="FHR294" s="355"/>
      <c r="FHS294" s="355"/>
      <c r="FHT294" s="355"/>
      <c r="FHU294" s="355"/>
      <c r="FHV294" s="355"/>
      <c r="FHW294" s="227"/>
      <c r="FHX294" s="227"/>
      <c r="FHY294" s="227"/>
      <c r="FHZ294" s="204"/>
      <c r="FIA294" s="355"/>
      <c r="FIB294" s="355"/>
      <c r="FIC294" s="355"/>
      <c r="FID294" s="355"/>
      <c r="FIE294" s="355"/>
      <c r="FIF294" s="355"/>
      <c r="FIG294" s="355"/>
      <c r="FIH294" s="355"/>
      <c r="FII294" s="204"/>
      <c r="FIJ294" s="355"/>
      <c r="FIK294" s="355"/>
      <c r="FIL294" s="355"/>
      <c r="FIM294" s="355"/>
      <c r="FIN294" s="355"/>
      <c r="FIO294" s="355"/>
      <c r="FIP294" s="355"/>
      <c r="FIQ294" s="355"/>
      <c r="FIR294" s="227"/>
      <c r="FIS294" s="227"/>
      <c r="FIT294" s="227"/>
      <c r="FIU294" s="204"/>
      <c r="FIV294" s="355"/>
      <c r="FIW294" s="355"/>
      <c r="FIX294" s="355"/>
      <c r="FIY294" s="355"/>
      <c r="FIZ294" s="355"/>
      <c r="FJA294" s="355"/>
      <c r="FJB294" s="355"/>
      <c r="FJC294" s="355"/>
      <c r="FJD294" s="204"/>
      <c r="FJE294" s="355"/>
      <c r="FJF294" s="355"/>
      <c r="FJG294" s="355"/>
      <c r="FJH294" s="355"/>
      <c r="FJI294" s="355"/>
      <c r="FJJ294" s="355"/>
      <c r="FJK294" s="355"/>
      <c r="FJL294" s="355"/>
      <c r="FJM294" s="227"/>
      <c r="FJN294" s="227"/>
      <c r="FJO294" s="227"/>
      <c r="FJP294" s="204"/>
      <c r="FJQ294" s="355"/>
      <c r="FJR294" s="355"/>
      <c r="FJS294" s="355"/>
      <c r="FJT294" s="355"/>
      <c r="FJU294" s="355"/>
      <c r="FJV294" s="355"/>
      <c r="FJW294" s="355"/>
      <c r="FJX294" s="355"/>
      <c r="FJY294" s="204"/>
      <c r="FJZ294" s="355"/>
      <c r="FKA294" s="355"/>
      <c r="FKB294" s="355"/>
      <c r="FKC294" s="355"/>
      <c r="FKD294" s="355"/>
      <c r="FKE294" s="355"/>
      <c r="FKF294" s="355"/>
      <c r="FKG294" s="355"/>
      <c r="FKH294" s="227"/>
      <c r="FKI294" s="227"/>
      <c r="FKJ294" s="227"/>
      <c r="FKK294" s="204"/>
      <c r="FKL294" s="355"/>
      <c r="FKM294" s="355"/>
      <c r="FKN294" s="355"/>
      <c r="FKO294" s="355"/>
      <c r="FKP294" s="355"/>
      <c r="FKQ294" s="355"/>
      <c r="FKR294" s="355"/>
      <c r="FKS294" s="355"/>
      <c r="FKT294" s="204"/>
      <c r="FKU294" s="355"/>
      <c r="FKV294" s="355"/>
      <c r="FKW294" s="355"/>
      <c r="FKX294" s="355"/>
      <c r="FKY294" s="355"/>
      <c r="FKZ294" s="355"/>
      <c r="FLA294" s="355"/>
      <c r="FLB294" s="355"/>
      <c r="FLC294" s="227"/>
      <c r="FLD294" s="227"/>
      <c r="FLE294" s="227"/>
      <c r="FLF294" s="204"/>
      <c r="FLG294" s="355"/>
      <c r="FLH294" s="355"/>
      <c r="FLI294" s="355"/>
      <c r="FLJ294" s="355"/>
      <c r="FLK294" s="355"/>
      <c r="FLL294" s="355"/>
      <c r="FLM294" s="355"/>
      <c r="FLN294" s="355"/>
      <c r="FLO294" s="204"/>
      <c r="FLP294" s="355"/>
      <c r="FLQ294" s="355"/>
      <c r="FLR294" s="355"/>
      <c r="FLS294" s="355"/>
      <c r="FLT294" s="355"/>
      <c r="FLU294" s="355"/>
      <c r="FLV294" s="355"/>
      <c r="FLW294" s="355"/>
      <c r="FLX294" s="227"/>
      <c r="FLY294" s="227"/>
      <c r="FLZ294" s="227"/>
      <c r="FMA294" s="204"/>
      <c r="FMB294" s="355"/>
      <c r="FMC294" s="355"/>
      <c r="FMD294" s="355"/>
      <c r="FME294" s="355"/>
      <c r="FMF294" s="355"/>
      <c r="FMG294" s="355"/>
      <c r="FMH294" s="355"/>
      <c r="FMI294" s="355"/>
      <c r="FMJ294" s="204"/>
      <c r="FMK294" s="355"/>
      <c r="FML294" s="355"/>
      <c r="FMM294" s="355"/>
      <c r="FMN294" s="355"/>
      <c r="FMO294" s="355"/>
      <c r="FMP294" s="355"/>
      <c r="FMQ294" s="355"/>
      <c r="FMR294" s="355"/>
      <c r="FMS294" s="227"/>
      <c r="FMT294" s="227"/>
      <c r="FMU294" s="227"/>
      <c r="FMV294" s="204"/>
      <c r="FMW294" s="355"/>
      <c r="FMX294" s="355"/>
      <c r="FMY294" s="355"/>
      <c r="FMZ294" s="355"/>
      <c r="FNA294" s="355"/>
      <c r="FNB294" s="355"/>
      <c r="FNC294" s="355"/>
      <c r="FND294" s="355"/>
      <c r="FNE294" s="204"/>
      <c r="FNF294" s="355"/>
      <c r="FNG294" s="355"/>
      <c r="FNH294" s="355"/>
      <c r="FNI294" s="355"/>
      <c r="FNJ294" s="355"/>
      <c r="FNK294" s="355"/>
      <c r="FNL294" s="355"/>
      <c r="FNM294" s="355"/>
      <c r="FNN294" s="227"/>
      <c r="FNO294" s="227"/>
      <c r="FNP294" s="227"/>
      <c r="FNQ294" s="204"/>
      <c r="FNR294" s="355"/>
      <c r="FNS294" s="355"/>
      <c r="FNT294" s="355"/>
      <c r="FNU294" s="355"/>
      <c r="FNV294" s="355"/>
      <c r="FNW294" s="355"/>
      <c r="FNX294" s="355"/>
      <c r="FNY294" s="355"/>
      <c r="FNZ294" s="204"/>
      <c r="FOA294" s="355"/>
      <c r="FOB294" s="355"/>
      <c r="FOC294" s="355"/>
      <c r="FOD294" s="355"/>
      <c r="FOE294" s="355"/>
      <c r="FOF294" s="355"/>
      <c r="FOG294" s="355"/>
      <c r="FOH294" s="355"/>
      <c r="FOI294" s="227"/>
      <c r="FOJ294" s="227"/>
      <c r="FOK294" s="227"/>
      <c r="FOL294" s="204"/>
      <c r="FOM294" s="355"/>
      <c r="FON294" s="355"/>
      <c r="FOO294" s="355"/>
      <c r="FOP294" s="355"/>
      <c r="FOQ294" s="355"/>
      <c r="FOR294" s="355"/>
      <c r="FOS294" s="355"/>
      <c r="FOT294" s="355"/>
      <c r="FOU294" s="204"/>
      <c r="FOV294" s="355"/>
      <c r="FOW294" s="355"/>
      <c r="FOX294" s="355"/>
      <c r="FOY294" s="355"/>
      <c r="FOZ294" s="355"/>
      <c r="FPA294" s="355"/>
      <c r="FPB294" s="355"/>
      <c r="FPC294" s="355"/>
      <c r="FPD294" s="227"/>
      <c r="FPE294" s="227"/>
      <c r="FPF294" s="227"/>
      <c r="FPG294" s="204"/>
      <c r="FPH294" s="355"/>
      <c r="FPI294" s="355"/>
      <c r="FPJ294" s="355"/>
      <c r="FPK294" s="355"/>
      <c r="FPL294" s="355"/>
      <c r="FPM294" s="355"/>
      <c r="FPN294" s="355"/>
      <c r="FPO294" s="355"/>
      <c r="FPP294" s="204"/>
      <c r="FPQ294" s="355"/>
      <c r="FPR294" s="355"/>
      <c r="FPS294" s="355"/>
      <c r="FPT294" s="355"/>
      <c r="FPU294" s="355"/>
      <c r="FPV294" s="355"/>
      <c r="FPW294" s="355"/>
      <c r="FPX294" s="355"/>
      <c r="FPY294" s="227"/>
      <c r="FPZ294" s="227"/>
      <c r="FQA294" s="227"/>
      <c r="FQB294" s="204"/>
      <c r="FQC294" s="355"/>
      <c r="FQD294" s="355"/>
      <c r="FQE294" s="355"/>
      <c r="FQF294" s="355"/>
      <c r="FQG294" s="355"/>
      <c r="FQH294" s="355"/>
      <c r="FQI294" s="355"/>
      <c r="FQJ294" s="355"/>
      <c r="FQK294" s="204"/>
      <c r="FQL294" s="355"/>
      <c r="FQM294" s="355"/>
      <c r="FQN294" s="355"/>
      <c r="FQO294" s="355"/>
      <c r="FQP294" s="355"/>
      <c r="FQQ294" s="355"/>
      <c r="FQR294" s="355"/>
      <c r="FQS294" s="355"/>
      <c r="FQT294" s="227"/>
      <c r="FQU294" s="227"/>
      <c r="FQV294" s="227"/>
      <c r="FQW294" s="204"/>
      <c r="FQX294" s="355"/>
      <c r="FQY294" s="355"/>
      <c r="FQZ294" s="355"/>
      <c r="FRA294" s="355"/>
      <c r="FRB294" s="355"/>
      <c r="FRC294" s="355"/>
      <c r="FRD294" s="355"/>
      <c r="FRE294" s="355"/>
      <c r="FRF294" s="204"/>
      <c r="FRG294" s="355"/>
      <c r="FRH294" s="355"/>
      <c r="FRI294" s="355"/>
      <c r="FRJ294" s="355"/>
      <c r="FRK294" s="355"/>
      <c r="FRL294" s="355"/>
      <c r="FRM294" s="355"/>
      <c r="FRN294" s="355"/>
      <c r="FRO294" s="227"/>
      <c r="FRP294" s="227"/>
      <c r="FRQ294" s="227"/>
      <c r="FRR294" s="204"/>
      <c r="FRS294" s="355"/>
      <c r="FRT294" s="355"/>
      <c r="FRU294" s="355"/>
      <c r="FRV294" s="355"/>
      <c r="FRW294" s="355"/>
      <c r="FRX294" s="355"/>
      <c r="FRY294" s="355"/>
      <c r="FRZ294" s="355"/>
      <c r="FSA294" s="204"/>
      <c r="FSB294" s="355"/>
      <c r="FSC294" s="355"/>
      <c r="FSD294" s="355"/>
      <c r="FSE294" s="355"/>
      <c r="FSF294" s="355"/>
      <c r="FSG294" s="355"/>
      <c r="FSH294" s="355"/>
      <c r="FSI294" s="355"/>
      <c r="FSJ294" s="227"/>
      <c r="FSK294" s="227"/>
      <c r="FSL294" s="227"/>
      <c r="FSM294" s="204"/>
      <c r="FSN294" s="355"/>
      <c r="FSO294" s="355"/>
      <c r="FSP294" s="355"/>
      <c r="FSQ294" s="355"/>
      <c r="FSR294" s="355"/>
      <c r="FSS294" s="355"/>
      <c r="FST294" s="355"/>
      <c r="FSU294" s="355"/>
      <c r="FSV294" s="204"/>
      <c r="FSW294" s="355"/>
      <c r="FSX294" s="355"/>
      <c r="FSY294" s="355"/>
      <c r="FSZ294" s="355"/>
      <c r="FTA294" s="355"/>
      <c r="FTB294" s="355"/>
      <c r="FTC294" s="355"/>
      <c r="FTD294" s="355"/>
      <c r="FTE294" s="227"/>
      <c r="FTF294" s="227"/>
      <c r="FTG294" s="227"/>
      <c r="FTH294" s="204"/>
      <c r="FTI294" s="355"/>
      <c r="FTJ294" s="355"/>
      <c r="FTK294" s="355"/>
      <c r="FTL294" s="355"/>
      <c r="FTM294" s="355"/>
      <c r="FTN294" s="355"/>
      <c r="FTO294" s="355"/>
      <c r="FTP294" s="355"/>
      <c r="FTQ294" s="204"/>
      <c r="FTR294" s="355"/>
      <c r="FTS294" s="355"/>
      <c r="FTT294" s="355"/>
      <c r="FTU294" s="355"/>
      <c r="FTV294" s="355"/>
      <c r="FTW294" s="355"/>
      <c r="FTX294" s="355"/>
      <c r="FTY294" s="355"/>
      <c r="FTZ294" s="227"/>
      <c r="FUA294" s="227"/>
      <c r="FUB294" s="227"/>
      <c r="FUC294" s="204"/>
      <c r="FUD294" s="355"/>
      <c r="FUE294" s="355"/>
      <c r="FUF294" s="355"/>
      <c r="FUG294" s="355"/>
      <c r="FUH294" s="355"/>
      <c r="FUI294" s="355"/>
      <c r="FUJ294" s="355"/>
      <c r="FUK294" s="355"/>
      <c r="FUL294" s="204"/>
      <c r="FUM294" s="355"/>
      <c r="FUN294" s="355"/>
      <c r="FUO294" s="355"/>
      <c r="FUP294" s="355"/>
      <c r="FUQ294" s="355"/>
      <c r="FUR294" s="355"/>
      <c r="FUS294" s="355"/>
      <c r="FUT294" s="355"/>
      <c r="FUU294" s="227"/>
      <c r="FUV294" s="227"/>
      <c r="FUW294" s="227"/>
      <c r="FUX294" s="204"/>
      <c r="FUY294" s="355"/>
      <c r="FUZ294" s="355"/>
      <c r="FVA294" s="355"/>
      <c r="FVB294" s="355"/>
      <c r="FVC294" s="355"/>
      <c r="FVD294" s="355"/>
      <c r="FVE294" s="355"/>
      <c r="FVF294" s="355"/>
      <c r="FVG294" s="204"/>
      <c r="FVH294" s="355"/>
      <c r="FVI294" s="355"/>
      <c r="FVJ294" s="355"/>
      <c r="FVK294" s="355"/>
      <c r="FVL294" s="355"/>
      <c r="FVM294" s="355"/>
      <c r="FVN294" s="355"/>
      <c r="FVO294" s="355"/>
      <c r="FVP294" s="227"/>
      <c r="FVQ294" s="227"/>
      <c r="FVR294" s="227"/>
      <c r="FVS294" s="204"/>
      <c r="FVT294" s="355"/>
      <c r="FVU294" s="355"/>
      <c r="FVV294" s="355"/>
      <c r="FVW294" s="355"/>
      <c r="FVX294" s="355"/>
      <c r="FVY294" s="355"/>
      <c r="FVZ294" s="355"/>
      <c r="FWA294" s="355"/>
      <c r="FWB294" s="204"/>
      <c r="FWC294" s="355"/>
      <c r="FWD294" s="355"/>
      <c r="FWE294" s="355"/>
      <c r="FWF294" s="355"/>
      <c r="FWG294" s="355"/>
      <c r="FWH294" s="355"/>
      <c r="FWI294" s="355"/>
      <c r="FWJ294" s="355"/>
      <c r="FWK294" s="227"/>
      <c r="FWL294" s="227"/>
      <c r="FWM294" s="227"/>
      <c r="FWN294" s="204"/>
      <c r="FWO294" s="355"/>
      <c r="FWP294" s="355"/>
      <c r="FWQ294" s="355"/>
      <c r="FWR294" s="355"/>
      <c r="FWS294" s="355"/>
      <c r="FWT294" s="355"/>
      <c r="FWU294" s="355"/>
      <c r="FWV294" s="355"/>
      <c r="FWW294" s="204"/>
      <c r="FWX294" s="355"/>
      <c r="FWY294" s="355"/>
      <c r="FWZ294" s="355"/>
      <c r="FXA294" s="355"/>
      <c r="FXB294" s="355"/>
      <c r="FXC294" s="355"/>
      <c r="FXD294" s="355"/>
      <c r="FXE294" s="355"/>
      <c r="FXF294" s="227"/>
      <c r="FXG294" s="227"/>
      <c r="FXH294" s="227"/>
      <c r="FXI294" s="204"/>
      <c r="FXJ294" s="355"/>
      <c r="FXK294" s="355"/>
      <c r="FXL294" s="355"/>
      <c r="FXM294" s="355"/>
      <c r="FXN294" s="355"/>
      <c r="FXO294" s="355"/>
      <c r="FXP294" s="355"/>
      <c r="FXQ294" s="355"/>
      <c r="FXR294" s="204"/>
      <c r="FXS294" s="355"/>
      <c r="FXT294" s="355"/>
      <c r="FXU294" s="355"/>
      <c r="FXV294" s="355"/>
      <c r="FXW294" s="355"/>
      <c r="FXX294" s="355"/>
      <c r="FXY294" s="355"/>
      <c r="FXZ294" s="355"/>
      <c r="FYA294" s="227"/>
      <c r="FYB294" s="227"/>
      <c r="FYC294" s="227"/>
      <c r="FYD294" s="204"/>
      <c r="FYE294" s="355"/>
      <c r="FYF294" s="355"/>
      <c r="FYG294" s="355"/>
      <c r="FYH294" s="355"/>
      <c r="FYI294" s="355"/>
      <c r="FYJ294" s="355"/>
      <c r="FYK294" s="355"/>
      <c r="FYL294" s="355"/>
      <c r="FYM294" s="204"/>
      <c r="FYN294" s="355"/>
      <c r="FYO294" s="355"/>
      <c r="FYP294" s="355"/>
      <c r="FYQ294" s="355"/>
      <c r="FYR294" s="355"/>
      <c r="FYS294" s="355"/>
      <c r="FYT294" s="355"/>
      <c r="FYU294" s="355"/>
      <c r="FYV294" s="227"/>
      <c r="FYW294" s="227"/>
      <c r="FYX294" s="227"/>
      <c r="FYY294" s="204"/>
      <c r="FYZ294" s="355"/>
      <c r="FZA294" s="355"/>
      <c r="FZB294" s="355"/>
      <c r="FZC294" s="355"/>
      <c r="FZD294" s="355"/>
      <c r="FZE294" s="355"/>
      <c r="FZF294" s="355"/>
      <c r="FZG294" s="355"/>
      <c r="FZH294" s="204"/>
      <c r="FZI294" s="355"/>
      <c r="FZJ294" s="355"/>
      <c r="FZK294" s="355"/>
      <c r="FZL294" s="355"/>
      <c r="FZM294" s="355"/>
      <c r="FZN294" s="355"/>
      <c r="FZO294" s="355"/>
      <c r="FZP294" s="355"/>
      <c r="FZQ294" s="227"/>
      <c r="FZR294" s="227"/>
      <c r="FZS294" s="227"/>
      <c r="FZT294" s="204"/>
      <c r="FZU294" s="355"/>
      <c r="FZV294" s="355"/>
      <c r="FZW294" s="355"/>
      <c r="FZX294" s="355"/>
      <c r="FZY294" s="355"/>
      <c r="FZZ294" s="355"/>
      <c r="GAA294" s="355"/>
      <c r="GAB294" s="355"/>
      <c r="GAC294" s="204"/>
      <c r="GAD294" s="355"/>
      <c r="GAE294" s="355"/>
      <c r="GAF294" s="355"/>
      <c r="GAG294" s="355"/>
      <c r="GAH294" s="355"/>
      <c r="GAI294" s="355"/>
      <c r="GAJ294" s="355"/>
      <c r="GAK294" s="355"/>
      <c r="GAL294" s="227"/>
      <c r="GAM294" s="227"/>
      <c r="GAN294" s="227"/>
      <c r="GAO294" s="204"/>
      <c r="GAP294" s="355"/>
      <c r="GAQ294" s="355"/>
      <c r="GAR294" s="355"/>
      <c r="GAS294" s="355"/>
      <c r="GAT294" s="355"/>
      <c r="GAU294" s="355"/>
      <c r="GAV294" s="355"/>
      <c r="GAW294" s="355"/>
      <c r="GAX294" s="204"/>
      <c r="GAY294" s="355"/>
      <c r="GAZ294" s="355"/>
      <c r="GBA294" s="355"/>
      <c r="GBB294" s="355"/>
      <c r="GBC294" s="355"/>
      <c r="GBD294" s="355"/>
      <c r="GBE294" s="355"/>
      <c r="GBF294" s="355"/>
      <c r="GBG294" s="227"/>
      <c r="GBH294" s="227"/>
      <c r="GBI294" s="227"/>
      <c r="GBJ294" s="204"/>
      <c r="GBK294" s="355"/>
      <c r="GBL294" s="355"/>
      <c r="GBM294" s="355"/>
      <c r="GBN294" s="355"/>
      <c r="GBO294" s="355"/>
      <c r="GBP294" s="355"/>
      <c r="GBQ294" s="355"/>
      <c r="GBR294" s="355"/>
      <c r="GBS294" s="204"/>
      <c r="GBT294" s="355"/>
      <c r="GBU294" s="355"/>
      <c r="GBV294" s="355"/>
      <c r="GBW294" s="355"/>
      <c r="GBX294" s="355"/>
      <c r="GBY294" s="355"/>
      <c r="GBZ294" s="355"/>
      <c r="GCA294" s="355"/>
      <c r="GCB294" s="227"/>
      <c r="GCC294" s="227"/>
      <c r="GCD294" s="227"/>
      <c r="GCE294" s="204"/>
      <c r="GCF294" s="355"/>
      <c r="GCG294" s="355"/>
      <c r="GCH294" s="355"/>
      <c r="GCI294" s="355"/>
      <c r="GCJ294" s="355"/>
      <c r="GCK294" s="355"/>
      <c r="GCL294" s="355"/>
      <c r="GCM294" s="355"/>
      <c r="GCN294" s="204"/>
      <c r="GCO294" s="355"/>
      <c r="GCP294" s="355"/>
      <c r="GCQ294" s="355"/>
      <c r="GCR294" s="355"/>
      <c r="GCS294" s="355"/>
      <c r="GCT294" s="355"/>
      <c r="GCU294" s="355"/>
      <c r="GCV294" s="355"/>
      <c r="GCW294" s="227"/>
      <c r="GCX294" s="227"/>
      <c r="GCY294" s="227"/>
      <c r="GCZ294" s="204"/>
      <c r="GDA294" s="355"/>
      <c r="GDB294" s="355"/>
      <c r="GDC294" s="355"/>
      <c r="GDD294" s="355"/>
      <c r="GDE294" s="355"/>
      <c r="GDF294" s="355"/>
      <c r="GDG294" s="355"/>
      <c r="GDH294" s="355"/>
      <c r="GDI294" s="204"/>
      <c r="GDJ294" s="355"/>
      <c r="GDK294" s="355"/>
      <c r="GDL294" s="355"/>
      <c r="GDM294" s="355"/>
      <c r="GDN294" s="355"/>
      <c r="GDO294" s="355"/>
      <c r="GDP294" s="355"/>
      <c r="GDQ294" s="355"/>
      <c r="GDR294" s="227"/>
      <c r="GDS294" s="227"/>
      <c r="GDT294" s="227"/>
      <c r="GDU294" s="204"/>
      <c r="GDV294" s="355"/>
      <c r="GDW294" s="355"/>
      <c r="GDX294" s="355"/>
      <c r="GDY294" s="355"/>
      <c r="GDZ294" s="355"/>
      <c r="GEA294" s="355"/>
      <c r="GEB294" s="355"/>
      <c r="GEC294" s="355"/>
      <c r="GED294" s="204"/>
      <c r="GEE294" s="355"/>
      <c r="GEF294" s="355"/>
      <c r="GEG294" s="355"/>
      <c r="GEH294" s="355"/>
      <c r="GEI294" s="355"/>
      <c r="GEJ294" s="355"/>
      <c r="GEK294" s="355"/>
      <c r="GEL294" s="355"/>
      <c r="GEM294" s="227"/>
      <c r="GEN294" s="227"/>
      <c r="GEO294" s="227"/>
      <c r="GEP294" s="204"/>
      <c r="GEQ294" s="355"/>
      <c r="GER294" s="355"/>
      <c r="GES294" s="355"/>
      <c r="GET294" s="355"/>
      <c r="GEU294" s="355"/>
      <c r="GEV294" s="355"/>
      <c r="GEW294" s="355"/>
      <c r="GEX294" s="355"/>
      <c r="GEY294" s="204"/>
      <c r="GEZ294" s="355"/>
      <c r="GFA294" s="355"/>
      <c r="GFB294" s="355"/>
      <c r="GFC294" s="355"/>
      <c r="GFD294" s="355"/>
      <c r="GFE294" s="355"/>
      <c r="GFF294" s="355"/>
      <c r="GFG294" s="355"/>
      <c r="GFH294" s="227"/>
      <c r="GFI294" s="227"/>
      <c r="GFJ294" s="227"/>
      <c r="GFK294" s="204"/>
      <c r="GFL294" s="355"/>
      <c r="GFM294" s="355"/>
      <c r="GFN294" s="355"/>
      <c r="GFO294" s="355"/>
      <c r="GFP294" s="355"/>
      <c r="GFQ294" s="355"/>
      <c r="GFR294" s="355"/>
      <c r="GFS294" s="355"/>
      <c r="GFT294" s="204"/>
      <c r="GFU294" s="355"/>
      <c r="GFV294" s="355"/>
      <c r="GFW294" s="355"/>
      <c r="GFX294" s="355"/>
      <c r="GFY294" s="355"/>
      <c r="GFZ294" s="355"/>
      <c r="GGA294" s="355"/>
      <c r="GGB294" s="355"/>
      <c r="GGC294" s="227"/>
      <c r="GGD294" s="227"/>
      <c r="GGE294" s="227"/>
      <c r="GGF294" s="204"/>
      <c r="GGG294" s="355"/>
      <c r="GGH294" s="355"/>
      <c r="GGI294" s="355"/>
      <c r="GGJ294" s="355"/>
      <c r="GGK294" s="355"/>
      <c r="GGL294" s="355"/>
      <c r="GGM294" s="355"/>
      <c r="GGN294" s="355"/>
      <c r="GGO294" s="204"/>
      <c r="GGP294" s="355"/>
      <c r="GGQ294" s="355"/>
      <c r="GGR294" s="355"/>
      <c r="GGS294" s="355"/>
      <c r="GGT294" s="355"/>
      <c r="GGU294" s="355"/>
      <c r="GGV294" s="355"/>
      <c r="GGW294" s="355"/>
      <c r="GGX294" s="227"/>
      <c r="GGY294" s="227"/>
      <c r="GGZ294" s="227"/>
      <c r="GHA294" s="204"/>
      <c r="GHB294" s="355"/>
      <c r="GHC294" s="355"/>
      <c r="GHD294" s="355"/>
      <c r="GHE294" s="355"/>
      <c r="GHF294" s="355"/>
      <c r="GHG294" s="355"/>
      <c r="GHH294" s="355"/>
      <c r="GHI294" s="355"/>
      <c r="GHJ294" s="204"/>
      <c r="GHK294" s="355"/>
      <c r="GHL294" s="355"/>
      <c r="GHM294" s="355"/>
      <c r="GHN294" s="355"/>
      <c r="GHO294" s="355"/>
      <c r="GHP294" s="355"/>
      <c r="GHQ294" s="355"/>
      <c r="GHR294" s="355"/>
      <c r="GHS294" s="227"/>
      <c r="GHT294" s="227"/>
      <c r="GHU294" s="227"/>
      <c r="GHV294" s="204"/>
      <c r="GHW294" s="355"/>
      <c r="GHX294" s="355"/>
      <c r="GHY294" s="355"/>
      <c r="GHZ294" s="355"/>
      <c r="GIA294" s="355"/>
      <c r="GIB294" s="355"/>
      <c r="GIC294" s="355"/>
      <c r="GID294" s="355"/>
      <c r="GIE294" s="204"/>
      <c r="GIF294" s="355"/>
      <c r="GIG294" s="355"/>
      <c r="GIH294" s="355"/>
      <c r="GII294" s="355"/>
      <c r="GIJ294" s="355"/>
      <c r="GIK294" s="355"/>
      <c r="GIL294" s="355"/>
      <c r="GIM294" s="355"/>
      <c r="GIN294" s="227"/>
      <c r="GIO294" s="227"/>
      <c r="GIP294" s="227"/>
      <c r="GIQ294" s="204"/>
      <c r="GIR294" s="355"/>
      <c r="GIS294" s="355"/>
      <c r="GIT294" s="355"/>
      <c r="GIU294" s="355"/>
      <c r="GIV294" s="355"/>
      <c r="GIW294" s="355"/>
      <c r="GIX294" s="355"/>
      <c r="GIY294" s="355"/>
      <c r="GIZ294" s="204"/>
      <c r="GJA294" s="355"/>
      <c r="GJB294" s="355"/>
      <c r="GJC294" s="355"/>
      <c r="GJD294" s="355"/>
      <c r="GJE294" s="355"/>
      <c r="GJF294" s="355"/>
      <c r="GJG294" s="355"/>
      <c r="GJH294" s="355"/>
      <c r="GJI294" s="227"/>
      <c r="GJJ294" s="227"/>
      <c r="GJK294" s="227"/>
      <c r="GJL294" s="204"/>
      <c r="GJM294" s="355"/>
      <c r="GJN294" s="355"/>
      <c r="GJO294" s="355"/>
      <c r="GJP294" s="355"/>
      <c r="GJQ294" s="355"/>
      <c r="GJR294" s="355"/>
      <c r="GJS294" s="355"/>
      <c r="GJT294" s="355"/>
      <c r="GJU294" s="204"/>
      <c r="GJV294" s="355"/>
      <c r="GJW294" s="355"/>
      <c r="GJX294" s="355"/>
      <c r="GJY294" s="355"/>
      <c r="GJZ294" s="355"/>
      <c r="GKA294" s="355"/>
      <c r="GKB294" s="355"/>
      <c r="GKC294" s="355"/>
      <c r="GKD294" s="227"/>
      <c r="GKE294" s="227"/>
      <c r="GKF294" s="227"/>
      <c r="GKG294" s="204"/>
      <c r="GKH294" s="355"/>
      <c r="GKI294" s="355"/>
      <c r="GKJ294" s="355"/>
      <c r="GKK294" s="355"/>
      <c r="GKL294" s="355"/>
      <c r="GKM294" s="355"/>
      <c r="GKN294" s="355"/>
      <c r="GKO294" s="355"/>
      <c r="GKP294" s="204"/>
      <c r="GKQ294" s="355"/>
      <c r="GKR294" s="355"/>
      <c r="GKS294" s="355"/>
      <c r="GKT294" s="355"/>
      <c r="GKU294" s="355"/>
      <c r="GKV294" s="355"/>
      <c r="GKW294" s="355"/>
      <c r="GKX294" s="355"/>
      <c r="GKY294" s="227"/>
      <c r="GKZ294" s="227"/>
      <c r="GLA294" s="227"/>
      <c r="GLB294" s="204"/>
      <c r="GLC294" s="355"/>
      <c r="GLD294" s="355"/>
      <c r="GLE294" s="355"/>
      <c r="GLF294" s="355"/>
      <c r="GLG294" s="355"/>
      <c r="GLH294" s="355"/>
      <c r="GLI294" s="355"/>
      <c r="GLJ294" s="355"/>
      <c r="GLK294" s="204"/>
      <c r="GLL294" s="355"/>
      <c r="GLM294" s="355"/>
      <c r="GLN294" s="355"/>
      <c r="GLO294" s="355"/>
      <c r="GLP294" s="355"/>
      <c r="GLQ294" s="355"/>
      <c r="GLR294" s="355"/>
      <c r="GLS294" s="355"/>
      <c r="GLT294" s="227"/>
      <c r="GLU294" s="227"/>
      <c r="GLV294" s="227"/>
      <c r="GLW294" s="204"/>
      <c r="GLX294" s="355"/>
      <c r="GLY294" s="355"/>
      <c r="GLZ294" s="355"/>
      <c r="GMA294" s="355"/>
      <c r="GMB294" s="355"/>
      <c r="GMC294" s="355"/>
      <c r="GMD294" s="355"/>
      <c r="GME294" s="355"/>
      <c r="GMF294" s="204"/>
      <c r="GMG294" s="355"/>
      <c r="GMH294" s="355"/>
      <c r="GMI294" s="355"/>
      <c r="GMJ294" s="355"/>
      <c r="GMK294" s="355"/>
      <c r="GML294" s="355"/>
      <c r="GMM294" s="355"/>
      <c r="GMN294" s="355"/>
      <c r="GMO294" s="227"/>
      <c r="GMP294" s="227"/>
      <c r="GMQ294" s="227"/>
      <c r="GMR294" s="204"/>
      <c r="GMS294" s="355"/>
      <c r="GMT294" s="355"/>
      <c r="GMU294" s="355"/>
      <c r="GMV294" s="355"/>
      <c r="GMW294" s="355"/>
      <c r="GMX294" s="355"/>
      <c r="GMY294" s="355"/>
      <c r="GMZ294" s="355"/>
      <c r="GNA294" s="204"/>
      <c r="GNB294" s="355"/>
      <c r="GNC294" s="355"/>
      <c r="GND294" s="355"/>
      <c r="GNE294" s="355"/>
      <c r="GNF294" s="355"/>
      <c r="GNG294" s="355"/>
      <c r="GNH294" s="355"/>
      <c r="GNI294" s="355"/>
      <c r="GNJ294" s="227"/>
      <c r="GNK294" s="227"/>
      <c r="GNL294" s="227"/>
      <c r="GNM294" s="204"/>
      <c r="GNN294" s="355"/>
      <c r="GNO294" s="355"/>
      <c r="GNP294" s="355"/>
      <c r="GNQ294" s="355"/>
      <c r="GNR294" s="355"/>
      <c r="GNS294" s="355"/>
      <c r="GNT294" s="355"/>
      <c r="GNU294" s="355"/>
      <c r="GNV294" s="204"/>
      <c r="GNW294" s="355"/>
      <c r="GNX294" s="355"/>
      <c r="GNY294" s="355"/>
      <c r="GNZ294" s="355"/>
      <c r="GOA294" s="355"/>
      <c r="GOB294" s="355"/>
      <c r="GOC294" s="355"/>
      <c r="GOD294" s="355"/>
      <c r="GOE294" s="227"/>
      <c r="GOF294" s="227"/>
      <c r="GOG294" s="227"/>
      <c r="GOH294" s="204"/>
      <c r="GOI294" s="355"/>
      <c r="GOJ294" s="355"/>
      <c r="GOK294" s="355"/>
      <c r="GOL294" s="355"/>
      <c r="GOM294" s="355"/>
      <c r="GON294" s="355"/>
      <c r="GOO294" s="355"/>
      <c r="GOP294" s="355"/>
      <c r="GOQ294" s="204"/>
      <c r="GOR294" s="355"/>
      <c r="GOS294" s="355"/>
      <c r="GOT294" s="355"/>
      <c r="GOU294" s="355"/>
      <c r="GOV294" s="355"/>
      <c r="GOW294" s="355"/>
      <c r="GOX294" s="355"/>
      <c r="GOY294" s="355"/>
      <c r="GOZ294" s="227"/>
      <c r="GPA294" s="227"/>
      <c r="GPB294" s="227"/>
      <c r="GPC294" s="204"/>
      <c r="GPD294" s="355"/>
      <c r="GPE294" s="355"/>
      <c r="GPF294" s="355"/>
      <c r="GPG294" s="355"/>
      <c r="GPH294" s="355"/>
      <c r="GPI294" s="355"/>
      <c r="GPJ294" s="355"/>
      <c r="GPK294" s="355"/>
      <c r="GPL294" s="204"/>
      <c r="GPM294" s="355"/>
      <c r="GPN294" s="355"/>
      <c r="GPO294" s="355"/>
      <c r="GPP294" s="355"/>
      <c r="GPQ294" s="355"/>
      <c r="GPR294" s="355"/>
      <c r="GPS294" s="355"/>
      <c r="GPT294" s="355"/>
      <c r="GPU294" s="227"/>
      <c r="GPV294" s="227"/>
      <c r="GPW294" s="227"/>
      <c r="GPX294" s="204"/>
      <c r="GPY294" s="355"/>
      <c r="GPZ294" s="355"/>
      <c r="GQA294" s="355"/>
      <c r="GQB294" s="355"/>
      <c r="GQC294" s="355"/>
      <c r="GQD294" s="355"/>
      <c r="GQE294" s="355"/>
      <c r="GQF294" s="355"/>
      <c r="GQG294" s="204"/>
      <c r="GQH294" s="355"/>
      <c r="GQI294" s="355"/>
      <c r="GQJ294" s="355"/>
      <c r="GQK294" s="355"/>
      <c r="GQL294" s="355"/>
      <c r="GQM294" s="355"/>
      <c r="GQN294" s="355"/>
      <c r="GQO294" s="355"/>
      <c r="GQP294" s="227"/>
      <c r="GQQ294" s="227"/>
      <c r="GQR294" s="227"/>
      <c r="GQS294" s="204"/>
      <c r="GQT294" s="355"/>
      <c r="GQU294" s="355"/>
      <c r="GQV294" s="355"/>
      <c r="GQW294" s="355"/>
      <c r="GQX294" s="355"/>
      <c r="GQY294" s="355"/>
      <c r="GQZ294" s="355"/>
      <c r="GRA294" s="355"/>
      <c r="GRB294" s="204"/>
      <c r="GRC294" s="355"/>
      <c r="GRD294" s="355"/>
      <c r="GRE294" s="355"/>
      <c r="GRF294" s="355"/>
      <c r="GRG294" s="355"/>
      <c r="GRH294" s="355"/>
      <c r="GRI294" s="355"/>
      <c r="GRJ294" s="355"/>
      <c r="GRK294" s="227"/>
      <c r="GRL294" s="227"/>
      <c r="GRM294" s="227"/>
      <c r="GRN294" s="204"/>
      <c r="GRO294" s="355"/>
      <c r="GRP294" s="355"/>
      <c r="GRQ294" s="355"/>
      <c r="GRR294" s="355"/>
      <c r="GRS294" s="355"/>
      <c r="GRT294" s="355"/>
      <c r="GRU294" s="355"/>
      <c r="GRV294" s="355"/>
      <c r="GRW294" s="204"/>
      <c r="GRX294" s="355"/>
      <c r="GRY294" s="355"/>
      <c r="GRZ294" s="355"/>
      <c r="GSA294" s="355"/>
      <c r="GSB294" s="355"/>
      <c r="GSC294" s="355"/>
      <c r="GSD294" s="355"/>
      <c r="GSE294" s="355"/>
      <c r="GSF294" s="227"/>
      <c r="GSG294" s="227"/>
      <c r="GSH294" s="227"/>
      <c r="GSI294" s="204"/>
      <c r="GSJ294" s="355"/>
      <c r="GSK294" s="355"/>
      <c r="GSL294" s="355"/>
      <c r="GSM294" s="355"/>
      <c r="GSN294" s="355"/>
      <c r="GSO294" s="355"/>
      <c r="GSP294" s="355"/>
      <c r="GSQ294" s="355"/>
      <c r="GSR294" s="204"/>
      <c r="GSS294" s="355"/>
      <c r="GST294" s="355"/>
      <c r="GSU294" s="355"/>
      <c r="GSV294" s="355"/>
      <c r="GSW294" s="355"/>
      <c r="GSX294" s="355"/>
      <c r="GSY294" s="355"/>
      <c r="GSZ294" s="355"/>
      <c r="GTA294" s="227"/>
      <c r="GTB294" s="227"/>
      <c r="GTC294" s="227"/>
      <c r="GTD294" s="204"/>
      <c r="GTE294" s="355"/>
      <c r="GTF294" s="355"/>
      <c r="GTG294" s="355"/>
      <c r="GTH294" s="355"/>
      <c r="GTI294" s="355"/>
      <c r="GTJ294" s="355"/>
      <c r="GTK294" s="355"/>
      <c r="GTL294" s="355"/>
      <c r="GTM294" s="204"/>
      <c r="GTN294" s="355"/>
      <c r="GTO294" s="355"/>
      <c r="GTP294" s="355"/>
      <c r="GTQ294" s="355"/>
      <c r="GTR294" s="355"/>
      <c r="GTS294" s="355"/>
      <c r="GTT294" s="355"/>
      <c r="GTU294" s="355"/>
      <c r="GTV294" s="227"/>
      <c r="GTW294" s="227"/>
      <c r="GTX294" s="227"/>
      <c r="GTY294" s="204"/>
      <c r="GTZ294" s="355"/>
      <c r="GUA294" s="355"/>
      <c r="GUB294" s="355"/>
      <c r="GUC294" s="355"/>
      <c r="GUD294" s="355"/>
      <c r="GUE294" s="355"/>
      <c r="GUF294" s="355"/>
      <c r="GUG294" s="355"/>
      <c r="GUH294" s="204"/>
      <c r="GUI294" s="355"/>
      <c r="GUJ294" s="355"/>
      <c r="GUK294" s="355"/>
      <c r="GUL294" s="355"/>
      <c r="GUM294" s="355"/>
      <c r="GUN294" s="355"/>
      <c r="GUO294" s="355"/>
      <c r="GUP294" s="355"/>
      <c r="GUQ294" s="227"/>
      <c r="GUR294" s="227"/>
      <c r="GUS294" s="227"/>
      <c r="GUT294" s="204"/>
      <c r="GUU294" s="355"/>
      <c r="GUV294" s="355"/>
      <c r="GUW294" s="355"/>
      <c r="GUX294" s="355"/>
      <c r="GUY294" s="355"/>
      <c r="GUZ294" s="355"/>
      <c r="GVA294" s="355"/>
      <c r="GVB294" s="355"/>
      <c r="GVC294" s="204"/>
      <c r="GVD294" s="355"/>
      <c r="GVE294" s="355"/>
      <c r="GVF294" s="355"/>
      <c r="GVG294" s="355"/>
      <c r="GVH294" s="355"/>
      <c r="GVI294" s="355"/>
      <c r="GVJ294" s="355"/>
      <c r="GVK294" s="355"/>
      <c r="GVL294" s="227"/>
      <c r="GVM294" s="227"/>
      <c r="GVN294" s="227"/>
      <c r="GVO294" s="204"/>
      <c r="GVP294" s="355"/>
      <c r="GVQ294" s="355"/>
      <c r="GVR294" s="355"/>
      <c r="GVS294" s="355"/>
      <c r="GVT294" s="355"/>
      <c r="GVU294" s="355"/>
      <c r="GVV294" s="355"/>
      <c r="GVW294" s="355"/>
      <c r="GVX294" s="204"/>
      <c r="GVY294" s="355"/>
      <c r="GVZ294" s="355"/>
      <c r="GWA294" s="355"/>
      <c r="GWB294" s="355"/>
      <c r="GWC294" s="355"/>
      <c r="GWD294" s="355"/>
      <c r="GWE294" s="355"/>
      <c r="GWF294" s="355"/>
      <c r="GWG294" s="227"/>
      <c r="GWH294" s="227"/>
      <c r="GWI294" s="227"/>
      <c r="GWJ294" s="204"/>
      <c r="GWK294" s="355"/>
      <c r="GWL294" s="355"/>
      <c r="GWM294" s="355"/>
      <c r="GWN294" s="355"/>
      <c r="GWO294" s="355"/>
      <c r="GWP294" s="355"/>
      <c r="GWQ294" s="355"/>
      <c r="GWR294" s="355"/>
      <c r="GWS294" s="204"/>
      <c r="GWT294" s="355"/>
      <c r="GWU294" s="355"/>
      <c r="GWV294" s="355"/>
      <c r="GWW294" s="355"/>
      <c r="GWX294" s="355"/>
      <c r="GWY294" s="355"/>
      <c r="GWZ294" s="355"/>
      <c r="GXA294" s="355"/>
      <c r="GXB294" s="227"/>
      <c r="GXC294" s="227"/>
      <c r="GXD294" s="227"/>
      <c r="GXE294" s="204"/>
      <c r="GXF294" s="355"/>
      <c r="GXG294" s="355"/>
      <c r="GXH294" s="355"/>
      <c r="GXI294" s="355"/>
      <c r="GXJ294" s="355"/>
      <c r="GXK294" s="355"/>
      <c r="GXL294" s="355"/>
      <c r="GXM294" s="355"/>
      <c r="GXN294" s="204"/>
      <c r="GXO294" s="355"/>
      <c r="GXP294" s="355"/>
      <c r="GXQ294" s="355"/>
      <c r="GXR294" s="355"/>
      <c r="GXS294" s="355"/>
      <c r="GXT294" s="355"/>
      <c r="GXU294" s="355"/>
      <c r="GXV294" s="355"/>
      <c r="GXW294" s="227"/>
      <c r="GXX294" s="227"/>
      <c r="GXY294" s="227"/>
      <c r="GXZ294" s="204"/>
      <c r="GYA294" s="355"/>
      <c r="GYB294" s="355"/>
      <c r="GYC294" s="355"/>
      <c r="GYD294" s="355"/>
      <c r="GYE294" s="355"/>
      <c r="GYF294" s="355"/>
      <c r="GYG294" s="355"/>
      <c r="GYH294" s="355"/>
      <c r="GYI294" s="204"/>
      <c r="GYJ294" s="355"/>
      <c r="GYK294" s="355"/>
      <c r="GYL294" s="355"/>
      <c r="GYM294" s="355"/>
      <c r="GYN294" s="355"/>
      <c r="GYO294" s="355"/>
      <c r="GYP294" s="355"/>
      <c r="GYQ294" s="355"/>
      <c r="GYR294" s="227"/>
      <c r="GYS294" s="227"/>
      <c r="GYT294" s="227"/>
      <c r="GYU294" s="204"/>
      <c r="GYV294" s="355"/>
      <c r="GYW294" s="355"/>
      <c r="GYX294" s="355"/>
      <c r="GYY294" s="355"/>
      <c r="GYZ294" s="355"/>
      <c r="GZA294" s="355"/>
      <c r="GZB294" s="355"/>
      <c r="GZC294" s="355"/>
      <c r="GZD294" s="204"/>
      <c r="GZE294" s="355"/>
      <c r="GZF294" s="355"/>
      <c r="GZG294" s="355"/>
      <c r="GZH294" s="355"/>
      <c r="GZI294" s="355"/>
      <c r="GZJ294" s="355"/>
      <c r="GZK294" s="355"/>
      <c r="GZL294" s="355"/>
      <c r="GZM294" s="227"/>
      <c r="GZN294" s="227"/>
      <c r="GZO294" s="227"/>
      <c r="GZP294" s="204"/>
      <c r="GZQ294" s="355"/>
      <c r="GZR294" s="355"/>
      <c r="GZS294" s="355"/>
      <c r="GZT294" s="355"/>
      <c r="GZU294" s="355"/>
      <c r="GZV294" s="355"/>
      <c r="GZW294" s="355"/>
      <c r="GZX294" s="355"/>
      <c r="GZY294" s="204"/>
      <c r="GZZ294" s="355"/>
      <c r="HAA294" s="355"/>
      <c r="HAB294" s="355"/>
      <c r="HAC294" s="355"/>
      <c r="HAD294" s="355"/>
      <c r="HAE294" s="355"/>
      <c r="HAF294" s="355"/>
      <c r="HAG294" s="355"/>
      <c r="HAH294" s="227"/>
      <c r="HAI294" s="227"/>
      <c r="HAJ294" s="227"/>
      <c r="HAK294" s="204"/>
      <c r="HAL294" s="355"/>
      <c r="HAM294" s="355"/>
      <c r="HAN294" s="355"/>
      <c r="HAO294" s="355"/>
      <c r="HAP294" s="355"/>
      <c r="HAQ294" s="355"/>
      <c r="HAR294" s="355"/>
      <c r="HAS294" s="355"/>
      <c r="HAT294" s="204"/>
      <c r="HAU294" s="355"/>
      <c r="HAV294" s="355"/>
      <c r="HAW294" s="355"/>
      <c r="HAX294" s="355"/>
      <c r="HAY294" s="355"/>
      <c r="HAZ294" s="355"/>
      <c r="HBA294" s="355"/>
      <c r="HBB294" s="355"/>
      <c r="HBC294" s="227"/>
      <c r="HBD294" s="227"/>
      <c r="HBE294" s="227"/>
      <c r="HBF294" s="204"/>
      <c r="HBG294" s="355"/>
      <c r="HBH294" s="355"/>
      <c r="HBI294" s="355"/>
      <c r="HBJ294" s="355"/>
      <c r="HBK294" s="355"/>
      <c r="HBL294" s="355"/>
      <c r="HBM294" s="355"/>
      <c r="HBN294" s="355"/>
      <c r="HBO294" s="204"/>
      <c r="HBP294" s="355"/>
      <c r="HBQ294" s="355"/>
      <c r="HBR294" s="355"/>
      <c r="HBS294" s="355"/>
      <c r="HBT294" s="355"/>
      <c r="HBU294" s="355"/>
      <c r="HBV294" s="355"/>
      <c r="HBW294" s="355"/>
      <c r="HBX294" s="227"/>
      <c r="HBY294" s="227"/>
      <c r="HBZ294" s="227"/>
      <c r="HCA294" s="204"/>
      <c r="HCB294" s="355"/>
      <c r="HCC294" s="355"/>
      <c r="HCD294" s="355"/>
      <c r="HCE294" s="355"/>
      <c r="HCF294" s="355"/>
      <c r="HCG294" s="355"/>
      <c r="HCH294" s="355"/>
      <c r="HCI294" s="355"/>
      <c r="HCJ294" s="204"/>
      <c r="HCK294" s="355"/>
      <c r="HCL294" s="355"/>
      <c r="HCM294" s="355"/>
      <c r="HCN294" s="355"/>
      <c r="HCO294" s="355"/>
      <c r="HCP294" s="355"/>
      <c r="HCQ294" s="355"/>
      <c r="HCR294" s="355"/>
      <c r="HCS294" s="227"/>
      <c r="HCT294" s="227"/>
      <c r="HCU294" s="227"/>
      <c r="HCV294" s="204"/>
      <c r="HCW294" s="355"/>
      <c r="HCX294" s="355"/>
      <c r="HCY294" s="355"/>
      <c r="HCZ294" s="355"/>
      <c r="HDA294" s="355"/>
      <c r="HDB294" s="355"/>
      <c r="HDC294" s="355"/>
      <c r="HDD294" s="355"/>
      <c r="HDE294" s="204"/>
      <c r="HDF294" s="355"/>
      <c r="HDG294" s="355"/>
      <c r="HDH294" s="355"/>
      <c r="HDI294" s="355"/>
      <c r="HDJ294" s="355"/>
      <c r="HDK294" s="355"/>
      <c r="HDL294" s="355"/>
      <c r="HDM294" s="355"/>
      <c r="HDN294" s="227"/>
      <c r="HDO294" s="227"/>
      <c r="HDP294" s="227"/>
      <c r="HDQ294" s="204"/>
      <c r="HDR294" s="355"/>
      <c r="HDS294" s="355"/>
      <c r="HDT294" s="355"/>
      <c r="HDU294" s="355"/>
      <c r="HDV294" s="355"/>
      <c r="HDW294" s="355"/>
      <c r="HDX294" s="355"/>
      <c r="HDY294" s="355"/>
      <c r="HDZ294" s="204"/>
      <c r="HEA294" s="355"/>
      <c r="HEB294" s="355"/>
      <c r="HEC294" s="355"/>
      <c r="HED294" s="355"/>
      <c r="HEE294" s="355"/>
      <c r="HEF294" s="355"/>
      <c r="HEG294" s="355"/>
      <c r="HEH294" s="355"/>
      <c r="HEI294" s="227"/>
      <c r="HEJ294" s="227"/>
      <c r="HEK294" s="227"/>
      <c r="HEL294" s="204"/>
      <c r="HEM294" s="355"/>
      <c r="HEN294" s="355"/>
      <c r="HEO294" s="355"/>
      <c r="HEP294" s="355"/>
      <c r="HEQ294" s="355"/>
      <c r="HER294" s="355"/>
      <c r="HES294" s="355"/>
      <c r="HET294" s="355"/>
      <c r="HEU294" s="204"/>
      <c r="HEV294" s="355"/>
      <c r="HEW294" s="355"/>
      <c r="HEX294" s="355"/>
      <c r="HEY294" s="355"/>
      <c r="HEZ294" s="355"/>
      <c r="HFA294" s="355"/>
      <c r="HFB294" s="355"/>
      <c r="HFC294" s="355"/>
      <c r="HFD294" s="227"/>
      <c r="HFE294" s="227"/>
      <c r="HFF294" s="227"/>
      <c r="HFG294" s="204"/>
      <c r="HFH294" s="355"/>
      <c r="HFI294" s="355"/>
      <c r="HFJ294" s="355"/>
      <c r="HFK294" s="355"/>
      <c r="HFL294" s="355"/>
      <c r="HFM294" s="355"/>
      <c r="HFN294" s="355"/>
      <c r="HFO294" s="355"/>
      <c r="HFP294" s="204"/>
      <c r="HFQ294" s="355"/>
      <c r="HFR294" s="355"/>
      <c r="HFS294" s="355"/>
      <c r="HFT294" s="355"/>
      <c r="HFU294" s="355"/>
      <c r="HFV294" s="355"/>
      <c r="HFW294" s="355"/>
      <c r="HFX294" s="355"/>
      <c r="HFY294" s="227"/>
      <c r="HFZ294" s="227"/>
      <c r="HGA294" s="227"/>
      <c r="HGB294" s="204"/>
      <c r="HGC294" s="355"/>
      <c r="HGD294" s="355"/>
      <c r="HGE294" s="355"/>
      <c r="HGF294" s="355"/>
      <c r="HGG294" s="355"/>
      <c r="HGH294" s="355"/>
      <c r="HGI294" s="355"/>
      <c r="HGJ294" s="355"/>
      <c r="HGK294" s="204"/>
      <c r="HGL294" s="355"/>
      <c r="HGM294" s="355"/>
      <c r="HGN294" s="355"/>
      <c r="HGO294" s="355"/>
      <c r="HGP294" s="355"/>
      <c r="HGQ294" s="355"/>
      <c r="HGR294" s="355"/>
      <c r="HGS294" s="355"/>
      <c r="HGT294" s="227"/>
      <c r="HGU294" s="227"/>
      <c r="HGV294" s="227"/>
      <c r="HGW294" s="204"/>
      <c r="HGX294" s="355"/>
      <c r="HGY294" s="355"/>
      <c r="HGZ294" s="355"/>
      <c r="HHA294" s="355"/>
      <c r="HHB294" s="355"/>
      <c r="HHC294" s="355"/>
      <c r="HHD294" s="355"/>
      <c r="HHE294" s="355"/>
      <c r="HHF294" s="204"/>
      <c r="HHG294" s="355"/>
      <c r="HHH294" s="355"/>
      <c r="HHI294" s="355"/>
      <c r="HHJ294" s="355"/>
      <c r="HHK294" s="355"/>
      <c r="HHL294" s="355"/>
      <c r="HHM294" s="355"/>
      <c r="HHN294" s="355"/>
      <c r="HHO294" s="227"/>
      <c r="HHP294" s="227"/>
      <c r="HHQ294" s="227"/>
      <c r="HHR294" s="204"/>
      <c r="HHS294" s="355"/>
      <c r="HHT294" s="355"/>
      <c r="HHU294" s="355"/>
      <c r="HHV294" s="355"/>
      <c r="HHW294" s="355"/>
      <c r="HHX294" s="355"/>
      <c r="HHY294" s="355"/>
      <c r="HHZ294" s="355"/>
      <c r="HIA294" s="204"/>
      <c r="HIB294" s="355"/>
      <c r="HIC294" s="355"/>
      <c r="HID294" s="355"/>
      <c r="HIE294" s="355"/>
      <c r="HIF294" s="355"/>
      <c r="HIG294" s="355"/>
      <c r="HIH294" s="355"/>
      <c r="HII294" s="355"/>
      <c r="HIJ294" s="227"/>
      <c r="HIK294" s="227"/>
      <c r="HIL294" s="227"/>
      <c r="HIM294" s="204"/>
      <c r="HIN294" s="355"/>
      <c r="HIO294" s="355"/>
      <c r="HIP294" s="355"/>
      <c r="HIQ294" s="355"/>
      <c r="HIR294" s="355"/>
      <c r="HIS294" s="355"/>
      <c r="HIT294" s="355"/>
      <c r="HIU294" s="355"/>
      <c r="HIV294" s="204"/>
      <c r="HIW294" s="355"/>
      <c r="HIX294" s="355"/>
      <c r="HIY294" s="355"/>
      <c r="HIZ294" s="355"/>
      <c r="HJA294" s="355"/>
      <c r="HJB294" s="355"/>
      <c r="HJC294" s="355"/>
      <c r="HJD294" s="355"/>
      <c r="HJE294" s="227"/>
      <c r="HJF294" s="227"/>
      <c r="HJG294" s="227"/>
      <c r="HJH294" s="204"/>
      <c r="HJI294" s="355"/>
      <c r="HJJ294" s="355"/>
      <c r="HJK294" s="355"/>
      <c r="HJL294" s="355"/>
      <c r="HJM294" s="355"/>
      <c r="HJN294" s="355"/>
      <c r="HJO294" s="355"/>
      <c r="HJP294" s="355"/>
      <c r="HJQ294" s="204"/>
      <c r="HJR294" s="355"/>
      <c r="HJS294" s="355"/>
      <c r="HJT294" s="355"/>
      <c r="HJU294" s="355"/>
      <c r="HJV294" s="355"/>
      <c r="HJW294" s="355"/>
      <c r="HJX294" s="355"/>
      <c r="HJY294" s="355"/>
      <c r="HJZ294" s="227"/>
      <c r="HKA294" s="227"/>
      <c r="HKB294" s="227"/>
      <c r="HKC294" s="204"/>
      <c r="HKD294" s="355"/>
      <c r="HKE294" s="355"/>
      <c r="HKF294" s="355"/>
      <c r="HKG294" s="355"/>
      <c r="HKH294" s="355"/>
      <c r="HKI294" s="355"/>
      <c r="HKJ294" s="355"/>
      <c r="HKK294" s="355"/>
      <c r="HKL294" s="204"/>
      <c r="HKM294" s="355"/>
      <c r="HKN294" s="355"/>
      <c r="HKO294" s="355"/>
      <c r="HKP294" s="355"/>
      <c r="HKQ294" s="355"/>
      <c r="HKR294" s="355"/>
      <c r="HKS294" s="355"/>
      <c r="HKT294" s="355"/>
      <c r="HKU294" s="227"/>
      <c r="HKV294" s="227"/>
      <c r="HKW294" s="227"/>
      <c r="HKX294" s="204"/>
      <c r="HKY294" s="355"/>
      <c r="HKZ294" s="355"/>
      <c r="HLA294" s="355"/>
      <c r="HLB294" s="355"/>
      <c r="HLC294" s="355"/>
      <c r="HLD294" s="355"/>
      <c r="HLE294" s="355"/>
      <c r="HLF294" s="355"/>
      <c r="HLG294" s="204"/>
      <c r="HLH294" s="355"/>
      <c r="HLI294" s="355"/>
      <c r="HLJ294" s="355"/>
      <c r="HLK294" s="355"/>
      <c r="HLL294" s="355"/>
      <c r="HLM294" s="355"/>
      <c r="HLN294" s="355"/>
      <c r="HLO294" s="355"/>
      <c r="HLP294" s="227"/>
      <c r="HLQ294" s="227"/>
      <c r="HLR294" s="227"/>
      <c r="HLS294" s="204"/>
      <c r="HLT294" s="355"/>
      <c r="HLU294" s="355"/>
      <c r="HLV294" s="355"/>
      <c r="HLW294" s="355"/>
      <c r="HLX294" s="355"/>
      <c r="HLY294" s="355"/>
      <c r="HLZ294" s="355"/>
      <c r="HMA294" s="355"/>
      <c r="HMB294" s="204"/>
      <c r="HMC294" s="355"/>
      <c r="HMD294" s="355"/>
      <c r="HME294" s="355"/>
      <c r="HMF294" s="355"/>
      <c r="HMG294" s="355"/>
      <c r="HMH294" s="355"/>
      <c r="HMI294" s="355"/>
      <c r="HMJ294" s="355"/>
      <c r="HMK294" s="227"/>
      <c r="HML294" s="227"/>
      <c r="HMM294" s="227"/>
      <c r="HMN294" s="204"/>
      <c r="HMO294" s="355"/>
      <c r="HMP294" s="355"/>
      <c r="HMQ294" s="355"/>
      <c r="HMR294" s="355"/>
      <c r="HMS294" s="355"/>
      <c r="HMT294" s="355"/>
      <c r="HMU294" s="355"/>
      <c r="HMV294" s="355"/>
      <c r="HMW294" s="204"/>
      <c r="HMX294" s="355"/>
      <c r="HMY294" s="355"/>
      <c r="HMZ294" s="355"/>
      <c r="HNA294" s="355"/>
      <c r="HNB294" s="355"/>
      <c r="HNC294" s="355"/>
      <c r="HND294" s="355"/>
      <c r="HNE294" s="355"/>
      <c r="HNF294" s="227"/>
      <c r="HNG294" s="227"/>
      <c r="HNH294" s="227"/>
      <c r="HNI294" s="204"/>
      <c r="HNJ294" s="355"/>
      <c r="HNK294" s="355"/>
      <c r="HNL294" s="355"/>
      <c r="HNM294" s="355"/>
      <c r="HNN294" s="355"/>
      <c r="HNO294" s="355"/>
      <c r="HNP294" s="355"/>
      <c r="HNQ294" s="355"/>
      <c r="HNR294" s="204"/>
      <c r="HNS294" s="355"/>
      <c r="HNT294" s="355"/>
      <c r="HNU294" s="355"/>
      <c r="HNV294" s="355"/>
      <c r="HNW294" s="355"/>
      <c r="HNX294" s="355"/>
      <c r="HNY294" s="355"/>
      <c r="HNZ294" s="355"/>
      <c r="HOA294" s="227"/>
      <c r="HOB294" s="227"/>
      <c r="HOC294" s="227"/>
      <c r="HOD294" s="204"/>
      <c r="HOE294" s="355"/>
      <c r="HOF294" s="355"/>
      <c r="HOG294" s="355"/>
      <c r="HOH294" s="355"/>
      <c r="HOI294" s="355"/>
      <c r="HOJ294" s="355"/>
      <c r="HOK294" s="355"/>
      <c r="HOL294" s="355"/>
      <c r="HOM294" s="204"/>
      <c r="HON294" s="355"/>
      <c r="HOO294" s="355"/>
      <c r="HOP294" s="355"/>
      <c r="HOQ294" s="355"/>
      <c r="HOR294" s="355"/>
      <c r="HOS294" s="355"/>
      <c r="HOT294" s="355"/>
      <c r="HOU294" s="355"/>
      <c r="HOV294" s="227"/>
      <c r="HOW294" s="227"/>
      <c r="HOX294" s="227"/>
      <c r="HOY294" s="204"/>
      <c r="HOZ294" s="355"/>
      <c r="HPA294" s="355"/>
      <c r="HPB294" s="355"/>
      <c r="HPC294" s="355"/>
      <c r="HPD294" s="355"/>
      <c r="HPE294" s="355"/>
      <c r="HPF294" s="355"/>
      <c r="HPG294" s="355"/>
      <c r="HPH294" s="204"/>
      <c r="HPI294" s="355"/>
      <c r="HPJ294" s="355"/>
      <c r="HPK294" s="355"/>
      <c r="HPL294" s="355"/>
      <c r="HPM294" s="355"/>
      <c r="HPN294" s="355"/>
      <c r="HPO294" s="355"/>
      <c r="HPP294" s="355"/>
      <c r="HPQ294" s="227"/>
      <c r="HPR294" s="227"/>
      <c r="HPS294" s="227"/>
      <c r="HPT294" s="204"/>
      <c r="HPU294" s="355"/>
      <c r="HPV294" s="355"/>
      <c r="HPW294" s="355"/>
      <c r="HPX294" s="355"/>
      <c r="HPY294" s="355"/>
      <c r="HPZ294" s="355"/>
      <c r="HQA294" s="355"/>
      <c r="HQB294" s="355"/>
      <c r="HQC294" s="204"/>
      <c r="HQD294" s="355"/>
      <c r="HQE294" s="355"/>
      <c r="HQF294" s="355"/>
      <c r="HQG294" s="355"/>
      <c r="HQH294" s="355"/>
      <c r="HQI294" s="355"/>
      <c r="HQJ294" s="355"/>
      <c r="HQK294" s="355"/>
      <c r="HQL294" s="227"/>
      <c r="HQM294" s="227"/>
      <c r="HQN294" s="227"/>
      <c r="HQO294" s="204"/>
      <c r="HQP294" s="355"/>
      <c r="HQQ294" s="355"/>
      <c r="HQR294" s="355"/>
      <c r="HQS294" s="355"/>
      <c r="HQT294" s="355"/>
      <c r="HQU294" s="355"/>
      <c r="HQV294" s="355"/>
      <c r="HQW294" s="355"/>
      <c r="HQX294" s="204"/>
      <c r="HQY294" s="355"/>
      <c r="HQZ294" s="355"/>
      <c r="HRA294" s="355"/>
      <c r="HRB294" s="355"/>
      <c r="HRC294" s="355"/>
      <c r="HRD294" s="355"/>
      <c r="HRE294" s="355"/>
      <c r="HRF294" s="355"/>
      <c r="HRG294" s="227"/>
      <c r="HRH294" s="227"/>
      <c r="HRI294" s="227"/>
      <c r="HRJ294" s="204"/>
      <c r="HRK294" s="355"/>
      <c r="HRL294" s="355"/>
      <c r="HRM294" s="355"/>
      <c r="HRN294" s="355"/>
      <c r="HRO294" s="355"/>
      <c r="HRP294" s="355"/>
      <c r="HRQ294" s="355"/>
      <c r="HRR294" s="355"/>
      <c r="HRS294" s="204"/>
      <c r="HRT294" s="355"/>
      <c r="HRU294" s="355"/>
      <c r="HRV294" s="355"/>
      <c r="HRW294" s="355"/>
      <c r="HRX294" s="355"/>
      <c r="HRY294" s="355"/>
      <c r="HRZ294" s="355"/>
      <c r="HSA294" s="355"/>
      <c r="HSB294" s="227"/>
      <c r="HSC294" s="227"/>
      <c r="HSD294" s="227"/>
      <c r="HSE294" s="204"/>
      <c r="HSF294" s="355"/>
      <c r="HSG294" s="355"/>
      <c r="HSH294" s="355"/>
      <c r="HSI294" s="355"/>
      <c r="HSJ294" s="355"/>
      <c r="HSK294" s="355"/>
      <c r="HSL294" s="355"/>
      <c r="HSM294" s="355"/>
      <c r="HSN294" s="204"/>
      <c r="HSO294" s="355"/>
      <c r="HSP294" s="355"/>
      <c r="HSQ294" s="355"/>
      <c r="HSR294" s="355"/>
      <c r="HSS294" s="355"/>
      <c r="HST294" s="355"/>
      <c r="HSU294" s="355"/>
      <c r="HSV294" s="355"/>
      <c r="HSW294" s="227"/>
      <c r="HSX294" s="227"/>
      <c r="HSY294" s="227"/>
      <c r="HSZ294" s="204"/>
      <c r="HTA294" s="355"/>
      <c r="HTB294" s="355"/>
      <c r="HTC294" s="355"/>
      <c r="HTD294" s="355"/>
      <c r="HTE294" s="355"/>
      <c r="HTF294" s="355"/>
      <c r="HTG294" s="355"/>
      <c r="HTH294" s="355"/>
      <c r="HTI294" s="204"/>
      <c r="HTJ294" s="355"/>
      <c r="HTK294" s="355"/>
      <c r="HTL294" s="355"/>
      <c r="HTM294" s="355"/>
      <c r="HTN294" s="355"/>
      <c r="HTO294" s="355"/>
      <c r="HTP294" s="355"/>
      <c r="HTQ294" s="355"/>
      <c r="HTR294" s="227"/>
      <c r="HTS294" s="227"/>
      <c r="HTT294" s="227"/>
      <c r="HTU294" s="204"/>
      <c r="HTV294" s="355"/>
      <c r="HTW294" s="355"/>
      <c r="HTX294" s="355"/>
      <c r="HTY294" s="355"/>
      <c r="HTZ294" s="355"/>
      <c r="HUA294" s="355"/>
      <c r="HUB294" s="355"/>
      <c r="HUC294" s="355"/>
      <c r="HUD294" s="204"/>
      <c r="HUE294" s="355"/>
      <c r="HUF294" s="355"/>
      <c r="HUG294" s="355"/>
      <c r="HUH294" s="355"/>
      <c r="HUI294" s="355"/>
      <c r="HUJ294" s="355"/>
      <c r="HUK294" s="355"/>
      <c r="HUL294" s="355"/>
      <c r="HUM294" s="227"/>
      <c r="HUN294" s="227"/>
      <c r="HUO294" s="227"/>
      <c r="HUP294" s="204"/>
      <c r="HUQ294" s="355"/>
      <c r="HUR294" s="355"/>
      <c r="HUS294" s="355"/>
      <c r="HUT294" s="355"/>
      <c r="HUU294" s="355"/>
      <c r="HUV294" s="355"/>
      <c r="HUW294" s="355"/>
      <c r="HUX294" s="355"/>
      <c r="HUY294" s="204"/>
      <c r="HUZ294" s="355"/>
      <c r="HVA294" s="355"/>
      <c r="HVB294" s="355"/>
      <c r="HVC294" s="355"/>
      <c r="HVD294" s="355"/>
      <c r="HVE294" s="355"/>
      <c r="HVF294" s="355"/>
      <c r="HVG294" s="355"/>
      <c r="HVH294" s="227"/>
      <c r="HVI294" s="227"/>
      <c r="HVJ294" s="227"/>
      <c r="HVK294" s="204"/>
      <c r="HVL294" s="355"/>
      <c r="HVM294" s="355"/>
      <c r="HVN294" s="355"/>
      <c r="HVO294" s="355"/>
      <c r="HVP294" s="355"/>
      <c r="HVQ294" s="355"/>
      <c r="HVR294" s="355"/>
      <c r="HVS294" s="355"/>
      <c r="HVT294" s="204"/>
      <c r="HVU294" s="355"/>
      <c r="HVV294" s="355"/>
      <c r="HVW294" s="355"/>
      <c r="HVX294" s="355"/>
      <c r="HVY294" s="355"/>
      <c r="HVZ294" s="355"/>
      <c r="HWA294" s="355"/>
      <c r="HWB294" s="355"/>
      <c r="HWC294" s="227"/>
      <c r="HWD294" s="227"/>
      <c r="HWE294" s="227"/>
      <c r="HWF294" s="204"/>
      <c r="HWG294" s="355"/>
      <c r="HWH294" s="355"/>
      <c r="HWI294" s="355"/>
      <c r="HWJ294" s="355"/>
      <c r="HWK294" s="355"/>
      <c r="HWL294" s="355"/>
      <c r="HWM294" s="355"/>
      <c r="HWN294" s="355"/>
      <c r="HWO294" s="204"/>
      <c r="HWP294" s="355"/>
      <c r="HWQ294" s="355"/>
      <c r="HWR294" s="355"/>
      <c r="HWS294" s="355"/>
      <c r="HWT294" s="355"/>
      <c r="HWU294" s="355"/>
      <c r="HWV294" s="355"/>
      <c r="HWW294" s="355"/>
      <c r="HWX294" s="227"/>
      <c r="HWY294" s="227"/>
      <c r="HWZ294" s="227"/>
      <c r="HXA294" s="204"/>
      <c r="HXB294" s="355"/>
      <c r="HXC294" s="355"/>
      <c r="HXD294" s="355"/>
      <c r="HXE294" s="355"/>
      <c r="HXF294" s="355"/>
      <c r="HXG294" s="355"/>
      <c r="HXH294" s="355"/>
      <c r="HXI294" s="355"/>
      <c r="HXJ294" s="204"/>
      <c r="HXK294" s="355"/>
      <c r="HXL294" s="355"/>
      <c r="HXM294" s="355"/>
      <c r="HXN294" s="355"/>
      <c r="HXO294" s="355"/>
      <c r="HXP294" s="355"/>
      <c r="HXQ294" s="355"/>
      <c r="HXR294" s="355"/>
      <c r="HXS294" s="227"/>
      <c r="HXT294" s="227"/>
      <c r="HXU294" s="227"/>
      <c r="HXV294" s="204"/>
      <c r="HXW294" s="355"/>
      <c r="HXX294" s="355"/>
      <c r="HXY294" s="355"/>
      <c r="HXZ294" s="355"/>
      <c r="HYA294" s="355"/>
      <c r="HYB294" s="355"/>
      <c r="HYC294" s="355"/>
      <c r="HYD294" s="355"/>
      <c r="HYE294" s="204"/>
      <c r="HYF294" s="355"/>
      <c r="HYG294" s="355"/>
      <c r="HYH294" s="355"/>
      <c r="HYI294" s="355"/>
      <c r="HYJ294" s="355"/>
      <c r="HYK294" s="355"/>
      <c r="HYL294" s="355"/>
      <c r="HYM294" s="355"/>
      <c r="HYN294" s="227"/>
      <c r="HYO294" s="227"/>
      <c r="HYP294" s="227"/>
      <c r="HYQ294" s="204"/>
      <c r="HYR294" s="355"/>
      <c r="HYS294" s="355"/>
      <c r="HYT294" s="355"/>
      <c r="HYU294" s="355"/>
      <c r="HYV294" s="355"/>
      <c r="HYW294" s="355"/>
      <c r="HYX294" s="355"/>
      <c r="HYY294" s="355"/>
      <c r="HYZ294" s="204"/>
      <c r="HZA294" s="355"/>
      <c r="HZB294" s="355"/>
      <c r="HZC294" s="355"/>
      <c r="HZD294" s="355"/>
      <c r="HZE294" s="355"/>
      <c r="HZF294" s="355"/>
      <c r="HZG294" s="355"/>
      <c r="HZH294" s="355"/>
      <c r="HZI294" s="227"/>
      <c r="HZJ294" s="227"/>
      <c r="HZK294" s="227"/>
      <c r="HZL294" s="204"/>
      <c r="HZM294" s="355"/>
      <c r="HZN294" s="355"/>
      <c r="HZO294" s="355"/>
      <c r="HZP294" s="355"/>
      <c r="HZQ294" s="355"/>
      <c r="HZR294" s="355"/>
      <c r="HZS294" s="355"/>
      <c r="HZT294" s="355"/>
      <c r="HZU294" s="204"/>
      <c r="HZV294" s="355"/>
      <c r="HZW294" s="355"/>
      <c r="HZX294" s="355"/>
      <c r="HZY294" s="355"/>
      <c r="HZZ294" s="355"/>
      <c r="IAA294" s="355"/>
      <c r="IAB294" s="355"/>
      <c r="IAC294" s="355"/>
      <c r="IAD294" s="227"/>
      <c r="IAE294" s="227"/>
      <c r="IAF294" s="227"/>
      <c r="IAG294" s="204"/>
      <c r="IAH294" s="355"/>
      <c r="IAI294" s="355"/>
      <c r="IAJ294" s="355"/>
      <c r="IAK294" s="355"/>
      <c r="IAL294" s="355"/>
      <c r="IAM294" s="355"/>
      <c r="IAN294" s="355"/>
      <c r="IAO294" s="355"/>
      <c r="IAP294" s="204"/>
      <c r="IAQ294" s="355"/>
      <c r="IAR294" s="355"/>
      <c r="IAS294" s="355"/>
      <c r="IAT294" s="355"/>
      <c r="IAU294" s="355"/>
      <c r="IAV294" s="355"/>
      <c r="IAW294" s="355"/>
      <c r="IAX294" s="355"/>
      <c r="IAY294" s="227"/>
      <c r="IAZ294" s="227"/>
      <c r="IBA294" s="227"/>
      <c r="IBB294" s="204"/>
      <c r="IBC294" s="355"/>
      <c r="IBD294" s="355"/>
      <c r="IBE294" s="355"/>
      <c r="IBF294" s="355"/>
      <c r="IBG294" s="355"/>
      <c r="IBH294" s="355"/>
      <c r="IBI294" s="355"/>
      <c r="IBJ294" s="355"/>
      <c r="IBK294" s="204"/>
      <c r="IBL294" s="355"/>
      <c r="IBM294" s="355"/>
      <c r="IBN294" s="355"/>
      <c r="IBO294" s="355"/>
      <c r="IBP294" s="355"/>
      <c r="IBQ294" s="355"/>
      <c r="IBR294" s="355"/>
      <c r="IBS294" s="355"/>
      <c r="IBT294" s="227"/>
      <c r="IBU294" s="227"/>
      <c r="IBV294" s="227"/>
      <c r="IBW294" s="204"/>
      <c r="IBX294" s="355"/>
      <c r="IBY294" s="355"/>
      <c r="IBZ294" s="355"/>
      <c r="ICA294" s="355"/>
      <c r="ICB294" s="355"/>
      <c r="ICC294" s="355"/>
      <c r="ICD294" s="355"/>
      <c r="ICE294" s="355"/>
      <c r="ICF294" s="204"/>
      <c r="ICG294" s="355"/>
      <c r="ICH294" s="355"/>
      <c r="ICI294" s="355"/>
      <c r="ICJ294" s="355"/>
      <c r="ICK294" s="355"/>
      <c r="ICL294" s="355"/>
      <c r="ICM294" s="355"/>
      <c r="ICN294" s="355"/>
      <c r="ICO294" s="227"/>
      <c r="ICP294" s="227"/>
      <c r="ICQ294" s="227"/>
      <c r="ICR294" s="204"/>
      <c r="ICS294" s="355"/>
      <c r="ICT294" s="355"/>
      <c r="ICU294" s="355"/>
      <c r="ICV294" s="355"/>
      <c r="ICW294" s="355"/>
      <c r="ICX294" s="355"/>
      <c r="ICY294" s="355"/>
      <c r="ICZ294" s="355"/>
      <c r="IDA294" s="204"/>
      <c r="IDB294" s="355"/>
      <c r="IDC294" s="355"/>
      <c r="IDD294" s="355"/>
      <c r="IDE294" s="355"/>
      <c r="IDF294" s="355"/>
      <c r="IDG294" s="355"/>
      <c r="IDH294" s="355"/>
      <c r="IDI294" s="355"/>
      <c r="IDJ294" s="227"/>
      <c r="IDK294" s="227"/>
      <c r="IDL294" s="227"/>
      <c r="IDM294" s="204"/>
      <c r="IDN294" s="355"/>
      <c r="IDO294" s="355"/>
      <c r="IDP294" s="355"/>
      <c r="IDQ294" s="355"/>
      <c r="IDR294" s="355"/>
      <c r="IDS294" s="355"/>
      <c r="IDT294" s="355"/>
      <c r="IDU294" s="355"/>
      <c r="IDV294" s="204"/>
      <c r="IDW294" s="355"/>
      <c r="IDX294" s="355"/>
      <c r="IDY294" s="355"/>
      <c r="IDZ294" s="355"/>
      <c r="IEA294" s="355"/>
      <c r="IEB294" s="355"/>
      <c r="IEC294" s="355"/>
      <c r="IED294" s="355"/>
      <c r="IEE294" s="227"/>
      <c r="IEF294" s="227"/>
      <c r="IEG294" s="227"/>
      <c r="IEH294" s="204"/>
      <c r="IEI294" s="355"/>
      <c r="IEJ294" s="355"/>
      <c r="IEK294" s="355"/>
      <c r="IEL294" s="355"/>
      <c r="IEM294" s="355"/>
      <c r="IEN294" s="355"/>
      <c r="IEO294" s="355"/>
      <c r="IEP294" s="355"/>
      <c r="IEQ294" s="204"/>
      <c r="IER294" s="355"/>
      <c r="IES294" s="355"/>
      <c r="IET294" s="355"/>
      <c r="IEU294" s="355"/>
      <c r="IEV294" s="355"/>
      <c r="IEW294" s="355"/>
      <c r="IEX294" s="355"/>
      <c r="IEY294" s="355"/>
      <c r="IEZ294" s="227"/>
      <c r="IFA294" s="227"/>
      <c r="IFB294" s="227"/>
      <c r="IFC294" s="204"/>
      <c r="IFD294" s="355"/>
      <c r="IFE294" s="355"/>
      <c r="IFF294" s="355"/>
      <c r="IFG294" s="355"/>
      <c r="IFH294" s="355"/>
      <c r="IFI294" s="355"/>
      <c r="IFJ294" s="355"/>
      <c r="IFK294" s="355"/>
      <c r="IFL294" s="204"/>
      <c r="IFM294" s="355"/>
      <c r="IFN294" s="355"/>
      <c r="IFO294" s="355"/>
      <c r="IFP294" s="355"/>
      <c r="IFQ294" s="355"/>
      <c r="IFR294" s="355"/>
      <c r="IFS294" s="355"/>
      <c r="IFT294" s="355"/>
      <c r="IFU294" s="227"/>
      <c r="IFV294" s="227"/>
      <c r="IFW294" s="227"/>
      <c r="IFX294" s="204"/>
      <c r="IFY294" s="355"/>
      <c r="IFZ294" s="355"/>
      <c r="IGA294" s="355"/>
      <c r="IGB294" s="355"/>
      <c r="IGC294" s="355"/>
      <c r="IGD294" s="355"/>
      <c r="IGE294" s="355"/>
      <c r="IGF294" s="355"/>
      <c r="IGG294" s="204"/>
      <c r="IGH294" s="355"/>
      <c r="IGI294" s="355"/>
      <c r="IGJ294" s="355"/>
      <c r="IGK294" s="355"/>
      <c r="IGL294" s="355"/>
      <c r="IGM294" s="355"/>
      <c r="IGN294" s="355"/>
      <c r="IGO294" s="355"/>
      <c r="IGP294" s="227"/>
      <c r="IGQ294" s="227"/>
      <c r="IGR294" s="227"/>
      <c r="IGS294" s="204"/>
      <c r="IGT294" s="355"/>
      <c r="IGU294" s="355"/>
      <c r="IGV294" s="355"/>
      <c r="IGW294" s="355"/>
      <c r="IGX294" s="355"/>
      <c r="IGY294" s="355"/>
      <c r="IGZ294" s="355"/>
      <c r="IHA294" s="355"/>
      <c r="IHB294" s="204"/>
      <c r="IHC294" s="355"/>
      <c r="IHD294" s="355"/>
      <c r="IHE294" s="355"/>
      <c r="IHF294" s="355"/>
      <c r="IHG294" s="355"/>
      <c r="IHH294" s="355"/>
      <c r="IHI294" s="355"/>
      <c r="IHJ294" s="355"/>
      <c r="IHK294" s="227"/>
      <c r="IHL294" s="227"/>
      <c r="IHM294" s="227"/>
      <c r="IHN294" s="204"/>
      <c r="IHO294" s="355"/>
      <c r="IHP294" s="355"/>
      <c r="IHQ294" s="355"/>
      <c r="IHR294" s="355"/>
      <c r="IHS294" s="355"/>
      <c r="IHT294" s="355"/>
      <c r="IHU294" s="355"/>
      <c r="IHV294" s="355"/>
      <c r="IHW294" s="204"/>
      <c r="IHX294" s="355"/>
      <c r="IHY294" s="355"/>
      <c r="IHZ294" s="355"/>
      <c r="IIA294" s="355"/>
      <c r="IIB294" s="355"/>
      <c r="IIC294" s="355"/>
      <c r="IID294" s="355"/>
      <c r="IIE294" s="355"/>
      <c r="IIF294" s="227"/>
      <c r="IIG294" s="227"/>
      <c r="IIH294" s="227"/>
      <c r="III294" s="204"/>
      <c r="IIJ294" s="355"/>
      <c r="IIK294" s="355"/>
      <c r="IIL294" s="355"/>
      <c r="IIM294" s="355"/>
      <c r="IIN294" s="355"/>
      <c r="IIO294" s="355"/>
      <c r="IIP294" s="355"/>
      <c r="IIQ294" s="355"/>
      <c r="IIR294" s="204"/>
      <c r="IIS294" s="355"/>
      <c r="IIT294" s="355"/>
      <c r="IIU294" s="355"/>
      <c r="IIV294" s="355"/>
      <c r="IIW294" s="355"/>
      <c r="IIX294" s="355"/>
      <c r="IIY294" s="355"/>
      <c r="IIZ294" s="355"/>
      <c r="IJA294" s="227"/>
      <c r="IJB294" s="227"/>
      <c r="IJC294" s="227"/>
      <c r="IJD294" s="204"/>
      <c r="IJE294" s="355"/>
      <c r="IJF294" s="355"/>
      <c r="IJG294" s="355"/>
      <c r="IJH294" s="355"/>
      <c r="IJI294" s="355"/>
      <c r="IJJ294" s="355"/>
      <c r="IJK294" s="355"/>
      <c r="IJL294" s="355"/>
      <c r="IJM294" s="204"/>
      <c r="IJN294" s="355"/>
      <c r="IJO294" s="355"/>
      <c r="IJP294" s="355"/>
      <c r="IJQ294" s="355"/>
      <c r="IJR294" s="355"/>
      <c r="IJS294" s="355"/>
      <c r="IJT294" s="355"/>
      <c r="IJU294" s="355"/>
      <c r="IJV294" s="227"/>
      <c r="IJW294" s="227"/>
      <c r="IJX294" s="227"/>
      <c r="IJY294" s="204"/>
      <c r="IJZ294" s="355"/>
      <c r="IKA294" s="355"/>
      <c r="IKB294" s="355"/>
      <c r="IKC294" s="355"/>
      <c r="IKD294" s="355"/>
      <c r="IKE294" s="355"/>
      <c r="IKF294" s="355"/>
      <c r="IKG294" s="355"/>
      <c r="IKH294" s="204"/>
      <c r="IKI294" s="355"/>
      <c r="IKJ294" s="355"/>
      <c r="IKK294" s="355"/>
      <c r="IKL294" s="355"/>
      <c r="IKM294" s="355"/>
      <c r="IKN294" s="355"/>
      <c r="IKO294" s="355"/>
      <c r="IKP294" s="355"/>
      <c r="IKQ294" s="227"/>
      <c r="IKR294" s="227"/>
      <c r="IKS294" s="227"/>
      <c r="IKT294" s="204"/>
      <c r="IKU294" s="355"/>
      <c r="IKV294" s="355"/>
      <c r="IKW294" s="355"/>
      <c r="IKX294" s="355"/>
      <c r="IKY294" s="355"/>
      <c r="IKZ294" s="355"/>
      <c r="ILA294" s="355"/>
      <c r="ILB294" s="355"/>
      <c r="ILC294" s="204"/>
      <c r="ILD294" s="355"/>
      <c r="ILE294" s="355"/>
      <c r="ILF294" s="355"/>
      <c r="ILG294" s="355"/>
      <c r="ILH294" s="355"/>
      <c r="ILI294" s="355"/>
      <c r="ILJ294" s="355"/>
      <c r="ILK294" s="355"/>
      <c r="ILL294" s="227"/>
      <c r="ILM294" s="227"/>
      <c r="ILN294" s="227"/>
      <c r="ILO294" s="204"/>
      <c r="ILP294" s="355"/>
      <c r="ILQ294" s="355"/>
      <c r="ILR294" s="355"/>
      <c r="ILS294" s="355"/>
      <c r="ILT294" s="355"/>
      <c r="ILU294" s="355"/>
      <c r="ILV294" s="355"/>
      <c r="ILW294" s="355"/>
      <c r="ILX294" s="204"/>
      <c r="ILY294" s="355"/>
      <c r="ILZ294" s="355"/>
      <c r="IMA294" s="355"/>
      <c r="IMB294" s="355"/>
      <c r="IMC294" s="355"/>
      <c r="IMD294" s="355"/>
      <c r="IME294" s="355"/>
      <c r="IMF294" s="355"/>
      <c r="IMG294" s="227"/>
      <c r="IMH294" s="227"/>
      <c r="IMI294" s="227"/>
      <c r="IMJ294" s="204"/>
      <c r="IMK294" s="355"/>
      <c r="IML294" s="355"/>
      <c r="IMM294" s="355"/>
      <c r="IMN294" s="355"/>
      <c r="IMO294" s="355"/>
      <c r="IMP294" s="355"/>
      <c r="IMQ294" s="355"/>
      <c r="IMR294" s="355"/>
      <c r="IMS294" s="204"/>
      <c r="IMT294" s="355"/>
      <c r="IMU294" s="355"/>
      <c r="IMV294" s="355"/>
      <c r="IMW294" s="355"/>
      <c r="IMX294" s="355"/>
      <c r="IMY294" s="355"/>
      <c r="IMZ294" s="355"/>
      <c r="INA294" s="355"/>
      <c r="INB294" s="227"/>
      <c r="INC294" s="227"/>
      <c r="IND294" s="227"/>
      <c r="INE294" s="204"/>
      <c r="INF294" s="355"/>
      <c r="ING294" s="355"/>
      <c r="INH294" s="355"/>
      <c r="INI294" s="355"/>
      <c r="INJ294" s="355"/>
      <c r="INK294" s="355"/>
      <c r="INL294" s="355"/>
      <c r="INM294" s="355"/>
      <c r="INN294" s="204"/>
      <c r="INO294" s="355"/>
      <c r="INP294" s="355"/>
      <c r="INQ294" s="355"/>
      <c r="INR294" s="355"/>
      <c r="INS294" s="355"/>
      <c r="INT294" s="355"/>
      <c r="INU294" s="355"/>
      <c r="INV294" s="355"/>
      <c r="INW294" s="227"/>
      <c r="INX294" s="227"/>
      <c r="INY294" s="227"/>
      <c r="INZ294" s="204"/>
      <c r="IOA294" s="355"/>
      <c r="IOB294" s="355"/>
      <c r="IOC294" s="355"/>
      <c r="IOD294" s="355"/>
      <c r="IOE294" s="355"/>
      <c r="IOF294" s="355"/>
      <c r="IOG294" s="355"/>
      <c r="IOH294" s="355"/>
      <c r="IOI294" s="204"/>
      <c r="IOJ294" s="355"/>
      <c r="IOK294" s="355"/>
      <c r="IOL294" s="355"/>
      <c r="IOM294" s="355"/>
      <c r="ION294" s="355"/>
      <c r="IOO294" s="355"/>
      <c r="IOP294" s="355"/>
      <c r="IOQ294" s="355"/>
      <c r="IOR294" s="227"/>
      <c r="IOS294" s="227"/>
      <c r="IOT294" s="227"/>
      <c r="IOU294" s="204"/>
      <c r="IOV294" s="355"/>
      <c r="IOW294" s="355"/>
      <c r="IOX294" s="355"/>
      <c r="IOY294" s="355"/>
      <c r="IOZ294" s="355"/>
      <c r="IPA294" s="355"/>
      <c r="IPB294" s="355"/>
      <c r="IPC294" s="355"/>
      <c r="IPD294" s="204"/>
      <c r="IPE294" s="355"/>
      <c r="IPF294" s="355"/>
      <c r="IPG294" s="355"/>
      <c r="IPH294" s="355"/>
      <c r="IPI294" s="355"/>
      <c r="IPJ294" s="355"/>
      <c r="IPK294" s="355"/>
      <c r="IPL294" s="355"/>
      <c r="IPM294" s="227"/>
      <c r="IPN294" s="227"/>
      <c r="IPO294" s="227"/>
      <c r="IPP294" s="204"/>
      <c r="IPQ294" s="355"/>
      <c r="IPR294" s="355"/>
      <c r="IPS294" s="355"/>
      <c r="IPT294" s="355"/>
      <c r="IPU294" s="355"/>
      <c r="IPV294" s="355"/>
      <c r="IPW294" s="355"/>
      <c r="IPX294" s="355"/>
      <c r="IPY294" s="204"/>
      <c r="IPZ294" s="355"/>
      <c r="IQA294" s="355"/>
      <c r="IQB294" s="355"/>
      <c r="IQC294" s="355"/>
      <c r="IQD294" s="355"/>
      <c r="IQE294" s="355"/>
      <c r="IQF294" s="355"/>
      <c r="IQG294" s="355"/>
      <c r="IQH294" s="227"/>
      <c r="IQI294" s="227"/>
      <c r="IQJ294" s="227"/>
      <c r="IQK294" s="204"/>
      <c r="IQL294" s="355"/>
      <c r="IQM294" s="355"/>
      <c r="IQN294" s="355"/>
      <c r="IQO294" s="355"/>
      <c r="IQP294" s="355"/>
      <c r="IQQ294" s="355"/>
      <c r="IQR294" s="355"/>
      <c r="IQS294" s="355"/>
      <c r="IQT294" s="204"/>
      <c r="IQU294" s="355"/>
      <c r="IQV294" s="355"/>
      <c r="IQW294" s="355"/>
      <c r="IQX294" s="355"/>
      <c r="IQY294" s="355"/>
      <c r="IQZ294" s="355"/>
      <c r="IRA294" s="355"/>
      <c r="IRB294" s="355"/>
      <c r="IRC294" s="227"/>
      <c r="IRD294" s="227"/>
      <c r="IRE294" s="227"/>
      <c r="IRF294" s="204"/>
      <c r="IRG294" s="355"/>
      <c r="IRH294" s="355"/>
      <c r="IRI294" s="355"/>
      <c r="IRJ294" s="355"/>
      <c r="IRK294" s="355"/>
      <c r="IRL294" s="355"/>
      <c r="IRM294" s="355"/>
      <c r="IRN294" s="355"/>
      <c r="IRO294" s="204"/>
      <c r="IRP294" s="355"/>
      <c r="IRQ294" s="355"/>
      <c r="IRR294" s="355"/>
      <c r="IRS294" s="355"/>
      <c r="IRT294" s="355"/>
      <c r="IRU294" s="355"/>
      <c r="IRV294" s="355"/>
      <c r="IRW294" s="355"/>
      <c r="IRX294" s="227"/>
      <c r="IRY294" s="227"/>
      <c r="IRZ294" s="227"/>
      <c r="ISA294" s="204"/>
      <c r="ISB294" s="355"/>
      <c r="ISC294" s="355"/>
      <c r="ISD294" s="355"/>
      <c r="ISE294" s="355"/>
      <c r="ISF294" s="355"/>
      <c r="ISG294" s="355"/>
      <c r="ISH294" s="355"/>
      <c r="ISI294" s="355"/>
      <c r="ISJ294" s="204"/>
      <c r="ISK294" s="355"/>
      <c r="ISL294" s="355"/>
      <c r="ISM294" s="355"/>
      <c r="ISN294" s="355"/>
      <c r="ISO294" s="355"/>
      <c r="ISP294" s="355"/>
      <c r="ISQ294" s="355"/>
      <c r="ISR294" s="355"/>
      <c r="ISS294" s="227"/>
      <c r="IST294" s="227"/>
      <c r="ISU294" s="227"/>
      <c r="ISV294" s="204"/>
      <c r="ISW294" s="355"/>
      <c r="ISX294" s="355"/>
      <c r="ISY294" s="355"/>
      <c r="ISZ294" s="355"/>
      <c r="ITA294" s="355"/>
      <c r="ITB294" s="355"/>
      <c r="ITC294" s="355"/>
      <c r="ITD294" s="355"/>
      <c r="ITE294" s="204"/>
      <c r="ITF294" s="355"/>
      <c r="ITG294" s="355"/>
      <c r="ITH294" s="355"/>
      <c r="ITI294" s="355"/>
      <c r="ITJ294" s="355"/>
      <c r="ITK294" s="355"/>
      <c r="ITL294" s="355"/>
      <c r="ITM294" s="355"/>
      <c r="ITN294" s="227"/>
      <c r="ITO294" s="227"/>
      <c r="ITP294" s="227"/>
      <c r="ITQ294" s="204"/>
      <c r="ITR294" s="355"/>
      <c r="ITS294" s="355"/>
      <c r="ITT294" s="355"/>
      <c r="ITU294" s="355"/>
      <c r="ITV294" s="355"/>
      <c r="ITW294" s="355"/>
      <c r="ITX294" s="355"/>
      <c r="ITY294" s="355"/>
      <c r="ITZ294" s="204"/>
      <c r="IUA294" s="355"/>
      <c r="IUB294" s="355"/>
      <c r="IUC294" s="355"/>
      <c r="IUD294" s="355"/>
      <c r="IUE294" s="355"/>
      <c r="IUF294" s="355"/>
      <c r="IUG294" s="355"/>
      <c r="IUH294" s="355"/>
      <c r="IUI294" s="227"/>
      <c r="IUJ294" s="227"/>
      <c r="IUK294" s="227"/>
      <c r="IUL294" s="204"/>
      <c r="IUM294" s="355"/>
      <c r="IUN294" s="355"/>
      <c r="IUO294" s="355"/>
      <c r="IUP294" s="355"/>
      <c r="IUQ294" s="355"/>
      <c r="IUR294" s="355"/>
      <c r="IUS294" s="355"/>
      <c r="IUT294" s="355"/>
      <c r="IUU294" s="204"/>
      <c r="IUV294" s="355"/>
      <c r="IUW294" s="355"/>
      <c r="IUX294" s="355"/>
      <c r="IUY294" s="355"/>
      <c r="IUZ294" s="355"/>
      <c r="IVA294" s="355"/>
      <c r="IVB294" s="355"/>
      <c r="IVC294" s="355"/>
      <c r="IVD294" s="227"/>
      <c r="IVE294" s="227"/>
      <c r="IVF294" s="227"/>
      <c r="IVG294" s="204"/>
      <c r="IVH294" s="355"/>
      <c r="IVI294" s="355"/>
      <c r="IVJ294" s="355"/>
      <c r="IVK294" s="355"/>
      <c r="IVL294" s="355"/>
      <c r="IVM294" s="355"/>
      <c r="IVN294" s="355"/>
      <c r="IVO294" s="355"/>
      <c r="IVP294" s="204"/>
      <c r="IVQ294" s="355"/>
      <c r="IVR294" s="355"/>
      <c r="IVS294" s="355"/>
      <c r="IVT294" s="355"/>
      <c r="IVU294" s="355"/>
      <c r="IVV294" s="355"/>
      <c r="IVW294" s="355"/>
      <c r="IVX294" s="355"/>
      <c r="IVY294" s="227"/>
      <c r="IVZ294" s="227"/>
      <c r="IWA294" s="227"/>
      <c r="IWB294" s="204"/>
      <c r="IWC294" s="355"/>
      <c r="IWD294" s="355"/>
      <c r="IWE294" s="355"/>
      <c r="IWF294" s="355"/>
      <c r="IWG294" s="355"/>
      <c r="IWH294" s="355"/>
      <c r="IWI294" s="355"/>
      <c r="IWJ294" s="355"/>
      <c r="IWK294" s="204"/>
      <c r="IWL294" s="355"/>
      <c r="IWM294" s="355"/>
      <c r="IWN294" s="355"/>
      <c r="IWO294" s="355"/>
      <c r="IWP294" s="355"/>
      <c r="IWQ294" s="355"/>
      <c r="IWR294" s="355"/>
      <c r="IWS294" s="355"/>
      <c r="IWT294" s="227"/>
      <c r="IWU294" s="227"/>
      <c r="IWV294" s="227"/>
      <c r="IWW294" s="204"/>
      <c r="IWX294" s="355"/>
      <c r="IWY294" s="355"/>
      <c r="IWZ294" s="355"/>
      <c r="IXA294" s="355"/>
      <c r="IXB294" s="355"/>
      <c r="IXC294" s="355"/>
      <c r="IXD294" s="355"/>
      <c r="IXE294" s="355"/>
      <c r="IXF294" s="204"/>
      <c r="IXG294" s="355"/>
      <c r="IXH294" s="355"/>
      <c r="IXI294" s="355"/>
      <c r="IXJ294" s="355"/>
      <c r="IXK294" s="355"/>
      <c r="IXL294" s="355"/>
      <c r="IXM294" s="355"/>
      <c r="IXN294" s="355"/>
      <c r="IXO294" s="227"/>
      <c r="IXP294" s="227"/>
      <c r="IXQ294" s="227"/>
      <c r="IXR294" s="204"/>
      <c r="IXS294" s="355"/>
      <c r="IXT294" s="355"/>
      <c r="IXU294" s="355"/>
      <c r="IXV294" s="355"/>
      <c r="IXW294" s="355"/>
      <c r="IXX294" s="355"/>
      <c r="IXY294" s="355"/>
      <c r="IXZ294" s="355"/>
      <c r="IYA294" s="204"/>
      <c r="IYB294" s="355"/>
      <c r="IYC294" s="355"/>
      <c r="IYD294" s="355"/>
      <c r="IYE294" s="355"/>
      <c r="IYF294" s="355"/>
      <c r="IYG294" s="355"/>
      <c r="IYH294" s="355"/>
      <c r="IYI294" s="355"/>
      <c r="IYJ294" s="227"/>
      <c r="IYK294" s="227"/>
      <c r="IYL294" s="227"/>
      <c r="IYM294" s="204"/>
      <c r="IYN294" s="355"/>
      <c r="IYO294" s="355"/>
      <c r="IYP294" s="355"/>
      <c r="IYQ294" s="355"/>
      <c r="IYR294" s="355"/>
      <c r="IYS294" s="355"/>
      <c r="IYT294" s="355"/>
      <c r="IYU294" s="355"/>
      <c r="IYV294" s="204"/>
      <c r="IYW294" s="355"/>
      <c r="IYX294" s="355"/>
      <c r="IYY294" s="355"/>
      <c r="IYZ294" s="355"/>
      <c r="IZA294" s="355"/>
      <c r="IZB294" s="355"/>
      <c r="IZC294" s="355"/>
      <c r="IZD294" s="355"/>
      <c r="IZE294" s="227"/>
      <c r="IZF294" s="227"/>
      <c r="IZG294" s="227"/>
      <c r="IZH294" s="204"/>
      <c r="IZI294" s="355"/>
      <c r="IZJ294" s="355"/>
      <c r="IZK294" s="355"/>
      <c r="IZL294" s="355"/>
      <c r="IZM294" s="355"/>
      <c r="IZN294" s="355"/>
      <c r="IZO294" s="355"/>
      <c r="IZP294" s="355"/>
      <c r="IZQ294" s="204"/>
      <c r="IZR294" s="355"/>
      <c r="IZS294" s="355"/>
      <c r="IZT294" s="355"/>
      <c r="IZU294" s="355"/>
      <c r="IZV294" s="355"/>
      <c r="IZW294" s="355"/>
      <c r="IZX294" s="355"/>
      <c r="IZY294" s="355"/>
      <c r="IZZ294" s="227"/>
      <c r="JAA294" s="227"/>
      <c r="JAB294" s="227"/>
      <c r="JAC294" s="204"/>
      <c r="JAD294" s="355"/>
      <c r="JAE294" s="355"/>
      <c r="JAF294" s="355"/>
      <c r="JAG294" s="355"/>
      <c r="JAH294" s="355"/>
      <c r="JAI294" s="355"/>
      <c r="JAJ294" s="355"/>
      <c r="JAK294" s="355"/>
      <c r="JAL294" s="204"/>
      <c r="JAM294" s="355"/>
      <c r="JAN294" s="355"/>
      <c r="JAO294" s="355"/>
      <c r="JAP294" s="355"/>
      <c r="JAQ294" s="355"/>
      <c r="JAR294" s="355"/>
      <c r="JAS294" s="355"/>
      <c r="JAT294" s="355"/>
      <c r="JAU294" s="227"/>
      <c r="JAV294" s="227"/>
      <c r="JAW294" s="227"/>
      <c r="JAX294" s="204"/>
      <c r="JAY294" s="355"/>
      <c r="JAZ294" s="355"/>
      <c r="JBA294" s="355"/>
      <c r="JBB294" s="355"/>
      <c r="JBC294" s="355"/>
      <c r="JBD294" s="355"/>
      <c r="JBE294" s="355"/>
      <c r="JBF294" s="355"/>
      <c r="JBG294" s="204"/>
      <c r="JBH294" s="355"/>
      <c r="JBI294" s="355"/>
      <c r="JBJ294" s="355"/>
      <c r="JBK294" s="355"/>
      <c r="JBL294" s="355"/>
      <c r="JBM294" s="355"/>
      <c r="JBN294" s="355"/>
      <c r="JBO294" s="355"/>
      <c r="JBP294" s="227"/>
      <c r="JBQ294" s="227"/>
      <c r="JBR294" s="227"/>
      <c r="JBS294" s="204"/>
      <c r="JBT294" s="355"/>
      <c r="JBU294" s="355"/>
      <c r="JBV294" s="355"/>
      <c r="JBW294" s="355"/>
      <c r="JBX294" s="355"/>
      <c r="JBY294" s="355"/>
      <c r="JBZ294" s="355"/>
      <c r="JCA294" s="355"/>
      <c r="JCB294" s="204"/>
      <c r="JCC294" s="355"/>
      <c r="JCD294" s="355"/>
      <c r="JCE294" s="355"/>
      <c r="JCF294" s="355"/>
      <c r="JCG294" s="355"/>
      <c r="JCH294" s="355"/>
      <c r="JCI294" s="355"/>
      <c r="JCJ294" s="355"/>
      <c r="JCK294" s="227"/>
      <c r="JCL294" s="227"/>
      <c r="JCM294" s="227"/>
      <c r="JCN294" s="204"/>
      <c r="JCO294" s="355"/>
      <c r="JCP294" s="355"/>
      <c r="JCQ294" s="355"/>
      <c r="JCR294" s="355"/>
      <c r="JCS294" s="355"/>
      <c r="JCT294" s="355"/>
      <c r="JCU294" s="355"/>
      <c r="JCV294" s="355"/>
      <c r="JCW294" s="204"/>
      <c r="JCX294" s="355"/>
      <c r="JCY294" s="355"/>
      <c r="JCZ294" s="355"/>
      <c r="JDA294" s="355"/>
      <c r="JDB294" s="355"/>
      <c r="JDC294" s="355"/>
      <c r="JDD294" s="355"/>
      <c r="JDE294" s="355"/>
      <c r="JDF294" s="227"/>
      <c r="JDG294" s="227"/>
      <c r="JDH294" s="227"/>
      <c r="JDI294" s="204"/>
      <c r="JDJ294" s="355"/>
      <c r="JDK294" s="355"/>
      <c r="JDL294" s="355"/>
      <c r="JDM294" s="355"/>
      <c r="JDN294" s="355"/>
      <c r="JDO294" s="355"/>
      <c r="JDP294" s="355"/>
      <c r="JDQ294" s="355"/>
      <c r="JDR294" s="204"/>
      <c r="JDS294" s="355"/>
      <c r="JDT294" s="355"/>
      <c r="JDU294" s="355"/>
      <c r="JDV294" s="355"/>
      <c r="JDW294" s="355"/>
      <c r="JDX294" s="355"/>
      <c r="JDY294" s="355"/>
      <c r="JDZ294" s="355"/>
      <c r="JEA294" s="227"/>
      <c r="JEB294" s="227"/>
      <c r="JEC294" s="227"/>
      <c r="JED294" s="204"/>
      <c r="JEE294" s="355"/>
      <c r="JEF294" s="355"/>
      <c r="JEG294" s="355"/>
      <c r="JEH294" s="355"/>
      <c r="JEI294" s="355"/>
      <c r="JEJ294" s="355"/>
      <c r="JEK294" s="355"/>
      <c r="JEL294" s="355"/>
      <c r="JEM294" s="204"/>
      <c r="JEN294" s="355"/>
      <c r="JEO294" s="355"/>
      <c r="JEP294" s="355"/>
      <c r="JEQ294" s="355"/>
      <c r="JER294" s="355"/>
      <c r="JES294" s="355"/>
      <c r="JET294" s="355"/>
      <c r="JEU294" s="355"/>
      <c r="JEV294" s="227"/>
      <c r="JEW294" s="227"/>
      <c r="JEX294" s="227"/>
      <c r="JEY294" s="204"/>
      <c r="JEZ294" s="355"/>
      <c r="JFA294" s="355"/>
      <c r="JFB294" s="355"/>
      <c r="JFC294" s="355"/>
      <c r="JFD294" s="355"/>
      <c r="JFE294" s="355"/>
      <c r="JFF294" s="355"/>
      <c r="JFG294" s="355"/>
      <c r="JFH294" s="204"/>
      <c r="JFI294" s="355"/>
      <c r="JFJ294" s="355"/>
      <c r="JFK294" s="355"/>
      <c r="JFL294" s="355"/>
      <c r="JFM294" s="355"/>
      <c r="JFN294" s="355"/>
      <c r="JFO294" s="355"/>
      <c r="JFP294" s="355"/>
      <c r="JFQ294" s="227"/>
      <c r="JFR294" s="227"/>
      <c r="JFS294" s="227"/>
      <c r="JFT294" s="204"/>
      <c r="JFU294" s="355"/>
      <c r="JFV294" s="355"/>
      <c r="JFW294" s="355"/>
      <c r="JFX294" s="355"/>
      <c r="JFY294" s="355"/>
      <c r="JFZ294" s="355"/>
      <c r="JGA294" s="355"/>
      <c r="JGB294" s="355"/>
      <c r="JGC294" s="204"/>
      <c r="JGD294" s="355"/>
      <c r="JGE294" s="355"/>
      <c r="JGF294" s="355"/>
      <c r="JGG294" s="355"/>
      <c r="JGH294" s="355"/>
      <c r="JGI294" s="355"/>
      <c r="JGJ294" s="355"/>
      <c r="JGK294" s="355"/>
      <c r="JGL294" s="227"/>
      <c r="JGM294" s="227"/>
      <c r="JGN294" s="227"/>
      <c r="JGO294" s="204"/>
      <c r="JGP294" s="355"/>
      <c r="JGQ294" s="355"/>
      <c r="JGR294" s="355"/>
      <c r="JGS294" s="355"/>
      <c r="JGT294" s="355"/>
      <c r="JGU294" s="355"/>
      <c r="JGV294" s="355"/>
      <c r="JGW294" s="355"/>
      <c r="JGX294" s="204"/>
      <c r="JGY294" s="355"/>
      <c r="JGZ294" s="355"/>
      <c r="JHA294" s="355"/>
      <c r="JHB294" s="355"/>
      <c r="JHC294" s="355"/>
      <c r="JHD294" s="355"/>
      <c r="JHE294" s="355"/>
      <c r="JHF294" s="355"/>
      <c r="JHG294" s="227"/>
      <c r="JHH294" s="227"/>
      <c r="JHI294" s="227"/>
      <c r="JHJ294" s="204"/>
      <c r="JHK294" s="355"/>
      <c r="JHL294" s="355"/>
      <c r="JHM294" s="355"/>
      <c r="JHN294" s="355"/>
      <c r="JHO294" s="355"/>
      <c r="JHP294" s="355"/>
      <c r="JHQ294" s="355"/>
      <c r="JHR294" s="355"/>
      <c r="JHS294" s="204"/>
      <c r="JHT294" s="355"/>
      <c r="JHU294" s="355"/>
      <c r="JHV294" s="355"/>
      <c r="JHW294" s="355"/>
      <c r="JHX294" s="355"/>
      <c r="JHY294" s="355"/>
      <c r="JHZ294" s="355"/>
      <c r="JIA294" s="355"/>
      <c r="JIB294" s="227"/>
      <c r="JIC294" s="227"/>
      <c r="JID294" s="227"/>
      <c r="JIE294" s="204"/>
      <c r="JIF294" s="355"/>
      <c r="JIG294" s="355"/>
      <c r="JIH294" s="355"/>
      <c r="JII294" s="355"/>
      <c r="JIJ294" s="355"/>
      <c r="JIK294" s="355"/>
      <c r="JIL294" s="355"/>
      <c r="JIM294" s="355"/>
      <c r="JIN294" s="204"/>
      <c r="JIO294" s="355"/>
      <c r="JIP294" s="355"/>
      <c r="JIQ294" s="355"/>
      <c r="JIR294" s="355"/>
      <c r="JIS294" s="355"/>
      <c r="JIT294" s="355"/>
      <c r="JIU294" s="355"/>
      <c r="JIV294" s="355"/>
      <c r="JIW294" s="227"/>
      <c r="JIX294" s="227"/>
      <c r="JIY294" s="227"/>
      <c r="JIZ294" s="204"/>
      <c r="JJA294" s="355"/>
      <c r="JJB294" s="355"/>
      <c r="JJC294" s="355"/>
      <c r="JJD294" s="355"/>
      <c r="JJE294" s="355"/>
      <c r="JJF294" s="355"/>
      <c r="JJG294" s="355"/>
      <c r="JJH294" s="355"/>
      <c r="JJI294" s="204"/>
      <c r="JJJ294" s="355"/>
      <c r="JJK294" s="355"/>
      <c r="JJL294" s="355"/>
      <c r="JJM294" s="355"/>
      <c r="JJN294" s="355"/>
      <c r="JJO294" s="355"/>
      <c r="JJP294" s="355"/>
      <c r="JJQ294" s="355"/>
      <c r="JJR294" s="227"/>
      <c r="JJS294" s="227"/>
      <c r="JJT294" s="227"/>
      <c r="JJU294" s="204"/>
      <c r="JJV294" s="355"/>
      <c r="JJW294" s="355"/>
      <c r="JJX294" s="355"/>
      <c r="JJY294" s="355"/>
      <c r="JJZ294" s="355"/>
      <c r="JKA294" s="355"/>
      <c r="JKB294" s="355"/>
      <c r="JKC294" s="355"/>
      <c r="JKD294" s="204"/>
      <c r="JKE294" s="355"/>
      <c r="JKF294" s="355"/>
      <c r="JKG294" s="355"/>
      <c r="JKH294" s="355"/>
      <c r="JKI294" s="355"/>
      <c r="JKJ294" s="355"/>
      <c r="JKK294" s="355"/>
      <c r="JKL294" s="355"/>
      <c r="JKM294" s="227"/>
      <c r="JKN294" s="227"/>
      <c r="JKO294" s="227"/>
      <c r="JKP294" s="204"/>
      <c r="JKQ294" s="355"/>
      <c r="JKR294" s="355"/>
      <c r="JKS294" s="355"/>
      <c r="JKT294" s="355"/>
      <c r="JKU294" s="355"/>
      <c r="JKV294" s="355"/>
      <c r="JKW294" s="355"/>
      <c r="JKX294" s="355"/>
      <c r="JKY294" s="204"/>
      <c r="JKZ294" s="355"/>
      <c r="JLA294" s="355"/>
      <c r="JLB294" s="355"/>
      <c r="JLC294" s="355"/>
      <c r="JLD294" s="355"/>
      <c r="JLE294" s="355"/>
      <c r="JLF294" s="355"/>
      <c r="JLG294" s="355"/>
      <c r="JLH294" s="227"/>
      <c r="JLI294" s="227"/>
      <c r="JLJ294" s="227"/>
      <c r="JLK294" s="204"/>
      <c r="JLL294" s="355"/>
      <c r="JLM294" s="355"/>
      <c r="JLN294" s="355"/>
      <c r="JLO294" s="355"/>
      <c r="JLP294" s="355"/>
      <c r="JLQ294" s="355"/>
      <c r="JLR294" s="355"/>
      <c r="JLS294" s="355"/>
      <c r="JLT294" s="204"/>
      <c r="JLU294" s="355"/>
      <c r="JLV294" s="355"/>
      <c r="JLW294" s="355"/>
      <c r="JLX294" s="355"/>
      <c r="JLY294" s="355"/>
      <c r="JLZ294" s="355"/>
      <c r="JMA294" s="355"/>
      <c r="JMB294" s="355"/>
      <c r="JMC294" s="227"/>
      <c r="JMD294" s="227"/>
      <c r="JME294" s="227"/>
      <c r="JMF294" s="204"/>
      <c r="JMG294" s="355"/>
      <c r="JMH294" s="355"/>
      <c r="JMI294" s="355"/>
      <c r="JMJ294" s="355"/>
      <c r="JMK294" s="355"/>
      <c r="JML294" s="355"/>
      <c r="JMM294" s="355"/>
      <c r="JMN294" s="355"/>
      <c r="JMO294" s="204"/>
      <c r="JMP294" s="355"/>
      <c r="JMQ294" s="355"/>
      <c r="JMR294" s="355"/>
      <c r="JMS294" s="355"/>
      <c r="JMT294" s="355"/>
      <c r="JMU294" s="355"/>
      <c r="JMV294" s="355"/>
      <c r="JMW294" s="355"/>
      <c r="JMX294" s="227"/>
      <c r="JMY294" s="227"/>
      <c r="JMZ294" s="227"/>
      <c r="JNA294" s="204"/>
      <c r="JNB294" s="355"/>
      <c r="JNC294" s="355"/>
      <c r="JND294" s="355"/>
      <c r="JNE294" s="355"/>
      <c r="JNF294" s="355"/>
      <c r="JNG294" s="355"/>
      <c r="JNH294" s="355"/>
      <c r="JNI294" s="355"/>
      <c r="JNJ294" s="204"/>
      <c r="JNK294" s="355"/>
      <c r="JNL294" s="355"/>
      <c r="JNM294" s="355"/>
      <c r="JNN294" s="355"/>
      <c r="JNO294" s="355"/>
      <c r="JNP294" s="355"/>
      <c r="JNQ294" s="355"/>
      <c r="JNR294" s="355"/>
      <c r="JNS294" s="227"/>
      <c r="JNT294" s="227"/>
      <c r="JNU294" s="227"/>
      <c r="JNV294" s="204"/>
      <c r="JNW294" s="355"/>
      <c r="JNX294" s="355"/>
      <c r="JNY294" s="355"/>
      <c r="JNZ294" s="355"/>
      <c r="JOA294" s="355"/>
      <c r="JOB294" s="355"/>
      <c r="JOC294" s="355"/>
      <c r="JOD294" s="355"/>
      <c r="JOE294" s="204"/>
      <c r="JOF294" s="355"/>
      <c r="JOG294" s="355"/>
      <c r="JOH294" s="355"/>
      <c r="JOI294" s="355"/>
      <c r="JOJ294" s="355"/>
      <c r="JOK294" s="355"/>
      <c r="JOL294" s="355"/>
      <c r="JOM294" s="355"/>
      <c r="JON294" s="227"/>
      <c r="JOO294" s="227"/>
      <c r="JOP294" s="227"/>
      <c r="JOQ294" s="204"/>
      <c r="JOR294" s="355"/>
      <c r="JOS294" s="355"/>
      <c r="JOT294" s="355"/>
      <c r="JOU294" s="355"/>
      <c r="JOV294" s="355"/>
      <c r="JOW294" s="355"/>
      <c r="JOX294" s="355"/>
      <c r="JOY294" s="355"/>
      <c r="JOZ294" s="204"/>
      <c r="JPA294" s="355"/>
      <c r="JPB294" s="355"/>
      <c r="JPC294" s="355"/>
      <c r="JPD294" s="355"/>
      <c r="JPE294" s="355"/>
      <c r="JPF294" s="355"/>
      <c r="JPG294" s="355"/>
      <c r="JPH294" s="355"/>
      <c r="JPI294" s="227"/>
      <c r="JPJ294" s="227"/>
      <c r="JPK294" s="227"/>
      <c r="JPL294" s="204"/>
      <c r="JPM294" s="355"/>
      <c r="JPN294" s="355"/>
      <c r="JPO294" s="355"/>
      <c r="JPP294" s="355"/>
      <c r="JPQ294" s="355"/>
      <c r="JPR294" s="355"/>
      <c r="JPS294" s="355"/>
      <c r="JPT294" s="355"/>
      <c r="JPU294" s="204"/>
      <c r="JPV294" s="355"/>
      <c r="JPW294" s="355"/>
      <c r="JPX294" s="355"/>
      <c r="JPY294" s="355"/>
      <c r="JPZ294" s="355"/>
      <c r="JQA294" s="355"/>
      <c r="JQB294" s="355"/>
      <c r="JQC294" s="355"/>
      <c r="JQD294" s="227"/>
      <c r="JQE294" s="227"/>
      <c r="JQF294" s="227"/>
      <c r="JQG294" s="204"/>
      <c r="JQH294" s="355"/>
      <c r="JQI294" s="355"/>
      <c r="JQJ294" s="355"/>
      <c r="JQK294" s="355"/>
      <c r="JQL294" s="355"/>
      <c r="JQM294" s="355"/>
      <c r="JQN294" s="355"/>
      <c r="JQO294" s="355"/>
      <c r="JQP294" s="204"/>
      <c r="JQQ294" s="355"/>
      <c r="JQR294" s="355"/>
      <c r="JQS294" s="355"/>
      <c r="JQT294" s="355"/>
      <c r="JQU294" s="355"/>
      <c r="JQV294" s="355"/>
      <c r="JQW294" s="355"/>
      <c r="JQX294" s="355"/>
      <c r="JQY294" s="227"/>
      <c r="JQZ294" s="227"/>
      <c r="JRA294" s="227"/>
      <c r="JRB294" s="204"/>
      <c r="JRC294" s="355"/>
      <c r="JRD294" s="355"/>
      <c r="JRE294" s="355"/>
      <c r="JRF294" s="355"/>
      <c r="JRG294" s="355"/>
      <c r="JRH294" s="355"/>
      <c r="JRI294" s="355"/>
      <c r="JRJ294" s="355"/>
      <c r="JRK294" s="204"/>
      <c r="JRL294" s="355"/>
      <c r="JRM294" s="355"/>
      <c r="JRN294" s="355"/>
      <c r="JRO294" s="355"/>
      <c r="JRP294" s="355"/>
      <c r="JRQ294" s="355"/>
      <c r="JRR294" s="355"/>
      <c r="JRS294" s="355"/>
      <c r="JRT294" s="227"/>
      <c r="JRU294" s="227"/>
      <c r="JRV294" s="227"/>
      <c r="JRW294" s="204"/>
      <c r="JRX294" s="355"/>
      <c r="JRY294" s="355"/>
      <c r="JRZ294" s="355"/>
      <c r="JSA294" s="355"/>
      <c r="JSB294" s="355"/>
      <c r="JSC294" s="355"/>
      <c r="JSD294" s="355"/>
      <c r="JSE294" s="355"/>
      <c r="JSF294" s="204"/>
      <c r="JSG294" s="355"/>
      <c r="JSH294" s="355"/>
      <c r="JSI294" s="355"/>
      <c r="JSJ294" s="355"/>
      <c r="JSK294" s="355"/>
      <c r="JSL294" s="355"/>
      <c r="JSM294" s="355"/>
      <c r="JSN294" s="355"/>
      <c r="JSO294" s="227"/>
      <c r="JSP294" s="227"/>
      <c r="JSQ294" s="227"/>
      <c r="JSR294" s="204"/>
      <c r="JSS294" s="355"/>
      <c r="JST294" s="355"/>
      <c r="JSU294" s="355"/>
      <c r="JSV294" s="355"/>
      <c r="JSW294" s="355"/>
      <c r="JSX294" s="355"/>
      <c r="JSY294" s="355"/>
      <c r="JSZ294" s="355"/>
      <c r="JTA294" s="204"/>
      <c r="JTB294" s="355"/>
      <c r="JTC294" s="355"/>
      <c r="JTD294" s="355"/>
      <c r="JTE294" s="355"/>
      <c r="JTF294" s="355"/>
      <c r="JTG294" s="355"/>
      <c r="JTH294" s="355"/>
      <c r="JTI294" s="355"/>
      <c r="JTJ294" s="227"/>
      <c r="JTK294" s="227"/>
      <c r="JTL294" s="227"/>
      <c r="JTM294" s="204"/>
      <c r="JTN294" s="355"/>
      <c r="JTO294" s="355"/>
      <c r="JTP294" s="355"/>
      <c r="JTQ294" s="355"/>
      <c r="JTR294" s="355"/>
      <c r="JTS294" s="355"/>
      <c r="JTT294" s="355"/>
      <c r="JTU294" s="355"/>
      <c r="JTV294" s="204"/>
      <c r="JTW294" s="355"/>
      <c r="JTX294" s="355"/>
      <c r="JTY294" s="355"/>
      <c r="JTZ294" s="355"/>
      <c r="JUA294" s="355"/>
      <c r="JUB294" s="355"/>
      <c r="JUC294" s="355"/>
      <c r="JUD294" s="355"/>
      <c r="JUE294" s="227"/>
      <c r="JUF294" s="227"/>
      <c r="JUG294" s="227"/>
      <c r="JUH294" s="204"/>
      <c r="JUI294" s="355"/>
      <c r="JUJ294" s="355"/>
      <c r="JUK294" s="355"/>
      <c r="JUL294" s="355"/>
      <c r="JUM294" s="355"/>
      <c r="JUN294" s="355"/>
      <c r="JUO294" s="355"/>
      <c r="JUP294" s="355"/>
      <c r="JUQ294" s="204"/>
      <c r="JUR294" s="355"/>
      <c r="JUS294" s="355"/>
      <c r="JUT294" s="355"/>
      <c r="JUU294" s="355"/>
      <c r="JUV294" s="355"/>
      <c r="JUW294" s="355"/>
      <c r="JUX294" s="355"/>
      <c r="JUY294" s="355"/>
      <c r="JUZ294" s="227"/>
      <c r="JVA294" s="227"/>
      <c r="JVB294" s="227"/>
      <c r="JVC294" s="204"/>
      <c r="JVD294" s="355"/>
      <c r="JVE294" s="355"/>
      <c r="JVF294" s="355"/>
      <c r="JVG294" s="355"/>
      <c r="JVH294" s="355"/>
      <c r="JVI294" s="355"/>
      <c r="JVJ294" s="355"/>
      <c r="JVK294" s="355"/>
      <c r="JVL294" s="204"/>
      <c r="JVM294" s="355"/>
      <c r="JVN294" s="355"/>
      <c r="JVO294" s="355"/>
      <c r="JVP294" s="355"/>
      <c r="JVQ294" s="355"/>
      <c r="JVR294" s="355"/>
      <c r="JVS294" s="355"/>
      <c r="JVT294" s="355"/>
      <c r="JVU294" s="227"/>
      <c r="JVV294" s="227"/>
      <c r="JVW294" s="227"/>
      <c r="JVX294" s="204"/>
      <c r="JVY294" s="355"/>
      <c r="JVZ294" s="355"/>
      <c r="JWA294" s="355"/>
      <c r="JWB294" s="355"/>
      <c r="JWC294" s="355"/>
      <c r="JWD294" s="355"/>
      <c r="JWE294" s="355"/>
      <c r="JWF294" s="355"/>
      <c r="JWG294" s="204"/>
      <c r="JWH294" s="355"/>
      <c r="JWI294" s="355"/>
      <c r="JWJ294" s="355"/>
      <c r="JWK294" s="355"/>
      <c r="JWL294" s="355"/>
      <c r="JWM294" s="355"/>
      <c r="JWN294" s="355"/>
      <c r="JWO294" s="355"/>
      <c r="JWP294" s="227"/>
      <c r="JWQ294" s="227"/>
      <c r="JWR294" s="227"/>
      <c r="JWS294" s="204"/>
      <c r="JWT294" s="355"/>
      <c r="JWU294" s="355"/>
      <c r="JWV294" s="355"/>
      <c r="JWW294" s="355"/>
      <c r="JWX294" s="355"/>
      <c r="JWY294" s="355"/>
      <c r="JWZ294" s="355"/>
      <c r="JXA294" s="355"/>
      <c r="JXB294" s="204"/>
      <c r="JXC294" s="355"/>
      <c r="JXD294" s="355"/>
      <c r="JXE294" s="355"/>
      <c r="JXF294" s="355"/>
      <c r="JXG294" s="355"/>
      <c r="JXH294" s="355"/>
      <c r="JXI294" s="355"/>
      <c r="JXJ294" s="355"/>
      <c r="JXK294" s="227"/>
      <c r="JXL294" s="227"/>
      <c r="JXM294" s="227"/>
      <c r="JXN294" s="204"/>
      <c r="JXO294" s="355"/>
      <c r="JXP294" s="355"/>
      <c r="JXQ294" s="355"/>
      <c r="JXR294" s="355"/>
      <c r="JXS294" s="355"/>
      <c r="JXT294" s="355"/>
      <c r="JXU294" s="355"/>
      <c r="JXV294" s="355"/>
      <c r="JXW294" s="204"/>
      <c r="JXX294" s="355"/>
      <c r="JXY294" s="355"/>
      <c r="JXZ294" s="355"/>
      <c r="JYA294" s="355"/>
      <c r="JYB294" s="355"/>
      <c r="JYC294" s="355"/>
      <c r="JYD294" s="355"/>
      <c r="JYE294" s="355"/>
      <c r="JYF294" s="227"/>
      <c r="JYG294" s="227"/>
      <c r="JYH294" s="227"/>
      <c r="JYI294" s="204"/>
      <c r="JYJ294" s="355"/>
      <c r="JYK294" s="355"/>
      <c r="JYL294" s="355"/>
      <c r="JYM294" s="355"/>
      <c r="JYN294" s="355"/>
      <c r="JYO294" s="355"/>
      <c r="JYP294" s="355"/>
      <c r="JYQ294" s="355"/>
      <c r="JYR294" s="204"/>
      <c r="JYS294" s="355"/>
      <c r="JYT294" s="355"/>
      <c r="JYU294" s="355"/>
      <c r="JYV294" s="355"/>
      <c r="JYW294" s="355"/>
      <c r="JYX294" s="355"/>
      <c r="JYY294" s="355"/>
      <c r="JYZ294" s="355"/>
      <c r="JZA294" s="227"/>
      <c r="JZB294" s="227"/>
      <c r="JZC294" s="227"/>
      <c r="JZD294" s="204"/>
      <c r="JZE294" s="355"/>
      <c r="JZF294" s="355"/>
      <c r="JZG294" s="355"/>
      <c r="JZH294" s="355"/>
      <c r="JZI294" s="355"/>
      <c r="JZJ294" s="355"/>
      <c r="JZK294" s="355"/>
      <c r="JZL294" s="355"/>
      <c r="JZM294" s="204"/>
      <c r="JZN294" s="355"/>
      <c r="JZO294" s="355"/>
      <c r="JZP294" s="355"/>
      <c r="JZQ294" s="355"/>
      <c r="JZR294" s="355"/>
      <c r="JZS294" s="355"/>
      <c r="JZT294" s="355"/>
      <c r="JZU294" s="355"/>
      <c r="JZV294" s="227"/>
      <c r="JZW294" s="227"/>
      <c r="JZX294" s="227"/>
      <c r="JZY294" s="204"/>
      <c r="JZZ294" s="355"/>
      <c r="KAA294" s="355"/>
      <c r="KAB294" s="355"/>
      <c r="KAC294" s="355"/>
      <c r="KAD294" s="355"/>
      <c r="KAE294" s="355"/>
      <c r="KAF294" s="355"/>
      <c r="KAG294" s="355"/>
      <c r="KAH294" s="204"/>
      <c r="KAI294" s="355"/>
      <c r="KAJ294" s="355"/>
      <c r="KAK294" s="355"/>
      <c r="KAL294" s="355"/>
      <c r="KAM294" s="355"/>
      <c r="KAN294" s="355"/>
      <c r="KAO294" s="355"/>
      <c r="KAP294" s="355"/>
      <c r="KAQ294" s="227"/>
      <c r="KAR294" s="227"/>
      <c r="KAS294" s="227"/>
      <c r="KAT294" s="204"/>
      <c r="KAU294" s="355"/>
      <c r="KAV294" s="355"/>
      <c r="KAW294" s="355"/>
      <c r="KAX294" s="355"/>
      <c r="KAY294" s="355"/>
      <c r="KAZ294" s="355"/>
      <c r="KBA294" s="355"/>
      <c r="KBB294" s="355"/>
      <c r="KBC294" s="204"/>
      <c r="KBD294" s="355"/>
      <c r="KBE294" s="355"/>
      <c r="KBF294" s="355"/>
      <c r="KBG294" s="355"/>
      <c r="KBH294" s="355"/>
      <c r="KBI294" s="355"/>
      <c r="KBJ294" s="355"/>
      <c r="KBK294" s="355"/>
      <c r="KBL294" s="227"/>
      <c r="KBM294" s="227"/>
      <c r="KBN294" s="227"/>
      <c r="KBO294" s="204"/>
      <c r="KBP294" s="355"/>
      <c r="KBQ294" s="355"/>
      <c r="KBR294" s="355"/>
      <c r="KBS294" s="355"/>
      <c r="KBT294" s="355"/>
      <c r="KBU294" s="355"/>
      <c r="KBV294" s="355"/>
      <c r="KBW294" s="355"/>
      <c r="KBX294" s="204"/>
      <c r="KBY294" s="355"/>
      <c r="KBZ294" s="355"/>
      <c r="KCA294" s="355"/>
      <c r="KCB294" s="355"/>
      <c r="KCC294" s="355"/>
      <c r="KCD294" s="355"/>
      <c r="KCE294" s="355"/>
      <c r="KCF294" s="355"/>
      <c r="KCG294" s="227"/>
      <c r="KCH294" s="227"/>
      <c r="KCI294" s="227"/>
      <c r="KCJ294" s="204"/>
      <c r="KCK294" s="355"/>
      <c r="KCL294" s="355"/>
      <c r="KCM294" s="355"/>
      <c r="KCN294" s="355"/>
      <c r="KCO294" s="355"/>
      <c r="KCP294" s="355"/>
      <c r="KCQ294" s="355"/>
      <c r="KCR294" s="355"/>
      <c r="KCS294" s="204"/>
      <c r="KCT294" s="355"/>
      <c r="KCU294" s="355"/>
      <c r="KCV294" s="355"/>
      <c r="KCW294" s="355"/>
      <c r="KCX294" s="355"/>
      <c r="KCY294" s="355"/>
      <c r="KCZ294" s="355"/>
      <c r="KDA294" s="355"/>
      <c r="KDB294" s="227"/>
      <c r="KDC294" s="227"/>
      <c r="KDD294" s="227"/>
      <c r="KDE294" s="204"/>
      <c r="KDF294" s="355"/>
      <c r="KDG294" s="355"/>
      <c r="KDH294" s="355"/>
      <c r="KDI294" s="355"/>
      <c r="KDJ294" s="355"/>
      <c r="KDK294" s="355"/>
      <c r="KDL294" s="355"/>
      <c r="KDM294" s="355"/>
      <c r="KDN294" s="204"/>
      <c r="KDO294" s="355"/>
      <c r="KDP294" s="355"/>
      <c r="KDQ294" s="355"/>
      <c r="KDR294" s="355"/>
      <c r="KDS294" s="355"/>
      <c r="KDT294" s="355"/>
      <c r="KDU294" s="355"/>
      <c r="KDV294" s="355"/>
      <c r="KDW294" s="227"/>
      <c r="KDX294" s="227"/>
      <c r="KDY294" s="227"/>
      <c r="KDZ294" s="204"/>
      <c r="KEA294" s="355"/>
      <c r="KEB294" s="355"/>
      <c r="KEC294" s="355"/>
      <c r="KED294" s="355"/>
      <c r="KEE294" s="355"/>
      <c r="KEF294" s="355"/>
      <c r="KEG294" s="355"/>
      <c r="KEH294" s="355"/>
      <c r="KEI294" s="204"/>
      <c r="KEJ294" s="355"/>
      <c r="KEK294" s="355"/>
      <c r="KEL294" s="355"/>
      <c r="KEM294" s="355"/>
      <c r="KEN294" s="355"/>
      <c r="KEO294" s="355"/>
      <c r="KEP294" s="355"/>
      <c r="KEQ294" s="355"/>
      <c r="KER294" s="227"/>
      <c r="KES294" s="227"/>
      <c r="KET294" s="227"/>
      <c r="KEU294" s="204"/>
      <c r="KEV294" s="355"/>
      <c r="KEW294" s="355"/>
      <c r="KEX294" s="355"/>
      <c r="KEY294" s="355"/>
      <c r="KEZ294" s="355"/>
      <c r="KFA294" s="355"/>
      <c r="KFB294" s="355"/>
      <c r="KFC294" s="355"/>
      <c r="KFD294" s="204"/>
      <c r="KFE294" s="355"/>
      <c r="KFF294" s="355"/>
      <c r="KFG294" s="355"/>
      <c r="KFH294" s="355"/>
      <c r="KFI294" s="355"/>
      <c r="KFJ294" s="355"/>
      <c r="KFK294" s="355"/>
      <c r="KFL294" s="355"/>
      <c r="KFM294" s="227"/>
      <c r="KFN294" s="227"/>
      <c r="KFO294" s="227"/>
      <c r="KFP294" s="204"/>
      <c r="KFQ294" s="355"/>
      <c r="KFR294" s="355"/>
      <c r="KFS294" s="355"/>
      <c r="KFT294" s="355"/>
      <c r="KFU294" s="355"/>
      <c r="KFV294" s="355"/>
      <c r="KFW294" s="355"/>
      <c r="KFX294" s="355"/>
      <c r="KFY294" s="204"/>
      <c r="KFZ294" s="355"/>
      <c r="KGA294" s="355"/>
      <c r="KGB294" s="355"/>
      <c r="KGC294" s="355"/>
      <c r="KGD294" s="355"/>
      <c r="KGE294" s="355"/>
      <c r="KGF294" s="355"/>
      <c r="KGG294" s="355"/>
      <c r="KGH294" s="227"/>
      <c r="KGI294" s="227"/>
      <c r="KGJ294" s="227"/>
      <c r="KGK294" s="204"/>
      <c r="KGL294" s="355"/>
      <c r="KGM294" s="355"/>
      <c r="KGN294" s="355"/>
      <c r="KGO294" s="355"/>
      <c r="KGP294" s="355"/>
      <c r="KGQ294" s="355"/>
      <c r="KGR294" s="355"/>
      <c r="KGS294" s="355"/>
      <c r="KGT294" s="204"/>
      <c r="KGU294" s="355"/>
      <c r="KGV294" s="355"/>
      <c r="KGW294" s="355"/>
      <c r="KGX294" s="355"/>
      <c r="KGY294" s="355"/>
      <c r="KGZ294" s="355"/>
      <c r="KHA294" s="355"/>
      <c r="KHB294" s="355"/>
      <c r="KHC294" s="227"/>
      <c r="KHD294" s="227"/>
      <c r="KHE294" s="227"/>
      <c r="KHF294" s="204"/>
      <c r="KHG294" s="355"/>
      <c r="KHH294" s="355"/>
      <c r="KHI294" s="355"/>
      <c r="KHJ294" s="355"/>
      <c r="KHK294" s="355"/>
      <c r="KHL294" s="355"/>
      <c r="KHM294" s="355"/>
      <c r="KHN294" s="355"/>
      <c r="KHO294" s="204"/>
      <c r="KHP294" s="355"/>
      <c r="KHQ294" s="355"/>
      <c r="KHR294" s="355"/>
      <c r="KHS294" s="355"/>
      <c r="KHT294" s="355"/>
      <c r="KHU294" s="355"/>
      <c r="KHV294" s="355"/>
      <c r="KHW294" s="355"/>
      <c r="KHX294" s="227"/>
      <c r="KHY294" s="227"/>
      <c r="KHZ294" s="227"/>
      <c r="KIA294" s="204"/>
      <c r="KIB294" s="355"/>
      <c r="KIC294" s="355"/>
      <c r="KID294" s="355"/>
      <c r="KIE294" s="355"/>
      <c r="KIF294" s="355"/>
      <c r="KIG294" s="355"/>
      <c r="KIH294" s="355"/>
      <c r="KII294" s="355"/>
      <c r="KIJ294" s="204"/>
      <c r="KIK294" s="355"/>
      <c r="KIL294" s="355"/>
      <c r="KIM294" s="355"/>
      <c r="KIN294" s="355"/>
      <c r="KIO294" s="355"/>
      <c r="KIP294" s="355"/>
      <c r="KIQ294" s="355"/>
      <c r="KIR294" s="355"/>
      <c r="KIS294" s="227"/>
      <c r="KIT294" s="227"/>
      <c r="KIU294" s="227"/>
      <c r="KIV294" s="204"/>
      <c r="KIW294" s="355"/>
      <c r="KIX294" s="355"/>
      <c r="KIY294" s="355"/>
      <c r="KIZ294" s="355"/>
      <c r="KJA294" s="355"/>
      <c r="KJB294" s="355"/>
      <c r="KJC294" s="355"/>
      <c r="KJD294" s="355"/>
      <c r="KJE294" s="204"/>
      <c r="KJF294" s="355"/>
      <c r="KJG294" s="355"/>
      <c r="KJH294" s="355"/>
      <c r="KJI294" s="355"/>
      <c r="KJJ294" s="355"/>
      <c r="KJK294" s="355"/>
      <c r="KJL294" s="355"/>
      <c r="KJM294" s="355"/>
      <c r="KJN294" s="227"/>
      <c r="KJO294" s="227"/>
      <c r="KJP294" s="227"/>
      <c r="KJQ294" s="204"/>
      <c r="KJR294" s="355"/>
      <c r="KJS294" s="355"/>
      <c r="KJT294" s="355"/>
      <c r="KJU294" s="355"/>
      <c r="KJV294" s="355"/>
      <c r="KJW294" s="355"/>
      <c r="KJX294" s="355"/>
      <c r="KJY294" s="355"/>
      <c r="KJZ294" s="204"/>
      <c r="KKA294" s="355"/>
      <c r="KKB294" s="355"/>
      <c r="KKC294" s="355"/>
      <c r="KKD294" s="355"/>
      <c r="KKE294" s="355"/>
      <c r="KKF294" s="355"/>
      <c r="KKG294" s="355"/>
      <c r="KKH294" s="355"/>
      <c r="KKI294" s="227"/>
      <c r="KKJ294" s="227"/>
      <c r="KKK294" s="227"/>
      <c r="KKL294" s="204"/>
      <c r="KKM294" s="355"/>
      <c r="KKN294" s="355"/>
      <c r="KKO294" s="355"/>
      <c r="KKP294" s="355"/>
      <c r="KKQ294" s="355"/>
      <c r="KKR294" s="355"/>
      <c r="KKS294" s="355"/>
      <c r="KKT294" s="355"/>
      <c r="KKU294" s="204"/>
      <c r="KKV294" s="355"/>
      <c r="KKW294" s="355"/>
      <c r="KKX294" s="355"/>
      <c r="KKY294" s="355"/>
      <c r="KKZ294" s="355"/>
      <c r="KLA294" s="355"/>
      <c r="KLB294" s="355"/>
      <c r="KLC294" s="355"/>
      <c r="KLD294" s="227"/>
      <c r="KLE294" s="227"/>
      <c r="KLF294" s="227"/>
      <c r="KLG294" s="204"/>
      <c r="KLH294" s="355"/>
      <c r="KLI294" s="355"/>
      <c r="KLJ294" s="355"/>
      <c r="KLK294" s="355"/>
      <c r="KLL294" s="355"/>
      <c r="KLM294" s="355"/>
      <c r="KLN294" s="355"/>
      <c r="KLO294" s="355"/>
      <c r="KLP294" s="204"/>
      <c r="KLQ294" s="355"/>
      <c r="KLR294" s="355"/>
      <c r="KLS294" s="355"/>
      <c r="KLT294" s="355"/>
      <c r="KLU294" s="355"/>
      <c r="KLV294" s="355"/>
      <c r="KLW294" s="355"/>
      <c r="KLX294" s="355"/>
      <c r="KLY294" s="227"/>
      <c r="KLZ294" s="227"/>
      <c r="KMA294" s="227"/>
      <c r="KMB294" s="204"/>
      <c r="KMC294" s="355"/>
      <c r="KMD294" s="355"/>
      <c r="KME294" s="355"/>
      <c r="KMF294" s="355"/>
      <c r="KMG294" s="355"/>
      <c r="KMH294" s="355"/>
      <c r="KMI294" s="355"/>
      <c r="KMJ294" s="355"/>
      <c r="KMK294" s="204"/>
      <c r="KML294" s="355"/>
      <c r="KMM294" s="355"/>
      <c r="KMN294" s="355"/>
      <c r="KMO294" s="355"/>
      <c r="KMP294" s="355"/>
      <c r="KMQ294" s="355"/>
      <c r="KMR294" s="355"/>
      <c r="KMS294" s="355"/>
      <c r="KMT294" s="227"/>
      <c r="KMU294" s="227"/>
      <c r="KMV294" s="227"/>
      <c r="KMW294" s="204"/>
      <c r="KMX294" s="355"/>
      <c r="KMY294" s="355"/>
      <c r="KMZ294" s="355"/>
      <c r="KNA294" s="355"/>
      <c r="KNB294" s="355"/>
      <c r="KNC294" s="355"/>
      <c r="KND294" s="355"/>
      <c r="KNE294" s="355"/>
      <c r="KNF294" s="204"/>
      <c r="KNG294" s="355"/>
      <c r="KNH294" s="355"/>
      <c r="KNI294" s="355"/>
      <c r="KNJ294" s="355"/>
      <c r="KNK294" s="355"/>
      <c r="KNL294" s="355"/>
      <c r="KNM294" s="355"/>
      <c r="KNN294" s="355"/>
      <c r="KNO294" s="227"/>
      <c r="KNP294" s="227"/>
      <c r="KNQ294" s="227"/>
      <c r="KNR294" s="204"/>
      <c r="KNS294" s="355"/>
      <c r="KNT294" s="355"/>
      <c r="KNU294" s="355"/>
      <c r="KNV294" s="355"/>
      <c r="KNW294" s="355"/>
      <c r="KNX294" s="355"/>
      <c r="KNY294" s="355"/>
      <c r="KNZ294" s="355"/>
      <c r="KOA294" s="204"/>
      <c r="KOB294" s="355"/>
      <c r="KOC294" s="355"/>
      <c r="KOD294" s="355"/>
      <c r="KOE294" s="355"/>
      <c r="KOF294" s="355"/>
      <c r="KOG294" s="355"/>
      <c r="KOH294" s="355"/>
      <c r="KOI294" s="355"/>
      <c r="KOJ294" s="227"/>
      <c r="KOK294" s="227"/>
      <c r="KOL294" s="227"/>
      <c r="KOM294" s="204"/>
      <c r="KON294" s="355"/>
      <c r="KOO294" s="355"/>
      <c r="KOP294" s="355"/>
      <c r="KOQ294" s="355"/>
      <c r="KOR294" s="355"/>
      <c r="KOS294" s="355"/>
      <c r="KOT294" s="355"/>
      <c r="KOU294" s="355"/>
      <c r="KOV294" s="204"/>
      <c r="KOW294" s="355"/>
      <c r="KOX294" s="355"/>
      <c r="KOY294" s="355"/>
      <c r="KOZ294" s="355"/>
      <c r="KPA294" s="355"/>
      <c r="KPB294" s="355"/>
      <c r="KPC294" s="355"/>
      <c r="KPD294" s="355"/>
      <c r="KPE294" s="227"/>
      <c r="KPF294" s="227"/>
      <c r="KPG294" s="227"/>
      <c r="KPH294" s="204"/>
      <c r="KPI294" s="355"/>
      <c r="KPJ294" s="355"/>
      <c r="KPK294" s="355"/>
      <c r="KPL294" s="355"/>
      <c r="KPM294" s="355"/>
      <c r="KPN294" s="355"/>
      <c r="KPO294" s="355"/>
      <c r="KPP294" s="355"/>
      <c r="KPQ294" s="204"/>
      <c r="KPR294" s="355"/>
      <c r="KPS294" s="355"/>
      <c r="KPT294" s="355"/>
      <c r="KPU294" s="355"/>
      <c r="KPV294" s="355"/>
      <c r="KPW294" s="355"/>
      <c r="KPX294" s="355"/>
      <c r="KPY294" s="355"/>
      <c r="KPZ294" s="227"/>
      <c r="KQA294" s="227"/>
      <c r="KQB294" s="227"/>
      <c r="KQC294" s="204"/>
      <c r="KQD294" s="355"/>
      <c r="KQE294" s="355"/>
      <c r="KQF294" s="355"/>
      <c r="KQG294" s="355"/>
      <c r="KQH294" s="355"/>
      <c r="KQI294" s="355"/>
      <c r="KQJ294" s="355"/>
      <c r="KQK294" s="355"/>
      <c r="KQL294" s="204"/>
      <c r="KQM294" s="355"/>
      <c r="KQN294" s="355"/>
      <c r="KQO294" s="355"/>
      <c r="KQP294" s="355"/>
      <c r="KQQ294" s="355"/>
      <c r="KQR294" s="355"/>
      <c r="KQS294" s="355"/>
      <c r="KQT294" s="355"/>
      <c r="KQU294" s="227"/>
      <c r="KQV294" s="227"/>
      <c r="KQW294" s="227"/>
      <c r="KQX294" s="204"/>
      <c r="KQY294" s="355"/>
      <c r="KQZ294" s="355"/>
      <c r="KRA294" s="355"/>
      <c r="KRB294" s="355"/>
      <c r="KRC294" s="355"/>
      <c r="KRD294" s="355"/>
      <c r="KRE294" s="355"/>
      <c r="KRF294" s="355"/>
      <c r="KRG294" s="204"/>
      <c r="KRH294" s="355"/>
      <c r="KRI294" s="355"/>
      <c r="KRJ294" s="355"/>
      <c r="KRK294" s="355"/>
      <c r="KRL294" s="355"/>
      <c r="KRM294" s="355"/>
      <c r="KRN294" s="355"/>
      <c r="KRO294" s="355"/>
      <c r="KRP294" s="227"/>
      <c r="KRQ294" s="227"/>
      <c r="KRR294" s="227"/>
      <c r="KRS294" s="204"/>
      <c r="KRT294" s="355"/>
      <c r="KRU294" s="355"/>
      <c r="KRV294" s="355"/>
      <c r="KRW294" s="355"/>
      <c r="KRX294" s="355"/>
      <c r="KRY294" s="355"/>
      <c r="KRZ294" s="355"/>
      <c r="KSA294" s="355"/>
      <c r="KSB294" s="204"/>
      <c r="KSC294" s="355"/>
      <c r="KSD294" s="355"/>
      <c r="KSE294" s="355"/>
      <c r="KSF294" s="355"/>
      <c r="KSG294" s="355"/>
      <c r="KSH294" s="355"/>
      <c r="KSI294" s="355"/>
      <c r="KSJ294" s="355"/>
      <c r="KSK294" s="227"/>
      <c r="KSL294" s="227"/>
      <c r="KSM294" s="227"/>
      <c r="KSN294" s="204"/>
      <c r="KSO294" s="355"/>
      <c r="KSP294" s="355"/>
      <c r="KSQ294" s="355"/>
      <c r="KSR294" s="355"/>
      <c r="KSS294" s="355"/>
      <c r="KST294" s="355"/>
      <c r="KSU294" s="355"/>
      <c r="KSV294" s="355"/>
      <c r="KSW294" s="204"/>
      <c r="KSX294" s="355"/>
      <c r="KSY294" s="355"/>
      <c r="KSZ294" s="355"/>
      <c r="KTA294" s="355"/>
      <c r="KTB294" s="355"/>
      <c r="KTC294" s="355"/>
      <c r="KTD294" s="355"/>
      <c r="KTE294" s="355"/>
      <c r="KTF294" s="227"/>
      <c r="KTG294" s="227"/>
      <c r="KTH294" s="227"/>
      <c r="KTI294" s="204"/>
      <c r="KTJ294" s="355"/>
      <c r="KTK294" s="355"/>
      <c r="KTL294" s="355"/>
      <c r="KTM294" s="355"/>
      <c r="KTN294" s="355"/>
      <c r="KTO294" s="355"/>
      <c r="KTP294" s="355"/>
      <c r="KTQ294" s="355"/>
      <c r="KTR294" s="204"/>
      <c r="KTS294" s="355"/>
      <c r="KTT294" s="355"/>
      <c r="KTU294" s="355"/>
      <c r="KTV294" s="355"/>
      <c r="KTW294" s="355"/>
      <c r="KTX294" s="355"/>
      <c r="KTY294" s="355"/>
      <c r="KTZ294" s="355"/>
      <c r="KUA294" s="227"/>
      <c r="KUB294" s="227"/>
      <c r="KUC294" s="227"/>
      <c r="KUD294" s="204"/>
      <c r="KUE294" s="355"/>
      <c r="KUF294" s="355"/>
      <c r="KUG294" s="355"/>
      <c r="KUH294" s="355"/>
      <c r="KUI294" s="355"/>
      <c r="KUJ294" s="355"/>
      <c r="KUK294" s="355"/>
      <c r="KUL294" s="355"/>
      <c r="KUM294" s="204"/>
      <c r="KUN294" s="355"/>
      <c r="KUO294" s="355"/>
      <c r="KUP294" s="355"/>
      <c r="KUQ294" s="355"/>
      <c r="KUR294" s="355"/>
      <c r="KUS294" s="355"/>
      <c r="KUT294" s="355"/>
      <c r="KUU294" s="355"/>
      <c r="KUV294" s="227"/>
      <c r="KUW294" s="227"/>
      <c r="KUX294" s="227"/>
      <c r="KUY294" s="204"/>
      <c r="KUZ294" s="355"/>
      <c r="KVA294" s="355"/>
      <c r="KVB294" s="355"/>
      <c r="KVC294" s="355"/>
      <c r="KVD294" s="355"/>
      <c r="KVE294" s="355"/>
      <c r="KVF294" s="355"/>
      <c r="KVG294" s="355"/>
      <c r="KVH294" s="204"/>
      <c r="KVI294" s="355"/>
      <c r="KVJ294" s="355"/>
      <c r="KVK294" s="355"/>
      <c r="KVL294" s="355"/>
      <c r="KVM294" s="355"/>
      <c r="KVN294" s="355"/>
      <c r="KVO294" s="355"/>
      <c r="KVP294" s="355"/>
      <c r="KVQ294" s="227"/>
      <c r="KVR294" s="227"/>
      <c r="KVS294" s="227"/>
      <c r="KVT294" s="204"/>
      <c r="KVU294" s="355"/>
      <c r="KVV294" s="355"/>
      <c r="KVW294" s="355"/>
      <c r="KVX294" s="355"/>
      <c r="KVY294" s="355"/>
      <c r="KVZ294" s="355"/>
      <c r="KWA294" s="355"/>
      <c r="KWB294" s="355"/>
      <c r="KWC294" s="204"/>
      <c r="KWD294" s="355"/>
      <c r="KWE294" s="355"/>
      <c r="KWF294" s="355"/>
      <c r="KWG294" s="355"/>
      <c r="KWH294" s="355"/>
      <c r="KWI294" s="355"/>
      <c r="KWJ294" s="355"/>
      <c r="KWK294" s="355"/>
      <c r="KWL294" s="227"/>
      <c r="KWM294" s="227"/>
      <c r="KWN294" s="227"/>
      <c r="KWO294" s="204"/>
      <c r="KWP294" s="355"/>
      <c r="KWQ294" s="355"/>
      <c r="KWR294" s="355"/>
      <c r="KWS294" s="355"/>
      <c r="KWT294" s="355"/>
      <c r="KWU294" s="355"/>
      <c r="KWV294" s="355"/>
      <c r="KWW294" s="355"/>
      <c r="KWX294" s="204"/>
      <c r="KWY294" s="355"/>
      <c r="KWZ294" s="355"/>
      <c r="KXA294" s="355"/>
      <c r="KXB294" s="355"/>
      <c r="KXC294" s="355"/>
      <c r="KXD294" s="355"/>
      <c r="KXE294" s="355"/>
      <c r="KXF294" s="355"/>
      <c r="KXG294" s="227"/>
      <c r="KXH294" s="227"/>
      <c r="KXI294" s="227"/>
      <c r="KXJ294" s="204"/>
      <c r="KXK294" s="355"/>
      <c r="KXL294" s="355"/>
      <c r="KXM294" s="355"/>
      <c r="KXN294" s="355"/>
      <c r="KXO294" s="355"/>
      <c r="KXP294" s="355"/>
      <c r="KXQ294" s="355"/>
      <c r="KXR294" s="355"/>
      <c r="KXS294" s="204"/>
      <c r="KXT294" s="355"/>
      <c r="KXU294" s="355"/>
      <c r="KXV294" s="355"/>
      <c r="KXW294" s="355"/>
      <c r="KXX294" s="355"/>
      <c r="KXY294" s="355"/>
      <c r="KXZ294" s="355"/>
      <c r="KYA294" s="355"/>
      <c r="KYB294" s="227"/>
      <c r="KYC294" s="227"/>
      <c r="KYD294" s="227"/>
      <c r="KYE294" s="204"/>
      <c r="KYF294" s="355"/>
      <c r="KYG294" s="355"/>
      <c r="KYH294" s="355"/>
      <c r="KYI294" s="355"/>
      <c r="KYJ294" s="355"/>
      <c r="KYK294" s="355"/>
      <c r="KYL294" s="355"/>
      <c r="KYM294" s="355"/>
      <c r="KYN294" s="204"/>
      <c r="KYO294" s="355"/>
      <c r="KYP294" s="355"/>
      <c r="KYQ294" s="355"/>
      <c r="KYR294" s="355"/>
      <c r="KYS294" s="355"/>
      <c r="KYT294" s="355"/>
      <c r="KYU294" s="355"/>
      <c r="KYV294" s="355"/>
      <c r="KYW294" s="227"/>
      <c r="KYX294" s="227"/>
      <c r="KYY294" s="227"/>
      <c r="KYZ294" s="204"/>
      <c r="KZA294" s="355"/>
      <c r="KZB294" s="355"/>
      <c r="KZC294" s="355"/>
      <c r="KZD294" s="355"/>
      <c r="KZE294" s="355"/>
      <c r="KZF294" s="355"/>
      <c r="KZG294" s="355"/>
      <c r="KZH294" s="355"/>
      <c r="KZI294" s="204"/>
      <c r="KZJ294" s="355"/>
      <c r="KZK294" s="355"/>
      <c r="KZL294" s="355"/>
      <c r="KZM294" s="355"/>
      <c r="KZN294" s="355"/>
      <c r="KZO294" s="355"/>
      <c r="KZP294" s="355"/>
      <c r="KZQ294" s="355"/>
      <c r="KZR294" s="227"/>
      <c r="KZS294" s="227"/>
      <c r="KZT294" s="227"/>
      <c r="KZU294" s="204"/>
      <c r="KZV294" s="355"/>
      <c r="KZW294" s="355"/>
      <c r="KZX294" s="355"/>
      <c r="KZY294" s="355"/>
      <c r="KZZ294" s="355"/>
      <c r="LAA294" s="355"/>
      <c r="LAB294" s="355"/>
      <c r="LAC294" s="355"/>
      <c r="LAD294" s="204"/>
      <c r="LAE294" s="355"/>
      <c r="LAF294" s="355"/>
      <c r="LAG294" s="355"/>
      <c r="LAH294" s="355"/>
      <c r="LAI294" s="355"/>
      <c r="LAJ294" s="355"/>
      <c r="LAK294" s="355"/>
      <c r="LAL294" s="355"/>
      <c r="LAM294" s="227"/>
      <c r="LAN294" s="227"/>
      <c r="LAO294" s="227"/>
      <c r="LAP294" s="204"/>
      <c r="LAQ294" s="355"/>
      <c r="LAR294" s="355"/>
      <c r="LAS294" s="355"/>
      <c r="LAT294" s="355"/>
      <c r="LAU294" s="355"/>
      <c r="LAV294" s="355"/>
      <c r="LAW294" s="355"/>
      <c r="LAX294" s="355"/>
      <c r="LAY294" s="204"/>
      <c r="LAZ294" s="355"/>
      <c r="LBA294" s="355"/>
      <c r="LBB294" s="355"/>
      <c r="LBC294" s="355"/>
      <c r="LBD294" s="355"/>
      <c r="LBE294" s="355"/>
      <c r="LBF294" s="355"/>
      <c r="LBG294" s="355"/>
      <c r="LBH294" s="227"/>
      <c r="LBI294" s="227"/>
      <c r="LBJ294" s="227"/>
      <c r="LBK294" s="204"/>
      <c r="LBL294" s="355"/>
      <c r="LBM294" s="355"/>
      <c r="LBN294" s="355"/>
      <c r="LBO294" s="355"/>
      <c r="LBP294" s="355"/>
      <c r="LBQ294" s="355"/>
      <c r="LBR294" s="355"/>
      <c r="LBS294" s="355"/>
      <c r="LBT294" s="204"/>
      <c r="LBU294" s="355"/>
      <c r="LBV294" s="355"/>
      <c r="LBW294" s="355"/>
      <c r="LBX294" s="355"/>
      <c r="LBY294" s="355"/>
      <c r="LBZ294" s="355"/>
      <c r="LCA294" s="355"/>
      <c r="LCB294" s="355"/>
      <c r="LCC294" s="227"/>
      <c r="LCD294" s="227"/>
      <c r="LCE294" s="227"/>
      <c r="LCF294" s="204"/>
      <c r="LCG294" s="355"/>
      <c r="LCH294" s="355"/>
      <c r="LCI294" s="355"/>
      <c r="LCJ294" s="355"/>
      <c r="LCK294" s="355"/>
      <c r="LCL294" s="355"/>
      <c r="LCM294" s="355"/>
      <c r="LCN294" s="355"/>
      <c r="LCO294" s="204"/>
      <c r="LCP294" s="355"/>
      <c r="LCQ294" s="355"/>
      <c r="LCR294" s="355"/>
      <c r="LCS294" s="355"/>
      <c r="LCT294" s="355"/>
      <c r="LCU294" s="355"/>
      <c r="LCV294" s="355"/>
      <c r="LCW294" s="355"/>
      <c r="LCX294" s="227"/>
      <c r="LCY294" s="227"/>
      <c r="LCZ294" s="227"/>
      <c r="LDA294" s="204"/>
      <c r="LDB294" s="355"/>
      <c r="LDC294" s="355"/>
      <c r="LDD294" s="355"/>
      <c r="LDE294" s="355"/>
      <c r="LDF294" s="355"/>
      <c r="LDG294" s="355"/>
      <c r="LDH294" s="355"/>
      <c r="LDI294" s="355"/>
      <c r="LDJ294" s="204"/>
      <c r="LDK294" s="355"/>
      <c r="LDL294" s="355"/>
      <c r="LDM294" s="355"/>
      <c r="LDN294" s="355"/>
      <c r="LDO294" s="355"/>
      <c r="LDP294" s="355"/>
      <c r="LDQ294" s="355"/>
      <c r="LDR294" s="355"/>
      <c r="LDS294" s="227"/>
      <c r="LDT294" s="227"/>
      <c r="LDU294" s="227"/>
      <c r="LDV294" s="204"/>
      <c r="LDW294" s="355"/>
      <c r="LDX294" s="355"/>
      <c r="LDY294" s="355"/>
      <c r="LDZ294" s="355"/>
      <c r="LEA294" s="355"/>
      <c r="LEB294" s="355"/>
      <c r="LEC294" s="355"/>
      <c r="LED294" s="355"/>
      <c r="LEE294" s="204"/>
      <c r="LEF294" s="355"/>
      <c r="LEG294" s="355"/>
      <c r="LEH294" s="355"/>
      <c r="LEI294" s="355"/>
      <c r="LEJ294" s="355"/>
      <c r="LEK294" s="355"/>
      <c r="LEL294" s="355"/>
      <c r="LEM294" s="355"/>
      <c r="LEN294" s="227"/>
      <c r="LEO294" s="227"/>
      <c r="LEP294" s="227"/>
      <c r="LEQ294" s="204"/>
      <c r="LER294" s="355"/>
      <c r="LES294" s="355"/>
      <c r="LET294" s="355"/>
      <c r="LEU294" s="355"/>
      <c r="LEV294" s="355"/>
      <c r="LEW294" s="355"/>
      <c r="LEX294" s="355"/>
      <c r="LEY294" s="355"/>
      <c r="LEZ294" s="204"/>
      <c r="LFA294" s="355"/>
      <c r="LFB294" s="355"/>
      <c r="LFC294" s="355"/>
      <c r="LFD294" s="355"/>
      <c r="LFE294" s="355"/>
      <c r="LFF294" s="355"/>
      <c r="LFG294" s="355"/>
      <c r="LFH294" s="355"/>
      <c r="LFI294" s="227"/>
      <c r="LFJ294" s="227"/>
      <c r="LFK294" s="227"/>
      <c r="LFL294" s="204"/>
      <c r="LFM294" s="355"/>
      <c r="LFN294" s="355"/>
      <c r="LFO294" s="355"/>
      <c r="LFP294" s="355"/>
      <c r="LFQ294" s="355"/>
      <c r="LFR294" s="355"/>
      <c r="LFS294" s="355"/>
      <c r="LFT294" s="355"/>
      <c r="LFU294" s="204"/>
      <c r="LFV294" s="355"/>
      <c r="LFW294" s="355"/>
      <c r="LFX294" s="355"/>
      <c r="LFY294" s="355"/>
      <c r="LFZ294" s="355"/>
      <c r="LGA294" s="355"/>
      <c r="LGB294" s="355"/>
      <c r="LGC294" s="355"/>
      <c r="LGD294" s="227"/>
      <c r="LGE294" s="227"/>
      <c r="LGF294" s="227"/>
      <c r="LGG294" s="204"/>
      <c r="LGH294" s="355"/>
      <c r="LGI294" s="355"/>
      <c r="LGJ294" s="355"/>
      <c r="LGK294" s="355"/>
      <c r="LGL294" s="355"/>
      <c r="LGM294" s="355"/>
      <c r="LGN294" s="355"/>
      <c r="LGO294" s="355"/>
      <c r="LGP294" s="204"/>
      <c r="LGQ294" s="355"/>
      <c r="LGR294" s="355"/>
      <c r="LGS294" s="355"/>
      <c r="LGT294" s="355"/>
      <c r="LGU294" s="355"/>
      <c r="LGV294" s="355"/>
      <c r="LGW294" s="355"/>
      <c r="LGX294" s="355"/>
      <c r="LGY294" s="227"/>
      <c r="LGZ294" s="227"/>
      <c r="LHA294" s="227"/>
      <c r="LHB294" s="204"/>
      <c r="LHC294" s="355"/>
      <c r="LHD294" s="355"/>
      <c r="LHE294" s="355"/>
      <c r="LHF294" s="355"/>
      <c r="LHG294" s="355"/>
      <c r="LHH294" s="355"/>
      <c r="LHI294" s="355"/>
      <c r="LHJ294" s="355"/>
      <c r="LHK294" s="204"/>
      <c r="LHL294" s="355"/>
      <c r="LHM294" s="355"/>
      <c r="LHN294" s="355"/>
      <c r="LHO294" s="355"/>
      <c r="LHP294" s="355"/>
      <c r="LHQ294" s="355"/>
      <c r="LHR294" s="355"/>
      <c r="LHS294" s="355"/>
      <c r="LHT294" s="227"/>
      <c r="LHU294" s="227"/>
      <c r="LHV294" s="227"/>
      <c r="LHW294" s="204"/>
      <c r="LHX294" s="355"/>
      <c r="LHY294" s="355"/>
      <c r="LHZ294" s="355"/>
      <c r="LIA294" s="355"/>
      <c r="LIB294" s="355"/>
      <c r="LIC294" s="355"/>
      <c r="LID294" s="355"/>
      <c r="LIE294" s="355"/>
      <c r="LIF294" s="204"/>
      <c r="LIG294" s="355"/>
      <c r="LIH294" s="355"/>
      <c r="LII294" s="355"/>
      <c r="LIJ294" s="355"/>
      <c r="LIK294" s="355"/>
      <c r="LIL294" s="355"/>
      <c r="LIM294" s="355"/>
      <c r="LIN294" s="355"/>
      <c r="LIO294" s="227"/>
      <c r="LIP294" s="227"/>
      <c r="LIQ294" s="227"/>
      <c r="LIR294" s="204"/>
      <c r="LIS294" s="355"/>
      <c r="LIT294" s="355"/>
      <c r="LIU294" s="355"/>
      <c r="LIV294" s="355"/>
      <c r="LIW294" s="355"/>
      <c r="LIX294" s="355"/>
      <c r="LIY294" s="355"/>
      <c r="LIZ294" s="355"/>
      <c r="LJA294" s="204"/>
      <c r="LJB294" s="355"/>
      <c r="LJC294" s="355"/>
      <c r="LJD294" s="355"/>
      <c r="LJE294" s="355"/>
      <c r="LJF294" s="355"/>
      <c r="LJG294" s="355"/>
      <c r="LJH294" s="355"/>
      <c r="LJI294" s="355"/>
      <c r="LJJ294" s="227"/>
      <c r="LJK294" s="227"/>
      <c r="LJL294" s="227"/>
      <c r="LJM294" s="204"/>
      <c r="LJN294" s="355"/>
      <c r="LJO294" s="355"/>
      <c r="LJP294" s="355"/>
      <c r="LJQ294" s="355"/>
      <c r="LJR294" s="355"/>
      <c r="LJS294" s="355"/>
      <c r="LJT294" s="355"/>
      <c r="LJU294" s="355"/>
      <c r="LJV294" s="204"/>
      <c r="LJW294" s="355"/>
      <c r="LJX294" s="355"/>
      <c r="LJY294" s="355"/>
      <c r="LJZ294" s="355"/>
      <c r="LKA294" s="355"/>
      <c r="LKB294" s="355"/>
      <c r="LKC294" s="355"/>
      <c r="LKD294" s="355"/>
      <c r="LKE294" s="227"/>
      <c r="LKF294" s="227"/>
      <c r="LKG294" s="227"/>
      <c r="LKH294" s="204"/>
      <c r="LKI294" s="355"/>
      <c r="LKJ294" s="355"/>
      <c r="LKK294" s="355"/>
      <c r="LKL294" s="355"/>
      <c r="LKM294" s="355"/>
      <c r="LKN294" s="355"/>
      <c r="LKO294" s="355"/>
      <c r="LKP294" s="355"/>
      <c r="LKQ294" s="204"/>
      <c r="LKR294" s="355"/>
      <c r="LKS294" s="355"/>
      <c r="LKT294" s="355"/>
      <c r="LKU294" s="355"/>
      <c r="LKV294" s="355"/>
      <c r="LKW294" s="355"/>
      <c r="LKX294" s="355"/>
      <c r="LKY294" s="355"/>
      <c r="LKZ294" s="227"/>
      <c r="LLA294" s="227"/>
      <c r="LLB294" s="227"/>
      <c r="LLC294" s="204"/>
      <c r="LLD294" s="355"/>
      <c r="LLE294" s="355"/>
      <c r="LLF294" s="355"/>
      <c r="LLG294" s="355"/>
      <c r="LLH294" s="355"/>
      <c r="LLI294" s="355"/>
      <c r="LLJ294" s="355"/>
      <c r="LLK294" s="355"/>
      <c r="LLL294" s="204"/>
      <c r="LLM294" s="355"/>
      <c r="LLN294" s="355"/>
      <c r="LLO294" s="355"/>
      <c r="LLP294" s="355"/>
      <c r="LLQ294" s="355"/>
      <c r="LLR294" s="355"/>
      <c r="LLS294" s="355"/>
      <c r="LLT294" s="355"/>
      <c r="LLU294" s="227"/>
      <c r="LLV294" s="227"/>
      <c r="LLW294" s="227"/>
      <c r="LLX294" s="204"/>
      <c r="LLY294" s="355"/>
      <c r="LLZ294" s="355"/>
      <c r="LMA294" s="355"/>
      <c r="LMB294" s="355"/>
      <c r="LMC294" s="355"/>
      <c r="LMD294" s="355"/>
      <c r="LME294" s="355"/>
      <c r="LMF294" s="355"/>
      <c r="LMG294" s="204"/>
      <c r="LMH294" s="355"/>
      <c r="LMI294" s="355"/>
      <c r="LMJ294" s="355"/>
      <c r="LMK294" s="355"/>
      <c r="LML294" s="355"/>
      <c r="LMM294" s="355"/>
      <c r="LMN294" s="355"/>
      <c r="LMO294" s="355"/>
      <c r="LMP294" s="227"/>
      <c r="LMQ294" s="227"/>
      <c r="LMR294" s="227"/>
      <c r="LMS294" s="204"/>
      <c r="LMT294" s="355"/>
      <c r="LMU294" s="355"/>
      <c r="LMV294" s="355"/>
      <c r="LMW294" s="355"/>
      <c r="LMX294" s="355"/>
      <c r="LMY294" s="355"/>
      <c r="LMZ294" s="355"/>
      <c r="LNA294" s="355"/>
      <c r="LNB294" s="204"/>
      <c r="LNC294" s="355"/>
      <c r="LND294" s="355"/>
      <c r="LNE294" s="355"/>
      <c r="LNF294" s="355"/>
      <c r="LNG294" s="355"/>
      <c r="LNH294" s="355"/>
      <c r="LNI294" s="355"/>
      <c r="LNJ294" s="355"/>
      <c r="LNK294" s="227"/>
      <c r="LNL294" s="227"/>
      <c r="LNM294" s="227"/>
      <c r="LNN294" s="204"/>
      <c r="LNO294" s="355"/>
      <c r="LNP294" s="355"/>
      <c r="LNQ294" s="355"/>
      <c r="LNR294" s="355"/>
      <c r="LNS294" s="355"/>
      <c r="LNT294" s="355"/>
      <c r="LNU294" s="355"/>
      <c r="LNV294" s="355"/>
      <c r="LNW294" s="204"/>
      <c r="LNX294" s="355"/>
      <c r="LNY294" s="355"/>
      <c r="LNZ294" s="355"/>
      <c r="LOA294" s="355"/>
      <c r="LOB294" s="355"/>
      <c r="LOC294" s="355"/>
      <c r="LOD294" s="355"/>
      <c r="LOE294" s="355"/>
      <c r="LOF294" s="227"/>
      <c r="LOG294" s="227"/>
      <c r="LOH294" s="227"/>
      <c r="LOI294" s="204"/>
      <c r="LOJ294" s="355"/>
      <c r="LOK294" s="355"/>
      <c r="LOL294" s="355"/>
      <c r="LOM294" s="355"/>
      <c r="LON294" s="355"/>
      <c r="LOO294" s="355"/>
      <c r="LOP294" s="355"/>
      <c r="LOQ294" s="355"/>
      <c r="LOR294" s="204"/>
      <c r="LOS294" s="355"/>
      <c r="LOT294" s="355"/>
      <c r="LOU294" s="355"/>
      <c r="LOV294" s="355"/>
      <c r="LOW294" s="355"/>
      <c r="LOX294" s="355"/>
      <c r="LOY294" s="355"/>
      <c r="LOZ294" s="355"/>
      <c r="LPA294" s="227"/>
      <c r="LPB294" s="227"/>
      <c r="LPC294" s="227"/>
      <c r="LPD294" s="204"/>
      <c r="LPE294" s="355"/>
      <c r="LPF294" s="355"/>
      <c r="LPG294" s="355"/>
      <c r="LPH294" s="355"/>
      <c r="LPI294" s="355"/>
      <c r="LPJ294" s="355"/>
      <c r="LPK294" s="355"/>
      <c r="LPL294" s="355"/>
      <c r="LPM294" s="204"/>
      <c r="LPN294" s="355"/>
      <c r="LPO294" s="355"/>
      <c r="LPP294" s="355"/>
      <c r="LPQ294" s="355"/>
      <c r="LPR294" s="355"/>
      <c r="LPS294" s="355"/>
      <c r="LPT294" s="355"/>
      <c r="LPU294" s="355"/>
      <c r="LPV294" s="227"/>
      <c r="LPW294" s="227"/>
      <c r="LPX294" s="227"/>
      <c r="LPY294" s="204"/>
      <c r="LPZ294" s="355"/>
      <c r="LQA294" s="355"/>
      <c r="LQB294" s="355"/>
      <c r="LQC294" s="355"/>
      <c r="LQD294" s="355"/>
      <c r="LQE294" s="355"/>
      <c r="LQF294" s="355"/>
      <c r="LQG294" s="355"/>
      <c r="LQH294" s="204"/>
      <c r="LQI294" s="355"/>
      <c r="LQJ294" s="355"/>
      <c r="LQK294" s="355"/>
      <c r="LQL294" s="355"/>
      <c r="LQM294" s="355"/>
      <c r="LQN294" s="355"/>
      <c r="LQO294" s="355"/>
      <c r="LQP294" s="355"/>
      <c r="LQQ294" s="227"/>
      <c r="LQR294" s="227"/>
      <c r="LQS294" s="227"/>
      <c r="LQT294" s="204"/>
      <c r="LQU294" s="355"/>
      <c r="LQV294" s="355"/>
      <c r="LQW294" s="355"/>
      <c r="LQX294" s="355"/>
      <c r="LQY294" s="355"/>
      <c r="LQZ294" s="355"/>
      <c r="LRA294" s="355"/>
      <c r="LRB294" s="355"/>
      <c r="LRC294" s="204"/>
      <c r="LRD294" s="355"/>
      <c r="LRE294" s="355"/>
      <c r="LRF294" s="355"/>
      <c r="LRG294" s="355"/>
      <c r="LRH294" s="355"/>
      <c r="LRI294" s="355"/>
      <c r="LRJ294" s="355"/>
      <c r="LRK294" s="355"/>
      <c r="LRL294" s="227"/>
      <c r="LRM294" s="227"/>
      <c r="LRN294" s="227"/>
      <c r="LRO294" s="204"/>
      <c r="LRP294" s="355"/>
      <c r="LRQ294" s="355"/>
      <c r="LRR294" s="355"/>
      <c r="LRS294" s="355"/>
      <c r="LRT294" s="355"/>
      <c r="LRU294" s="355"/>
      <c r="LRV294" s="355"/>
      <c r="LRW294" s="355"/>
      <c r="LRX294" s="204"/>
      <c r="LRY294" s="355"/>
      <c r="LRZ294" s="355"/>
      <c r="LSA294" s="355"/>
      <c r="LSB294" s="355"/>
      <c r="LSC294" s="355"/>
      <c r="LSD294" s="355"/>
      <c r="LSE294" s="355"/>
      <c r="LSF294" s="355"/>
      <c r="LSG294" s="227"/>
      <c r="LSH294" s="227"/>
      <c r="LSI294" s="227"/>
      <c r="LSJ294" s="204"/>
      <c r="LSK294" s="355"/>
      <c r="LSL294" s="355"/>
      <c r="LSM294" s="355"/>
      <c r="LSN294" s="355"/>
      <c r="LSO294" s="355"/>
      <c r="LSP294" s="355"/>
      <c r="LSQ294" s="355"/>
      <c r="LSR294" s="355"/>
      <c r="LSS294" s="204"/>
      <c r="LST294" s="355"/>
      <c r="LSU294" s="355"/>
      <c r="LSV294" s="355"/>
      <c r="LSW294" s="355"/>
      <c r="LSX294" s="355"/>
      <c r="LSY294" s="355"/>
      <c r="LSZ294" s="355"/>
      <c r="LTA294" s="355"/>
      <c r="LTB294" s="227"/>
      <c r="LTC294" s="227"/>
      <c r="LTD294" s="227"/>
      <c r="LTE294" s="204"/>
      <c r="LTF294" s="355"/>
      <c r="LTG294" s="355"/>
      <c r="LTH294" s="355"/>
      <c r="LTI294" s="355"/>
      <c r="LTJ294" s="355"/>
      <c r="LTK294" s="355"/>
      <c r="LTL294" s="355"/>
      <c r="LTM294" s="355"/>
      <c r="LTN294" s="204"/>
      <c r="LTO294" s="355"/>
      <c r="LTP294" s="355"/>
      <c r="LTQ294" s="355"/>
      <c r="LTR294" s="355"/>
      <c r="LTS294" s="355"/>
      <c r="LTT294" s="355"/>
      <c r="LTU294" s="355"/>
      <c r="LTV294" s="355"/>
      <c r="LTW294" s="227"/>
      <c r="LTX294" s="227"/>
      <c r="LTY294" s="227"/>
      <c r="LTZ294" s="204"/>
      <c r="LUA294" s="355"/>
      <c r="LUB294" s="355"/>
      <c r="LUC294" s="355"/>
      <c r="LUD294" s="355"/>
      <c r="LUE294" s="355"/>
      <c r="LUF294" s="355"/>
      <c r="LUG294" s="355"/>
      <c r="LUH294" s="355"/>
      <c r="LUI294" s="204"/>
      <c r="LUJ294" s="355"/>
      <c r="LUK294" s="355"/>
      <c r="LUL294" s="355"/>
      <c r="LUM294" s="355"/>
      <c r="LUN294" s="355"/>
      <c r="LUO294" s="355"/>
      <c r="LUP294" s="355"/>
      <c r="LUQ294" s="355"/>
      <c r="LUR294" s="227"/>
      <c r="LUS294" s="227"/>
      <c r="LUT294" s="227"/>
      <c r="LUU294" s="204"/>
      <c r="LUV294" s="355"/>
      <c r="LUW294" s="355"/>
      <c r="LUX294" s="355"/>
      <c r="LUY294" s="355"/>
      <c r="LUZ294" s="355"/>
      <c r="LVA294" s="355"/>
      <c r="LVB294" s="355"/>
      <c r="LVC294" s="355"/>
      <c r="LVD294" s="204"/>
      <c r="LVE294" s="355"/>
      <c r="LVF294" s="355"/>
      <c r="LVG294" s="355"/>
      <c r="LVH294" s="355"/>
      <c r="LVI294" s="355"/>
      <c r="LVJ294" s="355"/>
      <c r="LVK294" s="355"/>
      <c r="LVL294" s="355"/>
      <c r="LVM294" s="227"/>
      <c r="LVN294" s="227"/>
      <c r="LVO294" s="227"/>
      <c r="LVP294" s="204"/>
      <c r="LVQ294" s="355"/>
      <c r="LVR294" s="355"/>
      <c r="LVS294" s="355"/>
      <c r="LVT294" s="355"/>
      <c r="LVU294" s="355"/>
      <c r="LVV294" s="355"/>
      <c r="LVW294" s="355"/>
      <c r="LVX294" s="355"/>
      <c r="LVY294" s="204"/>
      <c r="LVZ294" s="355"/>
      <c r="LWA294" s="355"/>
      <c r="LWB294" s="355"/>
      <c r="LWC294" s="355"/>
      <c r="LWD294" s="355"/>
      <c r="LWE294" s="355"/>
      <c r="LWF294" s="355"/>
      <c r="LWG294" s="355"/>
      <c r="LWH294" s="227"/>
      <c r="LWI294" s="227"/>
      <c r="LWJ294" s="227"/>
      <c r="LWK294" s="204"/>
      <c r="LWL294" s="355"/>
      <c r="LWM294" s="355"/>
      <c r="LWN294" s="355"/>
      <c r="LWO294" s="355"/>
      <c r="LWP294" s="355"/>
      <c r="LWQ294" s="355"/>
      <c r="LWR294" s="355"/>
      <c r="LWS294" s="355"/>
      <c r="LWT294" s="204"/>
      <c r="LWU294" s="355"/>
      <c r="LWV294" s="355"/>
      <c r="LWW294" s="355"/>
      <c r="LWX294" s="355"/>
      <c r="LWY294" s="355"/>
      <c r="LWZ294" s="355"/>
      <c r="LXA294" s="355"/>
      <c r="LXB294" s="355"/>
      <c r="LXC294" s="227"/>
      <c r="LXD294" s="227"/>
      <c r="LXE294" s="227"/>
      <c r="LXF294" s="204"/>
      <c r="LXG294" s="355"/>
      <c r="LXH294" s="355"/>
      <c r="LXI294" s="355"/>
      <c r="LXJ294" s="355"/>
      <c r="LXK294" s="355"/>
      <c r="LXL294" s="355"/>
      <c r="LXM294" s="355"/>
      <c r="LXN294" s="355"/>
      <c r="LXO294" s="204"/>
      <c r="LXP294" s="355"/>
      <c r="LXQ294" s="355"/>
      <c r="LXR294" s="355"/>
      <c r="LXS294" s="355"/>
      <c r="LXT294" s="355"/>
      <c r="LXU294" s="355"/>
      <c r="LXV294" s="355"/>
      <c r="LXW294" s="355"/>
      <c r="LXX294" s="227"/>
      <c r="LXY294" s="227"/>
      <c r="LXZ294" s="227"/>
      <c r="LYA294" s="204"/>
      <c r="LYB294" s="355"/>
      <c r="LYC294" s="355"/>
      <c r="LYD294" s="355"/>
      <c r="LYE294" s="355"/>
      <c r="LYF294" s="355"/>
      <c r="LYG294" s="355"/>
      <c r="LYH294" s="355"/>
      <c r="LYI294" s="355"/>
      <c r="LYJ294" s="204"/>
      <c r="LYK294" s="355"/>
      <c r="LYL294" s="355"/>
      <c r="LYM294" s="355"/>
      <c r="LYN294" s="355"/>
      <c r="LYO294" s="355"/>
      <c r="LYP294" s="355"/>
      <c r="LYQ294" s="355"/>
      <c r="LYR294" s="355"/>
      <c r="LYS294" s="227"/>
      <c r="LYT294" s="227"/>
      <c r="LYU294" s="227"/>
      <c r="LYV294" s="204"/>
      <c r="LYW294" s="355"/>
      <c r="LYX294" s="355"/>
      <c r="LYY294" s="355"/>
      <c r="LYZ294" s="355"/>
      <c r="LZA294" s="355"/>
      <c r="LZB294" s="355"/>
      <c r="LZC294" s="355"/>
      <c r="LZD294" s="355"/>
      <c r="LZE294" s="204"/>
      <c r="LZF294" s="355"/>
      <c r="LZG294" s="355"/>
      <c r="LZH294" s="355"/>
      <c r="LZI294" s="355"/>
      <c r="LZJ294" s="355"/>
      <c r="LZK294" s="355"/>
      <c r="LZL294" s="355"/>
      <c r="LZM294" s="355"/>
      <c r="LZN294" s="227"/>
      <c r="LZO294" s="227"/>
      <c r="LZP294" s="227"/>
      <c r="LZQ294" s="204"/>
      <c r="LZR294" s="355"/>
      <c r="LZS294" s="355"/>
      <c r="LZT294" s="355"/>
      <c r="LZU294" s="355"/>
      <c r="LZV294" s="355"/>
      <c r="LZW294" s="355"/>
      <c r="LZX294" s="355"/>
      <c r="LZY294" s="355"/>
      <c r="LZZ294" s="204"/>
      <c r="MAA294" s="355"/>
      <c r="MAB294" s="355"/>
      <c r="MAC294" s="355"/>
      <c r="MAD294" s="355"/>
      <c r="MAE294" s="355"/>
      <c r="MAF294" s="355"/>
      <c r="MAG294" s="355"/>
      <c r="MAH294" s="355"/>
      <c r="MAI294" s="227"/>
      <c r="MAJ294" s="227"/>
      <c r="MAK294" s="227"/>
      <c r="MAL294" s="204"/>
      <c r="MAM294" s="355"/>
      <c r="MAN294" s="355"/>
      <c r="MAO294" s="355"/>
      <c r="MAP294" s="355"/>
      <c r="MAQ294" s="355"/>
      <c r="MAR294" s="355"/>
      <c r="MAS294" s="355"/>
      <c r="MAT294" s="355"/>
      <c r="MAU294" s="204"/>
      <c r="MAV294" s="355"/>
      <c r="MAW294" s="355"/>
      <c r="MAX294" s="355"/>
      <c r="MAY294" s="355"/>
      <c r="MAZ294" s="355"/>
      <c r="MBA294" s="355"/>
      <c r="MBB294" s="355"/>
      <c r="MBC294" s="355"/>
      <c r="MBD294" s="227"/>
      <c r="MBE294" s="227"/>
      <c r="MBF294" s="227"/>
      <c r="MBG294" s="204"/>
      <c r="MBH294" s="355"/>
      <c r="MBI294" s="355"/>
      <c r="MBJ294" s="355"/>
      <c r="MBK294" s="355"/>
      <c r="MBL294" s="355"/>
      <c r="MBM294" s="355"/>
      <c r="MBN294" s="355"/>
      <c r="MBO294" s="355"/>
      <c r="MBP294" s="204"/>
      <c r="MBQ294" s="355"/>
      <c r="MBR294" s="355"/>
      <c r="MBS294" s="355"/>
      <c r="MBT294" s="355"/>
      <c r="MBU294" s="355"/>
      <c r="MBV294" s="355"/>
      <c r="MBW294" s="355"/>
      <c r="MBX294" s="355"/>
      <c r="MBY294" s="227"/>
      <c r="MBZ294" s="227"/>
      <c r="MCA294" s="227"/>
      <c r="MCB294" s="204"/>
      <c r="MCC294" s="355"/>
      <c r="MCD294" s="355"/>
      <c r="MCE294" s="355"/>
      <c r="MCF294" s="355"/>
      <c r="MCG294" s="355"/>
      <c r="MCH294" s="355"/>
      <c r="MCI294" s="355"/>
      <c r="MCJ294" s="355"/>
      <c r="MCK294" s="204"/>
      <c r="MCL294" s="355"/>
      <c r="MCM294" s="355"/>
      <c r="MCN294" s="355"/>
      <c r="MCO294" s="355"/>
      <c r="MCP294" s="355"/>
      <c r="MCQ294" s="355"/>
      <c r="MCR294" s="355"/>
      <c r="MCS294" s="355"/>
      <c r="MCT294" s="227"/>
      <c r="MCU294" s="227"/>
      <c r="MCV294" s="227"/>
      <c r="MCW294" s="204"/>
      <c r="MCX294" s="355"/>
      <c r="MCY294" s="355"/>
      <c r="MCZ294" s="355"/>
      <c r="MDA294" s="355"/>
      <c r="MDB294" s="355"/>
      <c r="MDC294" s="355"/>
      <c r="MDD294" s="355"/>
      <c r="MDE294" s="355"/>
      <c r="MDF294" s="204"/>
      <c r="MDG294" s="355"/>
      <c r="MDH294" s="355"/>
      <c r="MDI294" s="355"/>
      <c r="MDJ294" s="355"/>
      <c r="MDK294" s="355"/>
      <c r="MDL294" s="355"/>
      <c r="MDM294" s="355"/>
      <c r="MDN294" s="355"/>
      <c r="MDO294" s="227"/>
      <c r="MDP294" s="227"/>
      <c r="MDQ294" s="227"/>
      <c r="MDR294" s="204"/>
      <c r="MDS294" s="355"/>
      <c r="MDT294" s="355"/>
      <c r="MDU294" s="355"/>
      <c r="MDV294" s="355"/>
      <c r="MDW294" s="355"/>
      <c r="MDX294" s="355"/>
      <c r="MDY294" s="355"/>
      <c r="MDZ294" s="355"/>
      <c r="MEA294" s="204"/>
      <c r="MEB294" s="355"/>
      <c r="MEC294" s="355"/>
      <c r="MED294" s="355"/>
      <c r="MEE294" s="355"/>
      <c r="MEF294" s="355"/>
      <c r="MEG294" s="355"/>
      <c r="MEH294" s="355"/>
      <c r="MEI294" s="355"/>
      <c r="MEJ294" s="227"/>
      <c r="MEK294" s="227"/>
      <c r="MEL294" s="227"/>
      <c r="MEM294" s="204"/>
      <c r="MEN294" s="355"/>
      <c r="MEO294" s="355"/>
      <c r="MEP294" s="355"/>
      <c r="MEQ294" s="355"/>
      <c r="MER294" s="355"/>
      <c r="MES294" s="355"/>
      <c r="MET294" s="355"/>
      <c r="MEU294" s="355"/>
      <c r="MEV294" s="204"/>
      <c r="MEW294" s="355"/>
      <c r="MEX294" s="355"/>
      <c r="MEY294" s="355"/>
      <c r="MEZ294" s="355"/>
      <c r="MFA294" s="355"/>
      <c r="MFB294" s="355"/>
      <c r="MFC294" s="355"/>
      <c r="MFD294" s="355"/>
      <c r="MFE294" s="227"/>
      <c r="MFF294" s="227"/>
      <c r="MFG294" s="227"/>
      <c r="MFH294" s="204"/>
      <c r="MFI294" s="355"/>
      <c r="MFJ294" s="355"/>
      <c r="MFK294" s="355"/>
      <c r="MFL294" s="355"/>
      <c r="MFM294" s="355"/>
      <c r="MFN294" s="355"/>
      <c r="MFO294" s="355"/>
      <c r="MFP294" s="355"/>
      <c r="MFQ294" s="204"/>
      <c r="MFR294" s="355"/>
      <c r="MFS294" s="355"/>
      <c r="MFT294" s="355"/>
      <c r="MFU294" s="355"/>
      <c r="MFV294" s="355"/>
      <c r="MFW294" s="355"/>
      <c r="MFX294" s="355"/>
      <c r="MFY294" s="355"/>
      <c r="MFZ294" s="227"/>
      <c r="MGA294" s="227"/>
      <c r="MGB294" s="227"/>
      <c r="MGC294" s="204"/>
      <c r="MGD294" s="355"/>
      <c r="MGE294" s="355"/>
      <c r="MGF294" s="355"/>
      <c r="MGG294" s="355"/>
      <c r="MGH294" s="355"/>
      <c r="MGI294" s="355"/>
      <c r="MGJ294" s="355"/>
      <c r="MGK294" s="355"/>
      <c r="MGL294" s="204"/>
      <c r="MGM294" s="355"/>
      <c r="MGN294" s="355"/>
      <c r="MGO294" s="355"/>
      <c r="MGP294" s="355"/>
      <c r="MGQ294" s="355"/>
      <c r="MGR294" s="355"/>
      <c r="MGS294" s="355"/>
      <c r="MGT294" s="355"/>
      <c r="MGU294" s="227"/>
      <c r="MGV294" s="227"/>
      <c r="MGW294" s="227"/>
      <c r="MGX294" s="204"/>
      <c r="MGY294" s="355"/>
      <c r="MGZ294" s="355"/>
      <c r="MHA294" s="355"/>
      <c r="MHB294" s="355"/>
      <c r="MHC294" s="355"/>
      <c r="MHD294" s="355"/>
      <c r="MHE294" s="355"/>
      <c r="MHF294" s="355"/>
      <c r="MHG294" s="204"/>
      <c r="MHH294" s="355"/>
      <c r="MHI294" s="355"/>
      <c r="MHJ294" s="355"/>
      <c r="MHK294" s="355"/>
      <c r="MHL294" s="355"/>
      <c r="MHM294" s="355"/>
      <c r="MHN294" s="355"/>
      <c r="MHO294" s="355"/>
      <c r="MHP294" s="227"/>
      <c r="MHQ294" s="227"/>
      <c r="MHR294" s="227"/>
      <c r="MHS294" s="204"/>
      <c r="MHT294" s="355"/>
      <c r="MHU294" s="355"/>
      <c r="MHV294" s="355"/>
      <c r="MHW294" s="355"/>
      <c r="MHX294" s="355"/>
      <c r="MHY294" s="355"/>
      <c r="MHZ294" s="355"/>
      <c r="MIA294" s="355"/>
      <c r="MIB294" s="204"/>
      <c r="MIC294" s="355"/>
      <c r="MID294" s="355"/>
      <c r="MIE294" s="355"/>
      <c r="MIF294" s="355"/>
      <c r="MIG294" s="355"/>
      <c r="MIH294" s="355"/>
      <c r="MII294" s="355"/>
      <c r="MIJ294" s="355"/>
      <c r="MIK294" s="227"/>
      <c r="MIL294" s="227"/>
      <c r="MIM294" s="227"/>
      <c r="MIN294" s="204"/>
      <c r="MIO294" s="355"/>
      <c r="MIP294" s="355"/>
      <c r="MIQ294" s="355"/>
      <c r="MIR294" s="355"/>
      <c r="MIS294" s="355"/>
      <c r="MIT294" s="355"/>
      <c r="MIU294" s="355"/>
      <c r="MIV294" s="355"/>
      <c r="MIW294" s="204"/>
      <c r="MIX294" s="355"/>
      <c r="MIY294" s="355"/>
      <c r="MIZ294" s="355"/>
      <c r="MJA294" s="355"/>
      <c r="MJB294" s="355"/>
      <c r="MJC294" s="355"/>
      <c r="MJD294" s="355"/>
      <c r="MJE294" s="355"/>
      <c r="MJF294" s="227"/>
      <c r="MJG294" s="227"/>
      <c r="MJH294" s="227"/>
      <c r="MJI294" s="204"/>
      <c r="MJJ294" s="355"/>
      <c r="MJK294" s="355"/>
      <c r="MJL294" s="355"/>
      <c r="MJM294" s="355"/>
      <c r="MJN294" s="355"/>
      <c r="MJO294" s="355"/>
      <c r="MJP294" s="355"/>
      <c r="MJQ294" s="355"/>
      <c r="MJR294" s="204"/>
      <c r="MJS294" s="355"/>
      <c r="MJT294" s="355"/>
      <c r="MJU294" s="355"/>
      <c r="MJV294" s="355"/>
      <c r="MJW294" s="355"/>
      <c r="MJX294" s="355"/>
      <c r="MJY294" s="355"/>
      <c r="MJZ294" s="355"/>
      <c r="MKA294" s="227"/>
      <c r="MKB294" s="227"/>
      <c r="MKC294" s="227"/>
      <c r="MKD294" s="204"/>
      <c r="MKE294" s="355"/>
      <c r="MKF294" s="355"/>
      <c r="MKG294" s="355"/>
      <c r="MKH294" s="355"/>
      <c r="MKI294" s="355"/>
      <c r="MKJ294" s="355"/>
      <c r="MKK294" s="355"/>
      <c r="MKL294" s="355"/>
      <c r="MKM294" s="204"/>
      <c r="MKN294" s="355"/>
      <c r="MKO294" s="355"/>
      <c r="MKP294" s="355"/>
      <c r="MKQ294" s="355"/>
      <c r="MKR294" s="355"/>
      <c r="MKS294" s="355"/>
      <c r="MKT294" s="355"/>
      <c r="MKU294" s="355"/>
      <c r="MKV294" s="227"/>
      <c r="MKW294" s="227"/>
      <c r="MKX294" s="227"/>
      <c r="MKY294" s="204"/>
      <c r="MKZ294" s="355"/>
      <c r="MLA294" s="355"/>
      <c r="MLB294" s="355"/>
      <c r="MLC294" s="355"/>
      <c r="MLD294" s="355"/>
      <c r="MLE294" s="355"/>
      <c r="MLF294" s="355"/>
      <c r="MLG294" s="355"/>
      <c r="MLH294" s="204"/>
      <c r="MLI294" s="355"/>
      <c r="MLJ294" s="355"/>
      <c r="MLK294" s="355"/>
      <c r="MLL294" s="355"/>
      <c r="MLM294" s="355"/>
      <c r="MLN294" s="355"/>
      <c r="MLO294" s="355"/>
      <c r="MLP294" s="355"/>
      <c r="MLQ294" s="227"/>
      <c r="MLR294" s="227"/>
      <c r="MLS294" s="227"/>
      <c r="MLT294" s="204"/>
      <c r="MLU294" s="355"/>
      <c r="MLV294" s="355"/>
      <c r="MLW294" s="355"/>
      <c r="MLX294" s="355"/>
      <c r="MLY294" s="355"/>
      <c r="MLZ294" s="355"/>
      <c r="MMA294" s="355"/>
      <c r="MMB294" s="355"/>
      <c r="MMC294" s="204"/>
      <c r="MMD294" s="355"/>
      <c r="MME294" s="355"/>
      <c r="MMF294" s="355"/>
      <c r="MMG294" s="355"/>
      <c r="MMH294" s="355"/>
      <c r="MMI294" s="355"/>
      <c r="MMJ294" s="355"/>
      <c r="MMK294" s="355"/>
      <c r="MML294" s="227"/>
      <c r="MMM294" s="227"/>
      <c r="MMN294" s="227"/>
      <c r="MMO294" s="204"/>
      <c r="MMP294" s="355"/>
      <c r="MMQ294" s="355"/>
      <c r="MMR294" s="355"/>
      <c r="MMS294" s="355"/>
      <c r="MMT294" s="355"/>
      <c r="MMU294" s="355"/>
      <c r="MMV294" s="355"/>
      <c r="MMW294" s="355"/>
      <c r="MMX294" s="204"/>
      <c r="MMY294" s="355"/>
      <c r="MMZ294" s="355"/>
      <c r="MNA294" s="355"/>
      <c r="MNB294" s="355"/>
      <c r="MNC294" s="355"/>
      <c r="MND294" s="355"/>
      <c r="MNE294" s="355"/>
      <c r="MNF294" s="355"/>
      <c r="MNG294" s="227"/>
      <c r="MNH294" s="227"/>
      <c r="MNI294" s="227"/>
      <c r="MNJ294" s="204"/>
      <c r="MNK294" s="355"/>
      <c r="MNL294" s="355"/>
      <c r="MNM294" s="355"/>
      <c r="MNN294" s="355"/>
      <c r="MNO294" s="355"/>
      <c r="MNP294" s="355"/>
      <c r="MNQ294" s="355"/>
      <c r="MNR294" s="355"/>
      <c r="MNS294" s="204"/>
      <c r="MNT294" s="355"/>
      <c r="MNU294" s="355"/>
      <c r="MNV294" s="355"/>
      <c r="MNW294" s="355"/>
      <c r="MNX294" s="355"/>
      <c r="MNY294" s="355"/>
      <c r="MNZ294" s="355"/>
      <c r="MOA294" s="355"/>
      <c r="MOB294" s="227"/>
      <c r="MOC294" s="227"/>
      <c r="MOD294" s="227"/>
      <c r="MOE294" s="204"/>
      <c r="MOF294" s="355"/>
      <c r="MOG294" s="355"/>
      <c r="MOH294" s="355"/>
      <c r="MOI294" s="355"/>
      <c r="MOJ294" s="355"/>
      <c r="MOK294" s="355"/>
      <c r="MOL294" s="355"/>
      <c r="MOM294" s="355"/>
      <c r="MON294" s="204"/>
      <c r="MOO294" s="355"/>
      <c r="MOP294" s="355"/>
      <c r="MOQ294" s="355"/>
      <c r="MOR294" s="355"/>
      <c r="MOS294" s="355"/>
      <c r="MOT294" s="355"/>
      <c r="MOU294" s="355"/>
      <c r="MOV294" s="355"/>
      <c r="MOW294" s="227"/>
      <c r="MOX294" s="227"/>
      <c r="MOY294" s="227"/>
      <c r="MOZ294" s="204"/>
      <c r="MPA294" s="355"/>
      <c r="MPB294" s="355"/>
      <c r="MPC294" s="355"/>
      <c r="MPD294" s="355"/>
      <c r="MPE294" s="355"/>
      <c r="MPF294" s="355"/>
      <c r="MPG294" s="355"/>
      <c r="MPH294" s="355"/>
      <c r="MPI294" s="204"/>
      <c r="MPJ294" s="355"/>
      <c r="MPK294" s="355"/>
      <c r="MPL294" s="355"/>
      <c r="MPM294" s="355"/>
      <c r="MPN294" s="355"/>
      <c r="MPO294" s="355"/>
      <c r="MPP294" s="355"/>
      <c r="MPQ294" s="355"/>
      <c r="MPR294" s="227"/>
      <c r="MPS294" s="227"/>
      <c r="MPT294" s="227"/>
      <c r="MPU294" s="204"/>
      <c r="MPV294" s="355"/>
      <c r="MPW294" s="355"/>
      <c r="MPX294" s="355"/>
      <c r="MPY294" s="355"/>
      <c r="MPZ294" s="355"/>
      <c r="MQA294" s="355"/>
      <c r="MQB294" s="355"/>
      <c r="MQC294" s="355"/>
      <c r="MQD294" s="204"/>
      <c r="MQE294" s="355"/>
      <c r="MQF294" s="355"/>
      <c r="MQG294" s="355"/>
      <c r="MQH294" s="355"/>
      <c r="MQI294" s="355"/>
      <c r="MQJ294" s="355"/>
      <c r="MQK294" s="355"/>
      <c r="MQL294" s="355"/>
      <c r="MQM294" s="227"/>
      <c r="MQN294" s="227"/>
      <c r="MQO294" s="227"/>
      <c r="MQP294" s="204"/>
      <c r="MQQ294" s="355"/>
      <c r="MQR294" s="355"/>
      <c r="MQS294" s="355"/>
      <c r="MQT294" s="355"/>
      <c r="MQU294" s="355"/>
      <c r="MQV294" s="355"/>
      <c r="MQW294" s="355"/>
      <c r="MQX294" s="355"/>
      <c r="MQY294" s="204"/>
      <c r="MQZ294" s="355"/>
      <c r="MRA294" s="355"/>
      <c r="MRB294" s="355"/>
      <c r="MRC294" s="355"/>
      <c r="MRD294" s="355"/>
      <c r="MRE294" s="355"/>
      <c r="MRF294" s="355"/>
      <c r="MRG294" s="355"/>
      <c r="MRH294" s="227"/>
      <c r="MRI294" s="227"/>
      <c r="MRJ294" s="227"/>
      <c r="MRK294" s="204"/>
      <c r="MRL294" s="355"/>
      <c r="MRM294" s="355"/>
      <c r="MRN294" s="355"/>
      <c r="MRO294" s="355"/>
      <c r="MRP294" s="355"/>
      <c r="MRQ294" s="355"/>
      <c r="MRR294" s="355"/>
      <c r="MRS294" s="355"/>
      <c r="MRT294" s="204"/>
      <c r="MRU294" s="355"/>
      <c r="MRV294" s="355"/>
      <c r="MRW294" s="355"/>
      <c r="MRX294" s="355"/>
      <c r="MRY294" s="355"/>
      <c r="MRZ294" s="355"/>
      <c r="MSA294" s="355"/>
      <c r="MSB294" s="355"/>
      <c r="MSC294" s="227"/>
      <c r="MSD294" s="227"/>
      <c r="MSE294" s="227"/>
      <c r="MSF294" s="204"/>
      <c r="MSG294" s="355"/>
      <c r="MSH294" s="355"/>
      <c r="MSI294" s="355"/>
      <c r="MSJ294" s="355"/>
      <c r="MSK294" s="355"/>
      <c r="MSL294" s="355"/>
      <c r="MSM294" s="355"/>
      <c r="MSN294" s="355"/>
      <c r="MSO294" s="204"/>
      <c r="MSP294" s="355"/>
      <c r="MSQ294" s="355"/>
      <c r="MSR294" s="355"/>
      <c r="MSS294" s="355"/>
      <c r="MST294" s="355"/>
      <c r="MSU294" s="355"/>
      <c r="MSV294" s="355"/>
      <c r="MSW294" s="355"/>
      <c r="MSX294" s="227"/>
      <c r="MSY294" s="227"/>
      <c r="MSZ294" s="227"/>
      <c r="MTA294" s="204"/>
      <c r="MTB294" s="355"/>
      <c r="MTC294" s="355"/>
      <c r="MTD294" s="355"/>
      <c r="MTE294" s="355"/>
      <c r="MTF294" s="355"/>
      <c r="MTG294" s="355"/>
      <c r="MTH294" s="355"/>
      <c r="MTI294" s="355"/>
      <c r="MTJ294" s="204"/>
      <c r="MTK294" s="355"/>
      <c r="MTL294" s="355"/>
      <c r="MTM294" s="355"/>
      <c r="MTN294" s="355"/>
      <c r="MTO294" s="355"/>
      <c r="MTP294" s="355"/>
      <c r="MTQ294" s="355"/>
      <c r="MTR294" s="355"/>
      <c r="MTS294" s="227"/>
      <c r="MTT294" s="227"/>
      <c r="MTU294" s="227"/>
      <c r="MTV294" s="204"/>
      <c r="MTW294" s="355"/>
      <c r="MTX294" s="355"/>
      <c r="MTY294" s="355"/>
      <c r="MTZ294" s="355"/>
      <c r="MUA294" s="355"/>
      <c r="MUB294" s="355"/>
      <c r="MUC294" s="355"/>
      <c r="MUD294" s="355"/>
      <c r="MUE294" s="204"/>
      <c r="MUF294" s="355"/>
      <c r="MUG294" s="355"/>
      <c r="MUH294" s="355"/>
      <c r="MUI294" s="355"/>
      <c r="MUJ294" s="355"/>
      <c r="MUK294" s="355"/>
      <c r="MUL294" s="355"/>
      <c r="MUM294" s="355"/>
      <c r="MUN294" s="227"/>
      <c r="MUO294" s="227"/>
      <c r="MUP294" s="227"/>
      <c r="MUQ294" s="204"/>
      <c r="MUR294" s="355"/>
      <c r="MUS294" s="355"/>
      <c r="MUT294" s="355"/>
      <c r="MUU294" s="355"/>
      <c r="MUV294" s="355"/>
      <c r="MUW294" s="355"/>
      <c r="MUX294" s="355"/>
      <c r="MUY294" s="355"/>
      <c r="MUZ294" s="204"/>
      <c r="MVA294" s="355"/>
      <c r="MVB294" s="355"/>
      <c r="MVC294" s="355"/>
      <c r="MVD294" s="355"/>
      <c r="MVE294" s="355"/>
      <c r="MVF294" s="355"/>
      <c r="MVG294" s="355"/>
      <c r="MVH294" s="355"/>
      <c r="MVI294" s="227"/>
      <c r="MVJ294" s="227"/>
      <c r="MVK294" s="227"/>
      <c r="MVL294" s="204"/>
      <c r="MVM294" s="355"/>
      <c r="MVN294" s="355"/>
      <c r="MVO294" s="355"/>
      <c r="MVP294" s="355"/>
      <c r="MVQ294" s="355"/>
      <c r="MVR294" s="355"/>
      <c r="MVS294" s="355"/>
      <c r="MVT294" s="355"/>
      <c r="MVU294" s="204"/>
      <c r="MVV294" s="355"/>
      <c r="MVW294" s="355"/>
      <c r="MVX294" s="355"/>
      <c r="MVY294" s="355"/>
      <c r="MVZ294" s="355"/>
      <c r="MWA294" s="355"/>
      <c r="MWB294" s="355"/>
      <c r="MWC294" s="355"/>
      <c r="MWD294" s="227"/>
      <c r="MWE294" s="227"/>
      <c r="MWF294" s="227"/>
      <c r="MWG294" s="204"/>
      <c r="MWH294" s="355"/>
      <c r="MWI294" s="355"/>
      <c r="MWJ294" s="355"/>
      <c r="MWK294" s="355"/>
      <c r="MWL294" s="355"/>
      <c r="MWM294" s="355"/>
      <c r="MWN294" s="355"/>
      <c r="MWO294" s="355"/>
      <c r="MWP294" s="204"/>
      <c r="MWQ294" s="355"/>
      <c r="MWR294" s="355"/>
      <c r="MWS294" s="355"/>
      <c r="MWT294" s="355"/>
      <c r="MWU294" s="355"/>
      <c r="MWV294" s="355"/>
      <c r="MWW294" s="355"/>
      <c r="MWX294" s="355"/>
      <c r="MWY294" s="227"/>
      <c r="MWZ294" s="227"/>
      <c r="MXA294" s="227"/>
      <c r="MXB294" s="204"/>
      <c r="MXC294" s="355"/>
      <c r="MXD294" s="355"/>
      <c r="MXE294" s="355"/>
      <c r="MXF294" s="355"/>
      <c r="MXG294" s="355"/>
      <c r="MXH294" s="355"/>
      <c r="MXI294" s="355"/>
      <c r="MXJ294" s="355"/>
      <c r="MXK294" s="204"/>
      <c r="MXL294" s="355"/>
      <c r="MXM294" s="355"/>
      <c r="MXN294" s="355"/>
      <c r="MXO294" s="355"/>
      <c r="MXP294" s="355"/>
      <c r="MXQ294" s="355"/>
      <c r="MXR294" s="355"/>
      <c r="MXS294" s="355"/>
      <c r="MXT294" s="227"/>
      <c r="MXU294" s="227"/>
      <c r="MXV294" s="227"/>
      <c r="MXW294" s="204"/>
      <c r="MXX294" s="355"/>
      <c r="MXY294" s="355"/>
      <c r="MXZ294" s="355"/>
      <c r="MYA294" s="355"/>
      <c r="MYB294" s="355"/>
      <c r="MYC294" s="355"/>
      <c r="MYD294" s="355"/>
      <c r="MYE294" s="355"/>
      <c r="MYF294" s="204"/>
      <c r="MYG294" s="355"/>
      <c r="MYH294" s="355"/>
      <c r="MYI294" s="355"/>
      <c r="MYJ294" s="355"/>
      <c r="MYK294" s="355"/>
      <c r="MYL294" s="355"/>
      <c r="MYM294" s="355"/>
      <c r="MYN294" s="355"/>
      <c r="MYO294" s="227"/>
      <c r="MYP294" s="227"/>
      <c r="MYQ294" s="227"/>
      <c r="MYR294" s="204"/>
      <c r="MYS294" s="355"/>
      <c r="MYT294" s="355"/>
      <c r="MYU294" s="355"/>
      <c r="MYV294" s="355"/>
      <c r="MYW294" s="355"/>
      <c r="MYX294" s="355"/>
      <c r="MYY294" s="355"/>
      <c r="MYZ294" s="355"/>
      <c r="MZA294" s="204"/>
      <c r="MZB294" s="355"/>
      <c r="MZC294" s="355"/>
      <c r="MZD294" s="355"/>
      <c r="MZE294" s="355"/>
      <c r="MZF294" s="355"/>
      <c r="MZG294" s="355"/>
      <c r="MZH294" s="355"/>
      <c r="MZI294" s="355"/>
      <c r="MZJ294" s="227"/>
      <c r="MZK294" s="227"/>
      <c r="MZL294" s="227"/>
      <c r="MZM294" s="204"/>
      <c r="MZN294" s="355"/>
      <c r="MZO294" s="355"/>
      <c r="MZP294" s="355"/>
      <c r="MZQ294" s="355"/>
      <c r="MZR294" s="355"/>
      <c r="MZS294" s="355"/>
      <c r="MZT294" s="355"/>
      <c r="MZU294" s="355"/>
      <c r="MZV294" s="204"/>
      <c r="MZW294" s="355"/>
      <c r="MZX294" s="355"/>
      <c r="MZY294" s="355"/>
      <c r="MZZ294" s="355"/>
      <c r="NAA294" s="355"/>
      <c r="NAB294" s="355"/>
      <c r="NAC294" s="355"/>
      <c r="NAD294" s="355"/>
      <c r="NAE294" s="227"/>
      <c r="NAF294" s="227"/>
      <c r="NAG294" s="227"/>
      <c r="NAH294" s="204"/>
      <c r="NAI294" s="355"/>
      <c r="NAJ294" s="355"/>
      <c r="NAK294" s="355"/>
      <c r="NAL294" s="355"/>
      <c r="NAM294" s="355"/>
      <c r="NAN294" s="355"/>
      <c r="NAO294" s="355"/>
      <c r="NAP294" s="355"/>
      <c r="NAQ294" s="204"/>
      <c r="NAR294" s="355"/>
      <c r="NAS294" s="355"/>
      <c r="NAT294" s="355"/>
      <c r="NAU294" s="355"/>
      <c r="NAV294" s="355"/>
      <c r="NAW294" s="355"/>
      <c r="NAX294" s="355"/>
      <c r="NAY294" s="355"/>
      <c r="NAZ294" s="227"/>
      <c r="NBA294" s="227"/>
      <c r="NBB294" s="227"/>
      <c r="NBC294" s="204"/>
      <c r="NBD294" s="355"/>
      <c r="NBE294" s="355"/>
      <c r="NBF294" s="355"/>
      <c r="NBG294" s="355"/>
      <c r="NBH294" s="355"/>
      <c r="NBI294" s="355"/>
      <c r="NBJ294" s="355"/>
      <c r="NBK294" s="355"/>
      <c r="NBL294" s="204"/>
      <c r="NBM294" s="355"/>
      <c r="NBN294" s="355"/>
      <c r="NBO294" s="355"/>
      <c r="NBP294" s="355"/>
      <c r="NBQ294" s="355"/>
      <c r="NBR294" s="355"/>
      <c r="NBS294" s="355"/>
      <c r="NBT294" s="355"/>
      <c r="NBU294" s="227"/>
      <c r="NBV294" s="227"/>
      <c r="NBW294" s="227"/>
      <c r="NBX294" s="204"/>
      <c r="NBY294" s="355"/>
      <c r="NBZ294" s="355"/>
      <c r="NCA294" s="355"/>
      <c r="NCB294" s="355"/>
      <c r="NCC294" s="355"/>
      <c r="NCD294" s="355"/>
      <c r="NCE294" s="355"/>
      <c r="NCF294" s="355"/>
      <c r="NCG294" s="204"/>
      <c r="NCH294" s="355"/>
      <c r="NCI294" s="355"/>
      <c r="NCJ294" s="355"/>
      <c r="NCK294" s="355"/>
      <c r="NCL294" s="355"/>
      <c r="NCM294" s="355"/>
      <c r="NCN294" s="355"/>
      <c r="NCO294" s="355"/>
      <c r="NCP294" s="227"/>
      <c r="NCQ294" s="227"/>
      <c r="NCR294" s="227"/>
      <c r="NCS294" s="204"/>
      <c r="NCT294" s="355"/>
      <c r="NCU294" s="355"/>
      <c r="NCV294" s="355"/>
      <c r="NCW294" s="355"/>
      <c r="NCX294" s="355"/>
      <c r="NCY294" s="355"/>
      <c r="NCZ294" s="355"/>
      <c r="NDA294" s="355"/>
      <c r="NDB294" s="204"/>
      <c r="NDC294" s="355"/>
      <c r="NDD294" s="355"/>
      <c r="NDE294" s="355"/>
      <c r="NDF294" s="355"/>
      <c r="NDG294" s="355"/>
      <c r="NDH294" s="355"/>
      <c r="NDI294" s="355"/>
      <c r="NDJ294" s="355"/>
      <c r="NDK294" s="227"/>
      <c r="NDL294" s="227"/>
      <c r="NDM294" s="227"/>
      <c r="NDN294" s="204"/>
      <c r="NDO294" s="355"/>
      <c r="NDP294" s="355"/>
      <c r="NDQ294" s="355"/>
      <c r="NDR294" s="355"/>
      <c r="NDS294" s="355"/>
      <c r="NDT294" s="355"/>
      <c r="NDU294" s="355"/>
      <c r="NDV294" s="355"/>
      <c r="NDW294" s="204"/>
      <c r="NDX294" s="355"/>
      <c r="NDY294" s="355"/>
      <c r="NDZ294" s="355"/>
      <c r="NEA294" s="355"/>
      <c r="NEB294" s="355"/>
      <c r="NEC294" s="355"/>
      <c r="NED294" s="355"/>
      <c r="NEE294" s="355"/>
      <c r="NEF294" s="227"/>
      <c r="NEG294" s="227"/>
      <c r="NEH294" s="227"/>
      <c r="NEI294" s="204"/>
      <c r="NEJ294" s="355"/>
      <c r="NEK294" s="355"/>
      <c r="NEL294" s="355"/>
      <c r="NEM294" s="355"/>
      <c r="NEN294" s="355"/>
      <c r="NEO294" s="355"/>
      <c r="NEP294" s="355"/>
      <c r="NEQ294" s="355"/>
      <c r="NER294" s="204"/>
      <c r="NES294" s="355"/>
      <c r="NET294" s="355"/>
      <c r="NEU294" s="355"/>
      <c r="NEV294" s="355"/>
      <c r="NEW294" s="355"/>
      <c r="NEX294" s="355"/>
      <c r="NEY294" s="355"/>
      <c r="NEZ294" s="355"/>
      <c r="NFA294" s="227"/>
      <c r="NFB294" s="227"/>
      <c r="NFC294" s="227"/>
      <c r="NFD294" s="204"/>
      <c r="NFE294" s="355"/>
      <c r="NFF294" s="355"/>
      <c r="NFG294" s="355"/>
      <c r="NFH294" s="355"/>
      <c r="NFI294" s="355"/>
      <c r="NFJ294" s="355"/>
      <c r="NFK294" s="355"/>
      <c r="NFL294" s="355"/>
      <c r="NFM294" s="204"/>
      <c r="NFN294" s="355"/>
      <c r="NFO294" s="355"/>
      <c r="NFP294" s="355"/>
      <c r="NFQ294" s="355"/>
      <c r="NFR294" s="355"/>
      <c r="NFS294" s="355"/>
      <c r="NFT294" s="355"/>
      <c r="NFU294" s="355"/>
      <c r="NFV294" s="227"/>
      <c r="NFW294" s="227"/>
      <c r="NFX294" s="227"/>
      <c r="NFY294" s="204"/>
      <c r="NFZ294" s="355"/>
      <c r="NGA294" s="355"/>
      <c r="NGB294" s="355"/>
      <c r="NGC294" s="355"/>
      <c r="NGD294" s="355"/>
      <c r="NGE294" s="355"/>
      <c r="NGF294" s="355"/>
      <c r="NGG294" s="355"/>
      <c r="NGH294" s="204"/>
      <c r="NGI294" s="355"/>
      <c r="NGJ294" s="355"/>
      <c r="NGK294" s="355"/>
      <c r="NGL294" s="355"/>
      <c r="NGM294" s="355"/>
      <c r="NGN294" s="355"/>
      <c r="NGO294" s="355"/>
      <c r="NGP294" s="355"/>
      <c r="NGQ294" s="227"/>
      <c r="NGR294" s="227"/>
      <c r="NGS294" s="227"/>
      <c r="NGT294" s="204"/>
      <c r="NGU294" s="355"/>
      <c r="NGV294" s="355"/>
      <c r="NGW294" s="355"/>
      <c r="NGX294" s="355"/>
      <c r="NGY294" s="355"/>
      <c r="NGZ294" s="355"/>
      <c r="NHA294" s="355"/>
      <c r="NHB294" s="355"/>
      <c r="NHC294" s="204"/>
      <c r="NHD294" s="355"/>
      <c r="NHE294" s="355"/>
      <c r="NHF294" s="355"/>
      <c r="NHG294" s="355"/>
      <c r="NHH294" s="355"/>
      <c r="NHI294" s="355"/>
      <c r="NHJ294" s="355"/>
      <c r="NHK294" s="355"/>
      <c r="NHL294" s="227"/>
      <c r="NHM294" s="227"/>
      <c r="NHN294" s="227"/>
      <c r="NHO294" s="204"/>
      <c r="NHP294" s="355"/>
      <c r="NHQ294" s="355"/>
      <c r="NHR294" s="355"/>
      <c r="NHS294" s="355"/>
      <c r="NHT294" s="355"/>
      <c r="NHU294" s="355"/>
      <c r="NHV294" s="355"/>
      <c r="NHW294" s="355"/>
      <c r="NHX294" s="204"/>
      <c r="NHY294" s="355"/>
      <c r="NHZ294" s="355"/>
      <c r="NIA294" s="355"/>
      <c r="NIB294" s="355"/>
      <c r="NIC294" s="355"/>
      <c r="NID294" s="355"/>
      <c r="NIE294" s="355"/>
      <c r="NIF294" s="355"/>
      <c r="NIG294" s="227"/>
      <c r="NIH294" s="227"/>
      <c r="NII294" s="227"/>
      <c r="NIJ294" s="204"/>
      <c r="NIK294" s="355"/>
      <c r="NIL294" s="355"/>
      <c r="NIM294" s="355"/>
      <c r="NIN294" s="355"/>
      <c r="NIO294" s="355"/>
      <c r="NIP294" s="355"/>
      <c r="NIQ294" s="355"/>
      <c r="NIR294" s="355"/>
      <c r="NIS294" s="204"/>
      <c r="NIT294" s="355"/>
      <c r="NIU294" s="355"/>
      <c r="NIV294" s="355"/>
      <c r="NIW294" s="355"/>
      <c r="NIX294" s="355"/>
      <c r="NIY294" s="355"/>
      <c r="NIZ294" s="355"/>
      <c r="NJA294" s="355"/>
      <c r="NJB294" s="227"/>
      <c r="NJC294" s="227"/>
      <c r="NJD294" s="227"/>
      <c r="NJE294" s="204"/>
      <c r="NJF294" s="355"/>
      <c r="NJG294" s="355"/>
      <c r="NJH294" s="355"/>
      <c r="NJI294" s="355"/>
      <c r="NJJ294" s="355"/>
      <c r="NJK294" s="355"/>
      <c r="NJL294" s="355"/>
      <c r="NJM294" s="355"/>
      <c r="NJN294" s="204"/>
      <c r="NJO294" s="355"/>
      <c r="NJP294" s="355"/>
      <c r="NJQ294" s="355"/>
      <c r="NJR294" s="355"/>
      <c r="NJS294" s="355"/>
      <c r="NJT294" s="355"/>
      <c r="NJU294" s="355"/>
      <c r="NJV294" s="355"/>
      <c r="NJW294" s="227"/>
      <c r="NJX294" s="227"/>
      <c r="NJY294" s="227"/>
      <c r="NJZ294" s="204"/>
      <c r="NKA294" s="355"/>
      <c r="NKB294" s="355"/>
      <c r="NKC294" s="355"/>
      <c r="NKD294" s="355"/>
      <c r="NKE294" s="355"/>
      <c r="NKF294" s="355"/>
      <c r="NKG294" s="355"/>
      <c r="NKH294" s="355"/>
      <c r="NKI294" s="204"/>
      <c r="NKJ294" s="355"/>
      <c r="NKK294" s="355"/>
      <c r="NKL294" s="355"/>
      <c r="NKM294" s="355"/>
      <c r="NKN294" s="355"/>
      <c r="NKO294" s="355"/>
      <c r="NKP294" s="355"/>
      <c r="NKQ294" s="355"/>
      <c r="NKR294" s="227"/>
      <c r="NKS294" s="227"/>
      <c r="NKT294" s="227"/>
      <c r="NKU294" s="204"/>
      <c r="NKV294" s="355"/>
      <c r="NKW294" s="355"/>
      <c r="NKX294" s="355"/>
      <c r="NKY294" s="355"/>
      <c r="NKZ294" s="355"/>
      <c r="NLA294" s="355"/>
      <c r="NLB294" s="355"/>
      <c r="NLC294" s="355"/>
      <c r="NLD294" s="204"/>
      <c r="NLE294" s="355"/>
      <c r="NLF294" s="355"/>
      <c r="NLG294" s="355"/>
      <c r="NLH294" s="355"/>
      <c r="NLI294" s="355"/>
      <c r="NLJ294" s="355"/>
      <c r="NLK294" s="355"/>
      <c r="NLL294" s="355"/>
      <c r="NLM294" s="227"/>
      <c r="NLN294" s="227"/>
      <c r="NLO294" s="227"/>
      <c r="NLP294" s="204"/>
      <c r="NLQ294" s="355"/>
      <c r="NLR294" s="355"/>
      <c r="NLS294" s="355"/>
      <c r="NLT294" s="355"/>
      <c r="NLU294" s="355"/>
      <c r="NLV294" s="355"/>
      <c r="NLW294" s="355"/>
      <c r="NLX294" s="355"/>
      <c r="NLY294" s="204"/>
      <c r="NLZ294" s="355"/>
      <c r="NMA294" s="355"/>
      <c r="NMB294" s="355"/>
      <c r="NMC294" s="355"/>
      <c r="NMD294" s="355"/>
      <c r="NME294" s="355"/>
      <c r="NMF294" s="355"/>
      <c r="NMG294" s="355"/>
      <c r="NMH294" s="227"/>
      <c r="NMI294" s="227"/>
      <c r="NMJ294" s="227"/>
      <c r="NMK294" s="204"/>
      <c r="NML294" s="355"/>
      <c r="NMM294" s="355"/>
      <c r="NMN294" s="355"/>
      <c r="NMO294" s="355"/>
      <c r="NMP294" s="355"/>
      <c r="NMQ294" s="355"/>
      <c r="NMR294" s="355"/>
      <c r="NMS294" s="355"/>
      <c r="NMT294" s="204"/>
      <c r="NMU294" s="355"/>
      <c r="NMV294" s="355"/>
      <c r="NMW294" s="355"/>
      <c r="NMX294" s="355"/>
      <c r="NMY294" s="355"/>
      <c r="NMZ294" s="355"/>
      <c r="NNA294" s="355"/>
      <c r="NNB294" s="355"/>
      <c r="NNC294" s="227"/>
      <c r="NND294" s="227"/>
      <c r="NNE294" s="227"/>
      <c r="NNF294" s="204"/>
      <c r="NNG294" s="355"/>
      <c r="NNH294" s="355"/>
      <c r="NNI294" s="355"/>
      <c r="NNJ294" s="355"/>
      <c r="NNK294" s="355"/>
      <c r="NNL294" s="355"/>
      <c r="NNM294" s="355"/>
      <c r="NNN294" s="355"/>
      <c r="NNO294" s="204"/>
      <c r="NNP294" s="355"/>
      <c r="NNQ294" s="355"/>
      <c r="NNR294" s="355"/>
      <c r="NNS294" s="355"/>
      <c r="NNT294" s="355"/>
      <c r="NNU294" s="355"/>
      <c r="NNV294" s="355"/>
      <c r="NNW294" s="355"/>
      <c r="NNX294" s="227"/>
      <c r="NNY294" s="227"/>
      <c r="NNZ294" s="227"/>
      <c r="NOA294" s="204"/>
      <c r="NOB294" s="355"/>
      <c r="NOC294" s="355"/>
      <c r="NOD294" s="355"/>
      <c r="NOE294" s="355"/>
      <c r="NOF294" s="355"/>
      <c r="NOG294" s="355"/>
      <c r="NOH294" s="355"/>
      <c r="NOI294" s="355"/>
      <c r="NOJ294" s="204"/>
      <c r="NOK294" s="355"/>
      <c r="NOL294" s="355"/>
      <c r="NOM294" s="355"/>
      <c r="NON294" s="355"/>
      <c r="NOO294" s="355"/>
      <c r="NOP294" s="355"/>
      <c r="NOQ294" s="355"/>
      <c r="NOR294" s="355"/>
      <c r="NOS294" s="227"/>
      <c r="NOT294" s="227"/>
      <c r="NOU294" s="227"/>
      <c r="NOV294" s="204"/>
      <c r="NOW294" s="355"/>
      <c r="NOX294" s="355"/>
      <c r="NOY294" s="355"/>
      <c r="NOZ294" s="355"/>
      <c r="NPA294" s="355"/>
      <c r="NPB294" s="355"/>
      <c r="NPC294" s="355"/>
      <c r="NPD294" s="355"/>
      <c r="NPE294" s="204"/>
      <c r="NPF294" s="355"/>
      <c r="NPG294" s="355"/>
      <c r="NPH294" s="355"/>
      <c r="NPI294" s="355"/>
      <c r="NPJ294" s="355"/>
      <c r="NPK294" s="355"/>
      <c r="NPL294" s="355"/>
      <c r="NPM294" s="355"/>
      <c r="NPN294" s="227"/>
      <c r="NPO294" s="227"/>
      <c r="NPP294" s="227"/>
      <c r="NPQ294" s="204"/>
      <c r="NPR294" s="355"/>
      <c r="NPS294" s="355"/>
      <c r="NPT294" s="355"/>
      <c r="NPU294" s="355"/>
      <c r="NPV294" s="355"/>
      <c r="NPW294" s="355"/>
      <c r="NPX294" s="355"/>
      <c r="NPY294" s="355"/>
      <c r="NPZ294" s="204"/>
      <c r="NQA294" s="355"/>
      <c r="NQB294" s="355"/>
      <c r="NQC294" s="355"/>
      <c r="NQD294" s="355"/>
      <c r="NQE294" s="355"/>
      <c r="NQF294" s="355"/>
      <c r="NQG294" s="355"/>
      <c r="NQH294" s="355"/>
      <c r="NQI294" s="227"/>
      <c r="NQJ294" s="227"/>
      <c r="NQK294" s="227"/>
      <c r="NQL294" s="204"/>
      <c r="NQM294" s="355"/>
      <c r="NQN294" s="355"/>
      <c r="NQO294" s="355"/>
      <c r="NQP294" s="355"/>
      <c r="NQQ294" s="355"/>
      <c r="NQR294" s="355"/>
      <c r="NQS294" s="355"/>
      <c r="NQT294" s="355"/>
      <c r="NQU294" s="204"/>
      <c r="NQV294" s="355"/>
      <c r="NQW294" s="355"/>
      <c r="NQX294" s="355"/>
      <c r="NQY294" s="355"/>
      <c r="NQZ294" s="355"/>
      <c r="NRA294" s="355"/>
      <c r="NRB294" s="355"/>
      <c r="NRC294" s="355"/>
      <c r="NRD294" s="227"/>
      <c r="NRE294" s="227"/>
      <c r="NRF294" s="227"/>
      <c r="NRG294" s="204"/>
      <c r="NRH294" s="355"/>
      <c r="NRI294" s="355"/>
      <c r="NRJ294" s="355"/>
      <c r="NRK294" s="355"/>
      <c r="NRL294" s="355"/>
      <c r="NRM294" s="355"/>
      <c r="NRN294" s="355"/>
      <c r="NRO294" s="355"/>
      <c r="NRP294" s="204"/>
      <c r="NRQ294" s="355"/>
      <c r="NRR294" s="355"/>
      <c r="NRS294" s="355"/>
      <c r="NRT294" s="355"/>
      <c r="NRU294" s="355"/>
      <c r="NRV294" s="355"/>
      <c r="NRW294" s="355"/>
      <c r="NRX294" s="355"/>
      <c r="NRY294" s="227"/>
      <c r="NRZ294" s="227"/>
      <c r="NSA294" s="227"/>
      <c r="NSB294" s="204"/>
      <c r="NSC294" s="355"/>
      <c r="NSD294" s="355"/>
      <c r="NSE294" s="355"/>
      <c r="NSF294" s="355"/>
      <c r="NSG294" s="355"/>
      <c r="NSH294" s="355"/>
      <c r="NSI294" s="355"/>
      <c r="NSJ294" s="355"/>
      <c r="NSK294" s="204"/>
      <c r="NSL294" s="355"/>
      <c r="NSM294" s="355"/>
      <c r="NSN294" s="355"/>
      <c r="NSO294" s="355"/>
      <c r="NSP294" s="355"/>
      <c r="NSQ294" s="355"/>
      <c r="NSR294" s="355"/>
      <c r="NSS294" s="355"/>
      <c r="NST294" s="227"/>
      <c r="NSU294" s="227"/>
      <c r="NSV294" s="227"/>
      <c r="NSW294" s="204"/>
      <c r="NSX294" s="355"/>
      <c r="NSY294" s="355"/>
      <c r="NSZ294" s="355"/>
      <c r="NTA294" s="355"/>
      <c r="NTB294" s="355"/>
      <c r="NTC294" s="355"/>
      <c r="NTD294" s="355"/>
      <c r="NTE294" s="355"/>
      <c r="NTF294" s="204"/>
      <c r="NTG294" s="355"/>
      <c r="NTH294" s="355"/>
      <c r="NTI294" s="355"/>
      <c r="NTJ294" s="355"/>
      <c r="NTK294" s="355"/>
      <c r="NTL294" s="355"/>
      <c r="NTM294" s="355"/>
      <c r="NTN294" s="355"/>
      <c r="NTO294" s="227"/>
      <c r="NTP294" s="227"/>
      <c r="NTQ294" s="227"/>
      <c r="NTR294" s="204"/>
      <c r="NTS294" s="355"/>
      <c r="NTT294" s="355"/>
      <c r="NTU294" s="355"/>
      <c r="NTV294" s="355"/>
      <c r="NTW294" s="355"/>
      <c r="NTX294" s="355"/>
      <c r="NTY294" s="355"/>
      <c r="NTZ294" s="355"/>
      <c r="NUA294" s="204"/>
      <c r="NUB294" s="355"/>
      <c r="NUC294" s="355"/>
      <c r="NUD294" s="355"/>
      <c r="NUE294" s="355"/>
      <c r="NUF294" s="355"/>
      <c r="NUG294" s="355"/>
      <c r="NUH294" s="355"/>
      <c r="NUI294" s="355"/>
      <c r="NUJ294" s="227"/>
      <c r="NUK294" s="227"/>
      <c r="NUL294" s="227"/>
      <c r="NUM294" s="204"/>
      <c r="NUN294" s="355"/>
      <c r="NUO294" s="355"/>
      <c r="NUP294" s="355"/>
      <c r="NUQ294" s="355"/>
      <c r="NUR294" s="355"/>
      <c r="NUS294" s="355"/>
      <c r="NUT294" s="355"/>
      <c r="NUU294" s="355"/>
      <c r="NUV294" s="204"/>
      <c r="NUW294" s="355"/>
      <c r="NUX294" s="355"/>
      <c r="NUY294" s="355"/>
      <c r="NUZ294" s="355"/>
      <c r="NVA294" s="355"/>
      <c r="NVB294" s="355"/>
      <c r="NVC294" s="355"/>
      <c r="NVD294" s="355"/>
      <c r="NVE294" s="227"/>
      <c r="NVF294" s="227"/>
      <c r="NVG294" s="227"/>
      <c r="NVH294" s="204"/>
      <c r="NVI294" s="355"/>
      <c r="NVJ294" s="355"/>
      <c r="NVK294" s="355"/>
      <c r="NVL294" s="355"/>
      <c r="NVM294" s="355"/>
      <c r="NVN294" s="355"/>
      <c r="NVO294" s="355"/>
      <c r="NVP294" s="355"/>
      <c r="NVQ294" s="204"/>
      <c r="NVR294" s="355"/>
      <c r="NVS294" s="355"/>
      <c r="NVT294" s="355"/>
      <c r="NVU294" s="355"/>
      <c r="NVV294" s="355"/>
      <c r="NVW294" s="355"/>
      <c r="NVX294" s="355"/>
      <c r="NVY294" s="355"/>
      <c r="NVZ294" s="227"/>
      <c r="NWA294" s="227"/>
      <c r="NWB294" s="227"/>
      <c r="NWC294" s="204"/>
      <c r="NWD294" s="355"/>
      <c r="NWE294" s="355"/>
      <c r="NWF294" s="355"/>
      <c r="NWG294" s="355"/>
      <c r="NWH294" s="355"/>
      <c r="NWI294" s="355"/>
      <c r="NWJ294" s="355"/>
      <c r="NWK294" s="355"/>
      <c r="NWL294" s="204"/>
      <c r="NWM294" s="355"/>
      <c r="NWN294" s="355"/>
      <c r="NWO294" s="355"/>
      <c r="NWP294" s="355"/>
      <c r="NWQ294" s="355"/>
      <c r="NWR294" s="355"/>
      <c r="NWS294" s="355"/>
      <c r="NWT294" s="355"/>
      <c r="NWU294" s="227"/>
      <c r="NWV294" s="227"/>
      <c r="NWW294" s="227"/>
      <c r="NWX294" s="204"/>
      <c r="NWY294" s="355"/>
      <c r="NWZ294" s="355"/>
      <c r="NXA294" s="355"/>
      <c r="NXB294" s="355"/>
      <c r="NXC294" s="355"/>
      <c r="NXD294" s="355"/>
      <c r="NXE294" s="355"/>
      <c r="NXF294" s="355"/>
      <c r="NXG294" s="204"/>
      <c r="NXH294" s="355"/>
      <c r="NXI294" s="355"/>
      <c r="NXJ294" s="355"/>
      <c r="NXK294" s="355"/>
      <c r="NXL294" s="355"/>
      <c r="NXM294" s="355"/>
      <c r="NXN294" s="355"/>
      <c r="NXO294" s="355"/>
      <c r="NXP294" s="227"/>
      <c r="NXQ294" s="227"/>
      <c r="NXR294" s="227"/>
      <c r="NXS294" s="204"/>
      <c r="NXT294" s="355"/>
      <c r="NXU294" s="355"/>
      <c r="NXV294" s="355"/>
      <c r="NXW294" s="355"/>
      <c r="NXX294" s="355"/>
      <c r="NXY294" s="355"/>
      <c r="NXZ294" s="355"/>
      <c r="NYA294" s="355"/>
      <c r="NYB294" s="204"/>
      <c r="NYC294" s="355"/>
      <c r="NYD294" s="355"/>
      <c r="NYE294" s="355"/>
      <c r="NYF294" s="355"/>
      <c r="NYG294" s="355"/>
      <c r="NYH294" s="355"/>
      <c r="NYI294" s="355"/>
      <c r="NYJ294" s="355"/>
      <c r="NYK294" s="227"/>
      <c r="NYL294" s="227"/>
      <c r="NYM294" s="227"/>
      <c r="NYN294" s="204"/>
      <c r="NYO294" s="355"/>
      <c r="NYP294" s="355"/>
      <c r="NYQ294" s="355"/>
      <c r="NYR294" s="355"/>
      <c r="NYS294" s="355"/>
      <c r="NYT294" s="355"/>
      <c r="NYU294" s="355"/>
      <c r="NYV294" s="355"/>
      <c r="NYW294" s="204"/>
      <c r="NYX294" s="355"/>
      <c r="NYY294" s="355"/>
      <c r="NYZ294" s="355"/>
      <c r="NZA294" s="355"/>
      <c r="NZB294" s="355"/>
      <c r="NZC294" s="355"/>
      <c r="NZD294" s="355"/>
      <c r="NZE294" s="355"/>
      <c r="NZF294" s="227"/>
      <c r="NZG294" s="227"/>
      <c r="NZH294" s="227"/>
      <c r="NZI294" s="204"/>
      <c r="NZJ294" s="355"/>
      <c r="NZK294" s="355"/>
      <c r="NZL294" s="355"/>
      <c r="NZM294" s="355"/>
      <c r="NZN294" s="355"/>
      <c r="NZO294" s="355"/>
      <c r="NZP294" s="355"/>
      <c r="NZQ294" s="355"/>
      <c r="NZR294" s="204"/>
      <c r="NZS294" s="355"/>
      <c r="NZT294" s="355"/>
      <c r="NZU294" s="355"/>
      <c r="NZV294" s="355"/>
      <c r="NZW294" s="355"/>
      <c r="NZX294" s="355"/>
      <c r="NZY294" s="355"/>
      <c r="NZZ294" s="355"/>
      <c r="OAA294" s="227"/>
      <c r="OAB294" s="227"/>
      <c r="OAC294" s="227"/>
      <c r="OAD294" s="204"/>
      <c r="OAE294" s="355"/>
      <c r="OAF294" s="355"/>
      <c r="OAG294" s="355"/>
      <c r="OAH294" s="355"/>
      <c r="OAI294" s="355"/>
      <c r="OAJ294" s="355"/>
      <c r="OAK294" s="355"/>
      <c r="OAL294" s="355"/>
      <c r="OAM294" s="204"/>
      <c r="OAN294" s="355"/>
      <c r="OAO294" s="355"/>
      <c r="OAP294" s="355"/>
      <c r="OAQ294" s="355"/>
      <c r="OAR294" s="355"/>
      <c r="OAS294" s="355"/>
      <c r="OAT294" s="355"/>
      <c r="OAU294" s="355"/>
      <c r="OAV294" s="227"/>
      <c r="OAW294" s="227"/>
      <c r="OAX294" s="227"/>
      <c r="OAY294" s="204"/>
      <c r="OAZ294" s="355"/>
      <c r="OBA294" s="355"/>
      <c r="OBB294" s="355"/>
      <c r="OBC294" s="355"/>
      <c r="OBD294" s="355"/>
      <c r="OBE294" s="355"/>
      <c r="OBF294" s="355"/>
      <c r="OBG294" s="355"/>
      <c r="OBH294" s="204"/>
      <c r="OBI294" s="355"/>
      <c r="OBJ294" s="355"/>
      <c r="OBK294" s="355"/>
      <c r="OBL294" s="355"/>
      <c r="OBM294" s="355"/>
      <c r="OBN294" s="355"/>
      <c r="OBO294" s="355"/>
      <c r="OBP294" s="355"/>
      <c r="OBQ294" s="227"/>
      <c r="OBR294" s="227"/>
      <c r="OBS294" s="227"/>
      <c r="OBT294" s="204"/>
      <c r="OBU294" s="355"/>
      <c r="OBV294" s="355"/>
      <c r="OBW294" s="355"/>
      <c r="OBX294" s="355"/>
      <c r="OBY294" s="355"/>
      <c r="OBZ294" s="355"/>
      <c r="OCA294" s="355"/>
      <c r="OCB294" s="355"/>
      <c r="OCC294" s="204"/>
      <c r="OCD294" s="355"/>
      <c r="OCE294" s="355"/>
      <c r="OCF294" s="355"/>
      <c r="OCG294" s="355"/>
      <c r="OCH294" s="355"/>
      <c r="OCI294" s="355"/>
      <c r="OCJ294" s="355"/>
      <c r="OCK294" s="355"/>
      <c r="OCL294" s="227"/>
      <c r="OCM294" s="227"/>
      <c r="OCN294" s="227"/>
      <c r="OCO294" s="204"/>
      <c r="OCP294" s="355"/>
      <c r="OCQ294" s="355"/>
      <c r="OCR294" s="355"/>
      <c r="OCS294" s="355"/>
      <c r="OCT294" s="355"/>
      <c r="OCU294" s="355"/>
      <c r="OCV294" s="355"/>
      <c r="OCW294" s="355"/>
      <c r="OCX294" s="204"/>
      <c r="OCY294" s="355"/>
      <c r="OCZ294" s="355"/>
      <c r="ODA294" s="355"/>
      <c r="ODB294" s="355"/>
      <c r="ODC294" s="355"/>
      <c r="ODD294" s="355"/>
      <c r="ODE294" s="355"/>
      <c r="ODF294" s="355"/>
      <c r="ODG294" s="227"/>
      <c r="ODH294" s="227"/>
      <c r="ODI294" s="227"/>
      <c r="ODJ294" s="204"/>
      <c r="ODK294" s="355"/>
      <c r="ODL294" s="355"/>
      <c r="ODM294" s="355"/>
      <c r="ODN294" s="355"/>
      <c r="ODO294" s="355"/>
      <c r="ODP294" s="355"/>
      <c r="ODQ294" s="355"/>
      <c r="ODR294" s="355"/>
      <c r="ODS294" s="204"/>
      <c r="ODT294" s="355"/>
      <c r="ODU294" s="355"/>
      <c r="ODV294" s="355"/>
      <c r="ODW294" s="355"/>
      <c r="ODX294" s="355"/>
      <c r="ODY294" s="355"/>
      <c r="ODZ294" s="355"/>
      <c r="OEA294" s="355"/>
      <c r="OEB294" s="227"/>
      <c r="OEC294" s="227"/>
      <c r="OED294" s="227"/>
      <c r="OEE294" s="204"/>
      <c r="OEF294" s="355"/>
      <c r="OEG294" s="355"/>
      <c r="OEH294" s="355"/>
      <c r="OEI294" s="355"/>
      <c r="OEJ294" s="355"/>
      <c r="OEK294" s="355"/>
      <c r="OEL294" s="355"/>
      <c r="OEM294" s="355"/>
      <c r="OEN294" s="204"/>
      <c r="OEO294" s="355"/>
      <c r="OEP294" s="355"/>
      <c r="OEQ294" s="355"/>
      <c r="OER294" s="355"/>
      <c r="OES294" s="355"/>
      <c r="OET294" s="355"/>
      <c r="OEU294" s="355"/>
      <c r="OEV294" s="355"/>
      <c r="OEW294" s="227"/>
      <c r="OEX294" s="227"/>
      <c r="OEY294" s="227"/>
      <c r="OEZ294" s="204"/>
      <c r="OFA294" s="355"/>
      <c r="OFB294" s="355"/>
      <c r="OFC294" s="355"/>
      <c r="OFD294" s="355"/>
      <c r="OFE294" s="355"/>
      <c r="OFF294" s="355"/>
      <c r="OFG294" s="355"/>
      <c r="OFH294" s="355"/>
      <c r="OFI294" s="204"/>
      <c r="OFJ294" s="355"/>
      <c r="OFK294" s="355"/>
      <c r="OFL294" s="355"/>
      <c r="OFM294" s="355"/>
      <c r="OFN294" s="355"/>
      <c r="OFO294" s="355"/>
      <c r="OFP294" s="355"/>
      <c r="OFQ294" s="355"/>
      <c r="OFR294" s="227"/>
      <c r="OFS294" s="227"/>
      <c r="OFT294" s="227"/>
      <c r="OFU294" s="204"/>
      <c r="OFV294" s="355"/>
      <c r="OFW294" s="355"/>
      <c r="OFX294" s="355"/>
      <c r="OFY294" s="355"/>
      <c r="OFZ294" s="355"/>
      <c r="OGA294" s="355"/>
      <c r="OGB294" s="355"/>
      <c r="OGC294" s="355"/>
      <c r="OGD294" s="204"/>
      <c r="OGE294" s="355"/>
      <c r="OGF294" s="355"/>
      <c r="OGG294" s="355"/>
      <c r="OGH294" s="355"/>
      <c r="OGI294" s="355"/>
      <c r="OGJ294" s="355"/>
      <c r="OGK294" s="355"/>
      <c r="OGL294" s="355"/>
      <c r="OGM294" s="227"/>
      <c r="OGN294" s="227"/>
      <c r="OGO294" s="227"/>
      <c r="OGP294" s="204"/>
      <c r="OGQ294" s="355"/>
      <c r="OGR294" s="355"/>
      <c r="OGS294" s="355"/>
      <c r="OGT294" s="355"/>
      <c r="OGU294" s="355"/>
      <c r="OGV294" s="355"/>
      <c r="OGW294" s="355"/>
      <c r="OGX294" s="355"/>
      <c r="OGY294" s="204"/>
      <c r="OGZ294" s="355"/>
      <c r="OHA294" s="355"/>
      <c r="OHB294" s="355"/>
      <c r="OHC294" s="355"/>
      <c r="OHD294" s="355"/>
      <c r="OHE294" s="355"/>
      <c r="OHF294" s="355"/>
      <c r="OHG294" s="355"/>
      <c r="OHH294" s="227"/>
      <c r="OHI294" s="227"/>
      <c r="OHJ294" s="227"/>
      <c r="OHK294" s="204"/>
      <c r="OHL294" s="355"/>
      <c r="OHM294" s="355"/>
      <c r="OHN294" s="355"/>
      <c r="OHO294" s="355"/>
      <c r="OHP294" s="355"/>
      <c r="OHQ294" s="355"/>
      <c r="OHR294" s="355"/>
      <c r="OHS294" s="355"/>
      <c r="OHT294" s="204"/>
      <c r="OHU294" s="355"/>
      <c r="OHV294" s="355"/>
      <c r="OHW294" s="355"/>
      <c r="OHX294" s="355"/>
      <c r="OHY294" s="355"/>
      <c r="OHZ294" s="355"/>
      <c r="OIA294" s="355"/>
      <c r="OIB294" s="355"/>
      <c r="OIC294" s="227"/>
      <c r="OID294" s="227"/>
      <c r="OIE294" s="227"/>
      <c r="OIF294" s="204"/>
      <c r="OIG294" s="355"/>
      <c r="OIH294" s="355"/>
      <c r="OII294" s="355"/>
      <c r="OIJ294" s="355"/>
      <c r="OIK294" s="355"/>
      <c r="OIL294" s="355"/>
      <c r="OIM294" s="355"/>
      <c r="OIN294" s="355"/>
      <c r="OIO294" s="204"/>
      <c r="OIP294" s="355"/>
      <c r="OIQ294" s="355"/>
      <c r="OIR294" s="355"/>
      <c r="OIS294" s="355"/>
      <c r="OIT294" s="355"/>
      <c r="OIU294" s="355"/>
      <c r="OIV294" s="355"/>
      <c r="OIW294" s="355"/>
      <c r="OIX294" s="227"/>
      <c r="OIY294" s="227"/>
      <c r="OIZ294" s="227"/>
      <c r="OJA294" s="204"/>
      <c r="OJB294" s="355"/>
      <c r="OJC294" s="355"/>
      <c r="OJD294" s="355"/>
      <c r="OJE294" s="355"/>
      <c r="OJF294" s="355"/>
      <c r="OJG294" s="355"/>
      <c r="OJH294" s="355"/>
      <c r="OJI294" s="355"/>
      <c r="OJJ294" s="204"/>
      <c r="OJK294" s="355"/>
      <c r="OJL294" s="355"/>
      <c r="OJM294" s="355"/>
      <c r="OJN294" s="355"/>
      <c r="OJO294" s="355"/>
      <c r="OJP294" s="355"/>
      <c r="OJQ294" s="355"/>
      <c r="OJR294" s="355"/>
      <c r="OJS294" s="227"/>
      <c r="OJT294" s="227"/>
      <c r="OJU294" s="227"/>
      <c r="OJV294" s="204"/>
      <c r="OJW294" s="355"/>
      <c r="OJX294" s="355"/>
      <c r="OJY294" s="355"/>
      <c r="OJZ294" s="355"/>
      <c r="OKA294" s="355"/>
      <c r="OKB294" s="355"/>
      <c r="OKC294" s="355"/>
      <c r="OKD294" s="355"/>
      <c r="OKE294" s="204"/>
      <c r="OKF294" s="355"/>
      <c r="OKG294" s="355"/>
      <c r="OKH294" s="355"/>
      <c r="OKI294" s="355"/>
      <c r="OKJ294" s="355"/>
      <c r="OKK294" s="355"/>
      <c r="OKL294" s="355"/>
      <c r="OKM294" s="355"/>
      <c r="OKN294" s="227"/>
      <c r="OKO294" s="227"/>
      <c r="OKP294" s="227"/>
      <c r="OKQ294" s="204"/>
      <c r="OKR294" s="355"/>
      <c r="OKS294" s="355"/>
      <c r="OKT294" s="355"/>
      <c r="OKU294" s="355"/>
      <c r="OKV294" s="355"/>
      <c r="OKW294" s="355"/>
      <c r="OKX294" s="355"/>
      <c r="OKY294" s="355"/>
      <c r="OKZ294" s="204"/>
      <c r="OLA294" s="355"/>
      <c r="OLB294" s="355"/>
      <c r="OLC294" s="355"/>
      <c r="OLD294" s="355"/>
      <c r="OLE294" s="355"/>
      <c r="OLF294" s="355"/>
      <c r="OLG294" s="355"/>
      <c r="OLH294" s="355"/>
      <c r="OLI294" s="227"/>
      <c r="OLJ294" s="227"/>
      <c r="OLK294" s="227"/>
      <c r="OLL294" s="204"/>
      <c r="OLM294" s="355"/>
      <c r="OLN294" s="355"/>
      <c r="OLO294" s="355"/>
      <c r="OLP294" s="355"/>
      <c r="OLQ294" s="355"/>
      <c r="OLR294" s="355"/>
      <c r="OLS294" s="355"/>
      <c r="OLT294" s="355"/>
      <c r="OLU294" s="204"/>
      <c r="OLV294" s="355"/>
      <c r="OLW294" s="355"/>
      <c r="OLX294" s="355"/>
      <c r="OLY294" s="355"/>
      <c r="OLZ294" s="355"/>
      <c r="OMA294" s="355"/>
      <c r="OMB294" s="355"/>
      <c r="OMC294" s="355"/>
      <c r="OMD294" s="227"/>
      <c r="OME294" s="227"/>
      <c r="OMF294" s="227"/>
      <c r="OMG294" s="204"/>
      <c r="OMH294" s="355"/>
      <c r="OMI294" s="355"/>
      <c r="OMJ294" s="355"/>
      <c r="OMK294" s="355"/>
      <c r="OML294" s="355"/>
      <c r="OMM294" s="355"/>
      <c r="OMN294" s="355"/>
      <c r="OMO294" s="355"/>
      <c r="OMP294" s="204"/>
      <c r="OMQ294" s="355"/>
      <c r="OMR294" s="355"/>
      <c r="OMS294" s="355"/>
      <c r="OMT294" s="355"/>
      <c r="OMU294" s="355"/>
      <c r="OMV294" s="355"/>
      <c r="OMW294" s="355"/>
      <c r="OMX294" s="355"/>
      <c r="OMY294" s="227"/>
      <c r="OMZ294" s="227"/>
      <c r="ONA294" s="227"/>
      <c r="ONB294" s="204"/>
      <c r="ONC294" s="355"/>
      <c r="OND294" s="355"/>
      <c r="ONE294" s="355"/>
      <c r="ONF294" s="355"/>
      <c r="ONG294" s="355"/>
      <c r="ONH294" s="355"/>
      <c r="ONI294" s="355"/>
      <c r="ONJ294" s="355"/>
      <c r="ONK294" s="204"/>
      <c r="ONL294" s="355"/>
      <c r="ONM294" s="355"/>
      <c r="ONN294" s="355"/>
      <c r="ONO294" s="355"/>
      <c r="ONP294" s="355"/>
      <c r="ONQ294" s="355"/>
      <c r="ONR294" s="355"/>
      <c r="ONS294" s="355"/>
      <c r="ONT294" s="227"/>
      <c r="ONU294" s="227"/>
      <c r="ONV294" s="227"/>
      <c r="ONW294" s="204"/>
      <c r="ONX294" s="355"/>
      <c r="ONY294" s="355"/>
      <c r="ONZ294" s="355"/>
      <c r="OOA294" s="355"/>
      <c r="OOB294" s="355"/>
      <c r="OOC294" s="355"/>
      <c r="OOD294" s="355"/>
      <c r="OOE294" s="355"/>
      <c r="OOF294" s="204"/>
      <c r="OOG294" s="355"/>
      <c r="OOH294" s="355"/>
      <c r="OOI294" s="355"/>
      <c r="OOJ294" s="355"/>
      <c r="OOK294" s="355"/>
      <c r="OOL294" s="355"/>
      <c r="OOM294" s="355"/>
      <c r="OON294" s="355"/>
      <c r="OOO294" s="227"/>
      <c r="OOP294" s="227"/>
      <c r="OOQ294" s="227"/>
      <c r="OOR294" s="204"/>
      <c r="OOS294" s="355"/>
      <c r="OOT294" s="355"/>
      <c r="OOU294" s="355"/>
      <c r="OOV294" s="355"/>
      <c r="OOW294" s="355"/>
      <c r="OOX294" s="355"/>
      <c r="OOY294" s="355"/>
      <c r="OOZ294" s="355"/>
      <c r="OPA294" s="204"/>
      <c r="OPB294" s="355"/>
      <c r="OPC294" s="355"/>
      <c r="OPD294" s="355"/>
      <c r="OPE294" s="355"/>
      <c r="OPF294" s="355"/>
      <c r="OPG294" s="355"/>
      <c r="OPH294" s="355"/>
      <c r="OPI294" s="355"/>
      <c r="OPJ294" s="227"/>
      <c r="OPK294" s="227"/>
      <c r="OPL294" s="227"/>
      <c r="OPM294" s="204"/>
      <c r="OPN294" s="355"/>
      <c r="OPO294" s="355"/>
      <c r="OPP294" s="355"/>
      <c r="OPQ294" s="355"/>
      <c r="OPR294" s="355"/>
      <c r="OPS294" s="355"/>
      <c r="OPT294" s="355"/>
      <c r="OPU294" s="355"/>
      <c r="OPV294" s="204"/>
      <c r="OPW294" s="355"/>
      <c r="OPX294" s="355"/>
      <c r="OPY294" s="355"/>
      <c r="OPZ294" s="355"/>
      <c r="OQA294" s="355"/>
      <c r="OQB294" s="355"/>
      <c r="OQC294" s="355"/>
      <c r="OQD294" s="355"/>
      <c r="OQE294" s="227"/>
      <c r="OQF294" s="227"/>
      <c r="OQG294" s="227"/>
      <c r="OQH294" s="204"/>
      <c r="OQI294" s="355"/>
      <c r="OQJ294" s="355"/>
      <c r="OQK294" s="355"/>
      <c r="OQL294" s="355"/>
      <c r="OQM294" s="355"/>
      <c r="OQN294" s="355"/>
      <c r="OQO294" s="355"/>
      <c r="OQP294" s="355"/>
      <c r="OQQ294" s="204"/>
      <c r="OQR294" s="355"/>
      <c r="OQS294" s="355"/>
      <c r="OQT294" s="355"/>
      <c r="OQU294" s="355"/>
      <c r="OQV294" s="355"/>
      <c r="OQW294" s="355"/>
      <c r="OQX294" s="355"/>
      <c r="OQY294" s="355"/>
      <c r="OQZ294" s="227"/>
      <c r="ORA294" s="227"/>
      <c r="ORB294" s="227"/>
      <c r="ORC294" s="204"/>
      <c r="ORD294" s="355"/>
      <c r="ORE294" s="355"/>
      <c r="ORF294" s="355"/>
      <c r="ORG294" s="355"/>
      <c r="ORH294" s="355"/>
      <c r="ORI294" s="355"/>
      <c r="ORJ294" s="355"/>
      <c r="ORK294" s="355"/>
      <c r="ORL294" s="204"/>
      <c r="ORM294" s="355"/>
      <c r="ORN294" s="355"/>
      <c r="ORO294" s="355"/>
      <c r="ORP294" s="355"/>
      <c r="ORQ294" s="355"/>
      <c r="ORR294" s="355"/>
      <c r="ORS294" s="355"/>
      <c r="ORT294" s="355"/>
      <c r="ORU294" s="227"/>
      <c r="ORV294" s="227"/>
      <c r="ORW294" s="227"/>
      <c r="ORX294" s="204"/>
      <c r="ORY294" s="355"/>
      <c r="ORZ294" s="355"/>
      <c r="OSA294" s="355"/>
      <c r="OSB294" s="355"/>
      <c r="OSC294" s="355"/>
      <c r="OSD294" s="355"/>
      <c r="OSE294" s="355"/>
      <c r="OSF294" s="355"/>
      <c r="OSG294" s="204"/>
      <c r="OSH294" s="355"/>
      <c r="OSI294" s="355"/>
      <c r="OSJ294" s="355"/>
      <c r="OSK294" s="355"/>
      <c r="OSL294" s="355"/>
      <c r="OSM294" s="355"/>
      <c r="OSN294" s="355"/>
      <c r="OSO294" s="355"/>
      <c r="OSP294" s="227"/>
      <c r="OSQ294" s="227"/>
      <c r="OSR294" s="227"/>
      <c r="OSS294" s="204"/>
      <c r="OST294" s="355"/>
      <c r="OSU294" s="355"/>
      <c r="OSV294" s="355"/>
      <c r="OSW294" s="355"/>
      <c r="OSX294" s="355"/>
      <c r="OSY294" s="355"/>
      <c r="OSZ294" s="355"/>
      <c r="OTA294" s="355"/>
      <c r="OTB294" s="204"/>
      <c r="OTC294" s="355"/>
      <c r="OTD294" s="355"/>
      <c r="OTE294" s="355"/>
      <c r="OTF294" s="355"/>
      <c r="OTG294" s="355"/>
      <c r="OTH294" s="355"/>
      <c r="OTI294" s="355"/>
      <c r="OTJ294" s="355"/>
      <c r="OTK294" s="227"/>
      <c r="OTL294" s="227"/>
      <c r="OTM294" s="227"/>
      <c r="OTN294" s="204"/>
      <c r="OTO294" s="355"/>
      <c r="OTP294" s="355"/>
      <c r="OTQ294" s="355"/>
      <c r="OTR294" s="355"/>
      <c r="OTS294" s="355"/>
      <c r="OTT294" s="355"/>
      <c r="OTU294" s="355"/>
      <c r="OTV294" s="355"/>
      <c r="OTW294" s="204"/>
      <c r="OTX294" s="355"/>
      <c r="OTY294" s="355"/>
      <c r="OTZ294" s="355"/>
      <c r="OUA294" s="355"/>
      <c r="OUB294" s="355"/>
      <c r="OUC294" s="355"/>
      <c r="OUD294" s="355"/>
      <c r="OUE294" s="355"/>
      <c r="OUF294" s="227"/>
      <c r="OUG294" s="227"/>
      <c r="OUH294" s="227"/>
      <c r="OUI294" s="204"/>
      <c r="OUJ294" s="355"/>
      <c r="OUK294" s="355"/>
      <c r="OUL294" s="355"/>
      <c r="OUM294" s="355"/>
      <c r="OUN294" s="355"/>
      <c r="OUO294" s="355"/>
      <c r="OUP294" s="355"/>
      <c r="OUQ294" s="355"/>
      <c r="OUR294" s="204"/>
      <c r="OUS294" s="355"/>
      <c r="OUT294" s="355"/>
      <c r="OUU294" s="355"/>
      <c r="OUV294" s="355"/>
      <c r="OUW294" s="355"/>
      <c r="OUX294" s="355"/>
      <c r="OUY294" s="355"/>
      <c r="OUZ294" s="355"/>
      <c r="OVA294" s="227"/>
      <c r="OVB294" s="227"/>
      <c r="OVC294" s="227"/>
      <c r="OVD294" s="204"/>
      <c r="OVE294" s="355"/>
      <c r="OVF294" s="355"/>
      <c r="OVG294" s="355"/>
      <c r="OVH294" s="355"/>
      <c r="OVI294" s="355"/>
      <c r="OVJ294" s="355"/>
      <c r="OVK294" s="355"/>
      <c r="OVL294" s="355"/>
      <c r="OVM294" s="204"/>
      <c r="OVN294" s="355"/>
      <c r="OVO294" s="355"/>
      <c r="OVP294" s="355"/>
      <c r="OVQ294" s="355"/>
      <c r="OVR294" s="355"/>
      <c r="OVS294" s="355"/>
      <c r="OVT294" s="355"/>
      <c r="OVU294" s="355"/>
      <c r="OVV294" s="227"/>
      <c r="OVW294" s="227"/>
      <c r="OVX294" s="227"/>
      <c r="OVY294" s="204"/>
      <c r="OVZ294" s="355"/>
      <c r="OWA294" s="355"/>
      <c r="OWB294" s="355"/>
      <c r="OWC294" s="355"/>
      <c r="OWD294" s="355"/>
      <c r="OWE294" s="355"/>
      <c r="OWF294" s="355"/>
      <c r="OWG294" s="355"/>
      <c r="OWH294" s="204"/>
      <c r="OWI294" s="355"/>
      <c r="OWJ294" s="355"/>
      <c r="OWK294" s="355"/>
      <c r="OWL294" s="355"/>
      <c r="OWM294" s="355"/>
      <c r="OWN294" s="355"/>
      <c r="OWO294" s="355"/>
      <c r="OWP294" s="355"/>
      <c r="OWQ294" s="227"/>
      <c r="OWR294" s="227"/>
      <c r="OWS294" s="227"/>
      <c r="OWT294" s="204"/>
      <c r="OWU294" s="355"/>
      <c r="OWV294" s="355"/>
      <c r="OWW294" s="355"/>
      <c r="OWX294" s="355"/>
      <c r="OWY294" s="355"/>
      <c r="OWZ294" s="355"/>
      <c r="OXA294" s="355"/>
      <c r="OXB294" s="355"/>
      <c r="OXC294" s="204"/>
      <c r="OXD294" s="355"/>
      <c r="OXE294" s="355"/>
      <c r="OXF294" s="355"/>
      <c r="OXG294" s="355"/>
      <c r="OXH294" s="355"/>
      <c r="OXI294" s="355"/>
      <c r="OXJ294" s="355"/>
      <c r="OXK294" s="355"/>
      <c r="OXL294" s="227"/>
      <c r="OXM294" s="227"/>
      <c r="OXN294" s="227"/>
      <c r="OXO294" s="204"/>
      <c r="OXP294" s="355"/>
      <c r="OXQ294" s="355"/>
      <c r="OXR294" s="355"/>
      <c r="OXS294" s="355"/>
      <c r="OXT294" s="355"/>
      <c r="OXU294" s="355"/>
      <c r="OXV294" s="355"/>
      <c r="OXW294" s="355"/>
      <c r="OXX294" s="204"/>
      <c r="OXY294" s="355"/>
      <c r="OXZ294" s="355"/>
      <c r="OYA294" s="355"/>
      <c r="OYB294" s="355"/>
      <c r="OYC294" s="355"/>
      <c r="OYD294" s="355"/>
      <c r="OYE294" s="355"/>
      <c r="OYF294" s="355"/>
      <c r="OYG294" s="227"/>
      <c r="OYH294" s="227"/>
      <c r="OYI294" s="227"/>
      <c r="OYJ294" s="204"/>
      <c r="OYK294" s="355"/>
      <c r="OYL294" s="355"/>
      <c r="OYM294" s="355"/>
      <c r="OYN294" s="355"/>
      <c r="OYO294" s="355"/>
      <c r="OYP294" s="355"/>
      <c r="OYQ294" s="355"/>
      <c r="OYR294" s="355"/>
      <c r="OYS294" s="204"/>
      <c r="OYT294" s="355"/>
      <c r="OYU294" s="355"/>
      <c r="OYV294" s="355"/>
      <c r="OYW294" s="355"/>
      <c r="OYX294" s="355"/>
      <c r="OYY294" s="355"/>
      <c r="OYZ294" s="355"/>
      <c r="OZA294" s="355"/>
      <c r="OZB294" s="227"/>
      <c r="OZC294" s="227"/>
      <c r="OZD294" s="227"/>
      <c r="OZE294" s="204"/>
      <c r="OZF294" s="355"/>
      <c r="OZG294" s="355"/>
      <c r="OZH294" s="355"/>
      <c r="OZI294" s="355"/>
      <c r="OZJ294" s="355"/>
      <c r="OZK294" s="355"/>
      <c r="OZL294" s="355"/>
      <c r="OZM294" s="355"/>
      <c r="OZN294" s="204"/>
      <c r="OZO294" s="355"/>
      <c r="OZP294" s="355"/>
      <c r="OZQ294" s="355"/>
      <c r="OZR294" s="355"/>
      <c r="OZS294" s="355"/>
      <c r="OZT294" s="355"/>
      <c r="OZU294" s="355"/>
      <c r="OZV294" s="355"/>
      <c r="OZW294" s="227"/>
      <c r="OZX294" s="227"/>
      <c r="OZY294" s="227"/>
      <c r="OZZ294" s="204"/>
      <c r="PAA294" s="355"/>
      <c r="PAB294" s="355"/>
      <c r="PAC294" s="355"/>
      <c r="PAD294" s="355"/>
      <c r="PAE294" s="355"/>
      <c r="PAF294" s="355"/>
      <c r="PAG294" s="355"/>
      <c r="PAH294" s="355"/>
      <c r="PAI294" s="204"/>
      <c r="PAJ294" s="355"/>
      <c r="PAK294" s="355"/>
      <c r="PAL294" s="355"/>
      <c r="PAM294" s="355"/>
      <c r="PAN294" s="355"/>
      <c r="PAO294" s="355"/>
      <c r="PAP294" s="355"/>
      <c r="PAQ294" s="355"/>
      <c r="PAR294" s="227"/>
      <c r="PAS294" s="227"/>
      <c r="PAT294" s="227"/>
      <c r="PAU294" s="204"/>
      <c r="PAV294" s="355"/>
      <c r="PAW294" s="355"/>
      <c r="PAX294" s="355"/>
      <c r="PAY294" s="355"/>
      <c r="PAZ294" s="355"/>
      <c r="PBA294" s="355"/>
      <c r="PBB294" s="355"/>
      <c r="PBC294" s="355"/>
      <c r="PBD294" s="204"/>
      <c r="PBE294" s="355"/>
      <c r="PBF294" s="355"/>
      <c r="PBG294" s="355"/>
      <c r="PBH294" s="355"/>
      <c r="PBI294" s="355"/>
      <c r="PBJ294" s="355"/>
      <c r="PBK294" s="355"/>
      <c r="PBL294" s="355"/>
      <c r="PBM294" s="227"/>
      <c r="PBN294" s="227"/>
      <c r="PBO294" s="227"/>
      <c r="PBP294" s="204"/>
      <c r="PBQ294" s="355"/>
      <c r="PBR294" s="355"/>
      <c r="PBS294" s="355"/>
      <c r="PBT294" s="355"/>
      <c r="PBU294" s="355"/>
      <c r="PBV294" s="355"/>
      <c r="PBW294" s="355"/>
      <c r="PBX294" s="355"/>
      <c r="PBY294" s="204"/>
      <c r="PBZ294" s="355"/>
      <c r="PCA294" s="355"/>
      <c r="PCB294" s="355"/>
      <c r="PCC294" s="355"/>
      <c r="PCD294" s="355"/>
      <c r="PCE294" s="355"/>
      <c r="PCF294" s="355"/>
      <c r="PCG294" s="355"/>
      <c r="PCH294" s="227"/>
      <c r="PCI294" s="227"/>
      <c r="PCJ294" s="227"/>
      <c r="PCK294" s="204"/>
      <c r="PCL294" s="355"/>
      <c r="PCM294" s="355"/>
      <c r="PCN294" s="355"/>
      <c r="PCO294" s="355"/>
      <c r="PCP294" s="355"/>
      <c r="PCQ294" s="355"/>
      <c r="PCR294" s="355"/>
      <c r="PCS294" s="355"/>
      <c r="PCT294" s="204"/>
      <c r="PCU294" s="355"/>
      <c r="PCV294" s="355"/>
      <c r="PCW294" s="355"/>
      <c r="PCX294" s="355"/>
      <c r="PCY294" s="355"/>
      <c r="PCZ294" s="355"/>
      <c r="PDA294" s="355"/>
      <c r="PDB294" s="355"/>
      <c r="PDC294" s="227"/>
      <c r="PDD294" s="227"/>
      <c r="PDE294" s="227"/>
      <c r="PDF294" s="204"/>
      <c r="PDG294" s="355"/>
      <c r="PDH294" s="355"/>
      <c r="PDI294" s="355"/>
      <c r="PDJ294" s="355"/>
      <c r="PDK294" s="355"/>
      <c r="PDL294" s="355"/>
      <c r="PDM294" s="355"/>
      <c r="PDN294" s="355"/>
      <c r="PDO294" s="204"/>
      <c r="PDP294" s="355"/>
      <c r="PDQ294" s="355"/>
      <c r="PDR294" s="355"/>
      <c r="PDS294" s="355"/>
      <c r="PDT294" s="355"/>
      <c r="PDU294" s="355"/>
      <c r="PDV294" s="355"/>
      <c r="PDW294" s="355"/>
      <c r="PDX294" s="227"/>
      <c r="PDY294" s="227"/>
      <c r="PDZ294" s="227"/>
      <c r="PEA294" s="204"/>
      <c r="PEB294" s="355"/>
      <c r="PEC294" s="355"/>
      <c r="PED294" s="355"/>
      <c r="PEE294" s="355"/>
      <c r="PEF294" s="355"/>
      <c r="PEG294" s="355"/>
      <c r="PEH294" s="355"/>
      <c r="PEI294" s="355"/>
      <c r="PEJ294" s="204"/>
      <c r="PEK294" s="355"/>
      <c r="PEL294" s="355"/>
      <c r="PEM294" s="355"/>
      <c r="PEN294" s="355"/>
      <c r="PEO294" s="355"/>
      <c r="PEP294" s="355"/>
      <c r="PEQ294" s="355"/>
      <c r="PER294" s="355"/>
      <c r="PES294" s="227"/>
      <c r="PET294" s="227"/>
      <c r="PEU294" s="227"/>
      <c r="PEV294" s="204"/>
      <c r="PEW294" s="355"/>
      <c r="PEX294" s="355"/>
      <c r="PEY294" s="355"/>
      <c r="PEZ294" s="355"/>
      <c r="PFA294" s="355"/>
      <c r="PFB294" s="355"/>
      <c r="PFC294" s="355"/>
      <c r="PFD294" s="355"/>
      <c r="PFE294" s="204"/>
      <c r="PFF294" s="355"/>
      <c r="PFG294" s="355"/>
      <c r="PFH294" s="355"/>
      <c r="PFI294" s="355"/>
      <c r="PFJ294" s="355"/>
      <c r="PFK294" s="355"/>
      <c r="PFL294" s="355"/>
      <c r="PFM294" s="355"/>
      <c r="PFN294" s="227"/>
      <c r="PFO294" s="227"/>
      <c r="PFP294" s="227"/>
      <c r="PFQ294" s="204"/>
      <c r="PFR294" s="355"/>
      <c r="PFS294" s="355"/>
      <c r="PFT294" s="355"/>
      <c r="PFU294" s="355"/>
      <c r="PFV294" s="355"/>
      <c r="PFW294" s="355"/>
      <c r="PFX294" s="355"/>
      <c r="PFY294" s="355"/>
      <c r="PFZ294" s="204"/>
      <c r="PGA294" s="355"/>
      <c r="PGB294" s="355"/>
      <c r="PGC294" s="355"/>
      <c r="PGD294" s="355"/>
      <c r="PGE294" s="355"/>
      <c r="PGF294" s="355"/>
      <c r="PGG294" s="355"/>
      <c r="PGH294" s="355"/>
      <c r="PGI294" s="227"/>
      <c r="PGJ294" s="227"/>
      <c r="PGK294" s="227"/>
      <c r="PGL294" s="204"/>
      <c r="PGM294" s="355"/>
      <c r="PGN294" s="355"/>
      <c r="PGO294" s="355"/>
      <c r="PGP294" s="355"/>
      <c r="PGQ294" s="355"/>
      <c r="PGR294" s="355"/>
      <c r="PGS294" s="355"/>
      <c r="PGT294" s="355"/>
      <c r="PGU294" s="204"/>
      <c r="PGV294" s="355"/>
      <c r="PGW294" s="355"/>
      <c r="PGX294" s="355"/>
      <c r="PGY294" s="355"/>
      <c r="PGZ294" s="355"/>
      <c r="PHA294" s="355"/>
      <c r="PHB294" s="355"/>
      <c r="PHC294" s="355"/>
      <c r="PHD294" s="227"/>
      <c r="PHE294" s="227"/>
      <c r="PHF294" s="227"/>
      <c r="PHG294" s="204"/>
      <c r="PHH294" s="355"/>
      <c r="PHI294" s="355"/>
      <c r="PHJ294" s="355"/>
      <c r="PHK294" s="355"/>
      <c r="PHL294" s="355"/>
      <c r="PHM294" s="355"/>
      <c r="PHN294" s="355"/>
      <c r="PHO294" s="355"/>
      <c r="PHP294" s="204"/>
      <c r="PHQ294" s="355"/>
      <c r="PHR294" s="355"/>
      <c r="PHS294" s="355"/>
      <c r="PHT294" s="355"/>
      <c r="PHU294" s="355"/>
      <c r="PHV294" s="355"/>
      <c r="PHW294" s="355"/>
      <c r="PHX294" s="355"/>
      <c r="PHY294" s="227"/>
      <c r="PHZ294" s="227"/>
      <c r="PIA294" s="227"/>
      <c r="PIB294" s="204"/>
      <c r="PIC294" s="355"/>
      <c r="PID294" s="355"/>
      <c r="PIE294" s="355"/>
      <c r="PIF294" s="355"/>
      <c r="PIG294" s="355"/>
      <c r="PIH294" s="355"/>
      <c r="PII294" s="355"/>
      <c r="PIJ294" s="355"/>
      <c r="PIK294" s="204"/>
      <c r="PIL294" s="355"/>
      <c r="PIM294" s="355"/>
      <c r="PIN294" s="355"/>
      <c r="PIO294" s="355"/>
      <c r="PIP294" s="355"/>
      <c r="PIQ294" s="355"/>
      <c r="PIR294" s="355"/>
      <c r="PIS294" s="355"/>
      <c r="PIT294" s="227"/>
      <c r="PIU294" s="227"/>
      <c r="PIV294" s="227"/>
      <c r="PIW294" s="204"/>
      <c r="PIX294" s="355"/>
      <c r="PIY294" s="355"/>
      <c r="PIZ294" s="355"/>
      <c r="PJA294" s="355"/>
      <c r="PJB294" s="355"/>
      <c r="PJC294" s="355"/>
      <c r="PJD294" s="355"/>
      <c r="PJE294" s="355"/>
      <c r="PJF294" s="204"/>
      <c r="PJG294" s="355"/>
      <c r="PJH294" s="355"/>
      <c r="PJI294" s="355"/>
      <c r="PJJ294" s="355"/>
      <c r="PJK294" s="355"/>
      <c r="PJL294" s="355"/>
      <c r="PJM294" s="355"/>
      <c r="PJN294" s="355"/>
      <c r="PJO294" s="227"/>
      <c r="PJP294" s="227"/>
      <c r="PJQ294" s="227"/>
      <c r="PJR294" s="204"/>
      <c r="PJS294" s="355"/>
      <c r="PJT294" s="355"/>
      <c r="PJU294" s="355"/>
      <c r="PJV294" s="355"/>
      <c r="PJW294" s="355"/>
      <c r="PJX294" s="355"/>
      <c r="PJY294" s="355"/>
      <c r="PJZ294" s="355"/>
      <c r="PKA294" s="204"/>
      <c r="PKB294" s="355"/>
      <c r="PKC294" s="355"/>
      <c r="PKD294" s="355"/>
      <c r="PKE294" s="355"/>
      <c r="PKF294" s="355"/>
      <c r="PKG294" s="355"/>
      <c r="PKH294" s="355"/>
      <c r="PKI294" s="355"/>
      <c r="PKJ294" s="227"/>
      <c r="PKK294" s="227"/>
      <c r="PKL294" s="227"/>
      <c r="PKM294" s="204"/>
      <c r="PKN294" s="355"/>
      <c r="PKO294" s="355"/>
      <c r="PKP294" s="355"/>
      <c r="PKQ294" s="355"/>
      <c r="PKR294" s="355"/>
      <c r="PKS294" s="355"/>
      <c r="PKT294" s="355"/>
      <c r="PKU294" s="355"/>
      <c r="PKV294" s="204"/>
      <c r="PKW294" s="355"/>
      <c r="PKX294" s="355"/>
      <c r="PKY294" s="355"/>
      <c r="PKZ294" s="355"/>
      <c r="PLA294" s="355"/>
      <c r="PLB294" s="355"/>
      <c r="PLC294" s="355"/>
      <c r="PLD294" s="355"/>
      <c r="PLE294" s="227"/>
      <c r="PLF294" s="227"/>
      <c r="PLG294" s="227"/>
      <c r="PLH294" s="204"/>
      <c r="PLI294" s="355"/>
      <c r="PLJ294" s="355"/>
      <c r="PLK294" s="355"/>
      <c r="PLL294" s="355"/>
      <c r="PLM294" s="355"/>
      <c r="PLN294" s="355"/>
      <c r="PLO294" s="355"/>
      <c r="PLP294" s="355"/>
      <c r="PLQ294" s="204"/>
      <c r="PLR294" s="355"/>
      <c r="PLS294" s="355"/>
      <c r="PLT294" s="355"/>
      <c r="PLU294" s="355"/>
      <c r="PLV294" s="355"/>
      <c r="PLW294" s="355"/>
      <c r="PLX294" s="355"/>
      <c r="PLY294" s="355"/>
      <c r="PLZ294" s="227"/>
      <c r="PMA294" s="227"/>
      <c r="PMB294" s="227"/>
      <c r="PMC294" s="204"/>
      <c r="PMD294" s="355"/>
      <c r="PME294" s="355"/>
      <c r="PMF294" s="355"/>
      <c r="PMG294" s="355"/>
      <c r="PMH294" s="355"/>
      <c r="PMI294" s="355"/>
      <c r="PMJ294" s="355"/>
      <c r="PMK294" s="355"/>
      <c r="PML294" s="204"/>
      <c r="PMM294" s="355"/>
      <c r="PMN294" s="355"/>
      <c r="PMO294" s="355"/>
      <c r="PMP294" s="355"/>
      <c r="PMQ294" s="355"/>
      <c r="PMR294" s="355"/>
      <c r="PMS294" s="355"/>
      <c r="PMT294" s="355"/>
      <c r="PMU294" s="227"/>
      <c r="PMV294" s="227"/>
      <c r="PMW294" s="227"/>
      <c r="PMX294" s="204"/>
      <c r="PMY294" s="355"/>
      <c r="PMZ294" s="355"/>
      <c r="PNA294" s="355"/>
      <c r="PNB294" s="355"/>
      <c r="PNC294" s="355"/>
      <c r="PND294" s="355"/>
      <c r="PNE294" s="355"/>
      <c r="PNF294" s="355"/>
      <c r="PNG294" s="204"/>
      <c r="PNH294" s="355"/>
      <c r="PNI294" s="355"/>
      <c r="PNJ294" s="355"/>
      <c r="PNK294" s="355"/>
      <c r="PNL294" s="355"/>
      <c r="PNM294" s="355"/>
      <c r="PNN294" s="355"/>
      <c r="PNO294" s="355"/>
      <c r="PNP294" s="227"/>
      <c r="PNQ294" s="227"/>
      <c r="PNR294" s="227"/>
      <c r="PNS294" s="204"/>
      <c r="PNT294" s="355"/>
      <c r="PNU294" s="355"/>
      <c r="PNV294" s="355"/>
      <c r="PNW294" s="355"/>
      <c r="PNX294" s="355"/>
      <c r="PNY294" s="355"/>
      <c r="PNZ294" s="355"/>
      <c r="POA294" s="355"/>
      <c r="POB294" s="204"/>
      <c r="POC294" s="355"/>
      <c r="POD294" s="355"/>
      <c r="POE294" s="355"/>
      <c r="POF294" s="355"/>
      <c r="POG294" s="355"/>
      <c r="POH294" s="355"/>
      <c r="POI294" s="355"/>
      <c r="POJ294" s="355"/>
      <c r="POK294" s="227"/>
      <c r="POL294" s="227"/>
      <c r="POM294" s="227"/>
      <c r="PON294" s="204"/>
      <c r="POO294" s="355"/>
      <c r="POP294" s="355"/>
      <c r="POQ294" s="355"/>
      <c r="POR294" s="355"/>
      <c r="POS294" s="355"/>
      <c r="POT294" s="355"/>
      <c r="POU294" s="355"/>
      <c r="POV294" s="355"/>
      <c r="POW294" s="204"/>
      <c r="POX294" s="355"/>
      <c r="POY294" s="355"/>
      <c r="POZ294" s="355"/>
      <c r="PPA294" s="355"/>
      <c r="PPB294" s="355"/>
      <c r="PPC294" s="355"/>
      <c r="PPD294" s="355"/>
      <c r="PPE294" s="355"/>
      <c r="PPF294" s="227"/>
      <c r="PPG294" s="227"/>
      <c r="PPH294" s="227"/>
      <c r="PPI294" s="204"/>
      <c r="PPJ294" s="355"/>
      <c r="PPK294" s="355"/>
      <c r="PPL294" s="355"/>
      <c r="PPM294" s="355"/>
      <c r="PPN294" s="355"/>
      <c r="PPO294" s="355"/>
      <c r="PPP294" s="355"/>
      <c r="PPQ294" s="355"/>
      <c r="PPR294" s="204"/>
      <c r="PPS294" s="355"/>
      <c r="PPT294" s="355"/>
      <c r="PPU294" s="355"/>
      <c r="PPV294" s="355"/>
      <c r="PPW294" s="355"/>
      <c r="PPX294" s="355"/>
      <c r="PPY294" s="355"/>
      <c r="PPZ294" s="355"/>
      <c r="PQA294" s="227"/>
      <c r="PQB294" s="227"/>
      <c r="PQC294" s="227"/>
      <c r="PQD294" s="204"/>
      <c r="PQE294" s="355"/>
      <c r="PQF294" s="355"/>
      <c r="PQG294" s="355"/>
      <c r="PQH294" s="355"/>
      <c r="PQI294" s="355"/>
      <c r="PQJ294" s="355"/>
      <c r="PQK294" s="355"/>
      <c r="PQL294" s="355"/>
      <c r="PQM294" s="204"/>
      <c r="PQN294" s="355"/>
      <c r="PQO294" s="355"/>
      <c r="PQP294" s="355"/>
      <c r="PQQ294" s="355"/>
      <c r="PQR294" s="355"/>
      <c r="PQS294" s="355"/>
      <c r="PQT294" s="355"/>
      <c r="PQU294" s="355"/>
      <c r="PQV294" s="227"/>
      <c r="PQW294" s="227"/>
      <c r="PQX294" s="227"/>
      <c r="PQY294" s="204"/>
      <c r="PQZ294" s="355"/>
      <c r="PRA294" s="355"/>
      <c r="PRB294" s="355"/>
      <c r="PRC294" s="355"/>
      <c r="PRD294" s="355"/>
      <c r="PRE294" s="355"/>
      <c r="PRF294" s="355"/>
      <c r="PRG294" s="355"/>
      <c r="PRH294" s="204"/>
      <c r="PRI294" s="355"/>
      <c r="PRJ294" s="355"/>
      <c r="PRK294" s="355"/>
      <c r="PRL294" s="355"/>
      <c r="PRM294" s="355"/>
      <c r="PRN294" s="355"/>
      <c r="PRO294" s="355"/>
      <c r="PRP294" s="355"/>
      <c r="PRQ294" s="227"/>
      <c r="PRR294" s="227"/>
      <c r="PRS294" s="227"/>
      <c r="PRT294" s="204"/>
      <c r="PRU294" s="355"/>
      <c r="PRV294" s="355"/>
      <c r="PRW294" s="355"/>
      <c r="PRX294" s="355"/>
      <c r="PRY294" s="355"/>
      <c r="PRZ294" s="355"/>
      <c r="PSA294" s="355"/>
      <c r="PSB294" s="355"/>
      <c r="PSC294" s="204"/>
      <c r="PSD294" s="355"/>
      <c r="PSE294" s="355"/>
      <c r="PSF294" s="355"/>
      <c r="PSG294" s="355"/>
      <c r="PSH294" s="355"/>
      <c r="PSI294" s="355"/>
      <c r="PSJ294" s="355"/>
      <c r="PSK294" s="355"/>
      <c r="PSL294" s="227"/>
      <c r="PSM294" s="227"/>
      <c r="PSN294" s="227"/>
      <c r="PSO294" s="204"/>
      <c r="PSP294" s="355"/>
      <c r="PSQ294" s="355"/>
      <c r="PSR294" s="355"/>
      <c r="PSS294" s="355"/>
      <c r="PST294" s="355"/>
      <c r="PSU294" s="355"/>
      <c r="PSV294" s="355"/>
      <c r="PSW294" s="355"/>
      <c r="PSX294" s="204"/>
      <c r="PSY294" s="355"/>
      <c r="PSZ294" s="355"/>
      <c r="PTA294" s="355"/>
      <c r="PTB294" s="355"/>
      <c r="PTC294" s="355"/>
      <c r="PTD294" s="355"/>
      <c r="PTE294" s="355"/>
      <c r="PTF294" s="355"/>
      <c r="PTG294" s="227"/>
      <c r="PTH294" s="227"/>
      <c r="PTI294" s="227"/>
      <c r="PTJ294" s="204"/>
      <c r="PTK294" s="355"/>
      <c r="PTL294" s="355"/>
      <c r="PTM294" s="355"/>
      <c r="PTN294" s="355"/>
      <c r="PTO294" s="355"/>
      <c r="PTP294" s="355"/>
      <c r="PTQ294" s="355"/>
      <c r="PTR294" s="355"/>
      <c r="PTS294" s="204"/>
      <c r="PTT294" s="355"/>
      <c r="PTU294" s="355"/>
      <c r="PTV294" s="355"/>
      <c r="PTW294" s="355"/>
      <c r="PTX294" s="355"/>
      <c r="PTY294" s="355"/>
      <c r="PTZ294" s="355"/>
      <c r="PUA294" s="355"/>
      <c r="PUB294" s="227"/>
      <c r="PUC294" s="227"/>
      <c r="PUD294" s="227"/>
      <c r="PUE294" s="204"/>
      <c r="PUF294" s="355"/>
      <c r="PUG294" s="355"/>
      <c r="PUH294" s="355"/>
      <c r="PUI294" s="355"/>
      <c r="PUJ294" s="355"/>
      <c r="PUK294" s="355"/>
      <c r="PUL294" s="355"/>
      <c r="PUM294" s="355"/>
      <c r="PUN294" s="204"/>
      <c r="PUO294" s="355"/>
      <c r="PUP294" s="355"/>
      <c r="PUQ294" s="355"/>
      <c r="PUR294" s="355"/>
      <c r="PUS294" s="355"/>
      <c r="PUT294" s="355"/>
      <c r="PUU294" s="355"/>
      <c r="PUV294" s="355"/>
      <c r="PUW294" s="227"/>
      <c r="PUX294" s="227"/>
      <c r="PUY294" s="227"/>
      <c r="PUZ294" s="204"/>
      <c r="PVA294" s="355"/>
      <c r="PVB294" s="355"/>
      <c r="PVC294" s="355"/>
      <c r="PVD294" s="355"/>
      <c r="PVE294" s="355"/>
      <c r="PVF294" s="355"/>
      <c r="PVG294" s="355"/>
      <c r="PVH294" s="355"/>
      <c r="PVI294" s="204"/>
      <c r="PVJ294" s="355"/>
      <c r="PVK294" s="355"/>
      <c r="PVL294" s="355"/>
      <c r="PVM294" s="355"/>
      <c r="PVN294" s="355"/>
      <c r="PVO294" s="355"/>
      <c r="PVP294" s="355"/>
      <c r="PVQ294" s="355"/>
      <c r="PVR294" s="227"/>
      <c r="PVS294" s="227"/>
      <c r="PVT294" s="227"/>
      <c r="PVU294" s="204"/>
      <c r="PVV294" s="355"/>
      <c r="PVW294" s="355"/>
      <c r="PVX294" s="355"/>
      <c r="PVY294" s="355"/>
      <c r="PVZ294" s="355"/>
      <c r="PWA294" s="355"/>
      <c r="PWB294" s="355"/>
      <c r="PWC294" s="355"/>
      <c r="PWD294" s="204"/>
      <c r="PWE294" s="355"/>
      <c r="PWF294" s="355"/>
      <c r="PWG294" s="355"/>
      <c r="PWH294" s="355"/>
      <c r="PWI294" s="355"/>
      <c r="PWJ294" s="355"/>
      <c r="PWK294" s="355"/>
      <c r="PWL294" s="355"/>
      <c r="PWM294" s="227"/>
      <c r="PWN294" s="227"/>
      <c r="PWO294" s="227"/>
      <c r="PWP294" s="204"/>
      <c r="PWQ294" s="355"/>
      <c r="PWR294" s="355"/>
      <c r="PWS294" s="355"/>
      <c r="PWT294" s="355"/>
      <c r="PWU294" s="355"/>
      <c r="PWV294" s="355"/>
      <c r="PWW294" s="355"/>
      <c r="PWX294" s="355"/>
      <c r="PWY294" s="204"/>
      <c r="PWZ294" s="355"/>
      <c r="PXA294" s="355"/>
      <c r="PXB294" s="355"/>
      <c r="PXC294" s="355"/>
      <c r="PXD294" s="355"/>
      <c r="PXE294" s="355"/>
      <c r="PXF294" s="355"/>
      <c r="PXG294" s="355"/>
      <c r="PXH294" s="227"/>
      <c r="PXI294" s="227"/>
      <c r="PXJ294" s="227"/>
      <c r="PXK294" s="204"/>
      <c r="PXL294" s="355"/>
      <c r="PXM294" s="355"/>
      <c r="PXN294" s="355"/>
      <c r="PXO294" s="355"/>
      <c r="PXP294" s="355"/>
      <c r="PXQ294" s="355"/>
      <c r="PXR294" s="355"/>
      <c r="PXS294" s="355"/>
      <c r="PXT294" s="204"/>
      <c r="PXU294" s="355"/>
      <c r="PXV294" s="355"/>
      <c r="PXW294" s="355"/>
      <c r="PXX294" s="355"/>
      <c r="PXY294" s="355"/>
      <c r="PXZ294" s="355"/>
      <c r="PYA294" s="355"/>
      <c r="PYB294" s="355"/>
      <c r="PYC294" s="227"/>
      <c r="PYD294" s="227"/>
      <c r="PYE294" s="227"/>
      <c r="PYF294" s="204"/>
      <c r="PYG294" s="355"/>
      <c r="PYH294" s="355"/>
      <c r="PYI294" s="355"/>
      <c r="PYJ294" s="355"/>
      <c r="PYK294" s="355"/>
      <c r="PYL294" s="355"/>
      <c r="PYM294" s="355"/>
      <c r="PYN294" s="355"/>
      <c r="PYO294" s="204"/>
      <c r="PYP294" s="355"/>
      <c r="PYQ294" s="355"/>
      <c r="PYR294" s="355"/>
      <c r="PYS294" s="355"/>
      <c r="PYT294" s="355"/>
      <c r="PYU294" s="355"/>
      <c r="PYV294" s="355"/>
      <c r="PYW294" s="355"/>
      <c r="PYX294" s="227"/>
      <c r="PYY294" s="227"/>
      <c r="PYZ294" s="227"/>
      <c r="PZA294" s="204"/>
      <c r="PZB294" s="355"/>
      <c r="PZC294" s="355"/>
      <c r="PZD294" s="355"/>
      <c r="PZE294" s="355"/>
      <c r="PZF294" s="355"/>
      <c r="PZG294" s="355"/>
      <c r="PZH294" s="355"/>
      <c r="PZI294" s="355"/>
      <c r="PZJ294" s="204"/>
      <c r="PZK294" s="355"/>
      <c r="PZL294" s="355"/>
      <c r="PZM294" s="355"/>
      <c r="PZN294" s="355"/>
      <c r="PZO294" s="355"/>
      <c r="PZP294" s="355"/>
      <c r="PZQ294" s="355"/>
      <c r="PZR294" s="355"/>
      <c r="PZS294" s="227"/>
      <c r="PZT294" s="227"/>
      <c r="PZU294" s="227"/>
      <c r="PZV294" s="204"/>
      <c r="PZW294" s="355"/>
      <c r="PZX294" s="355"/>
      <c r="PZY294" s="355"/>
      <c r="PZZ294" s="355"/>
      <c r="QAA294" s="355"/>
      <c r="QAB294" s="355"/>
      <c r="QAC294" s="355"/>
      <c r="QAD294" s="355"/>
      <c r="QAE294" s="204"/>
      <c r="QAF294" s="355"/>
      <c r="QAG294" s="355"/>
      <c r="QAH294" s="355"/>
      <c r="QAI294" s="355"/>
      <c r="QAJ294" s="355"/>
      <c r="QAK294" s="355"/>
      <c r="QAL294" s="355"/>
      <c r="QAM294" s="355"/>
      <c r="QAN294" s="227"/>
      <c r="QAO294" s="227"/>
      <c r="QAP294" s="227"/>
      <c r="QAQ294" s="204"/>
      <c r="QAR294" s="355"/>
      <c r="QAS294" s="355"/>
      <c r="QAT294" s="355"/>
      <c r="QAU294" s="355"/>
      <c r="QAV294" s="355"/>
      <c r="QAW294" s="355"/>
      <c r="QAX294" s="355"/>
      <c r="QAY294" s="355"/>
      <c r="QAZ294" s="204"/>
      <c r="QBA294" s="355"/>
      <c r="QBB294" s="355"/>
      <c r="QBC294" s="355"/>
      <c r="QBD294" s="355"/>
      <c r="QBE294" s="355"/>
      <c r="QBF294" s="355"/>
      <c r="QBG294" s="355"/>
      <c r="QBH294" s="355"/>
      <c r="QBI294" s="227"/>
      <c r="QBJ294" s="227"/>
      <c r="QBK294" s="227"/>
      <c r="QBL294" s="204"/>
      <c r="QBM294" s="355"/>
      <c r="QBN294" s="355"/>
      <c r="QBO294" s="355"/>
      <c r="QBP294" s="355"/>
      <c r="QBQ294" s="355"/>
      <c r="QBR294" s="355"/>
      <c r="QBS294" s="355"/>
      <c r="QBT294" s="355"/>
      <c r="QBU294" s="204"/>
      <c r="QBV294" s="355"/>
      <c r="QBW294" s="355"/>
      <c r="QBX294" s="355"/>
      <c r="QBY294" s="355"/>
      <c r="QBZ294" s="355"/>
      <c r="QCA294" s="355"/>
      <c r="QCB294" s="355"/>
      <c r="QCC294" s="355"/>
      <c r="QCD294" s="227"/>
      <c r="QCE294" s="227"/>
      <c r="QCF294" s="227"/>
      <c r="QCG294" s="204"/>
      <c r="QCH294" s="355"/>
      <c r="QCI294" s="355"/>
      <c r="QCJ294" s="355"/>
      <c r="QCK294" s="355"/>
      <c r="QCL294" s="355"/>
      <c r="QCM294" s="355"/>
      <c r="QCN294" s="355"/>
      <c r="QCO294" s="355"/>
      <c r="QCP294" s="204"/>
      <c r="QCQ294" s="355"/>
      <c r="QCR294" s="355"/>
      <c r="QCS294" s="355"/>
      <c r="QCT294" s="355"/>
      <c r="QCU294" s="355"/>
      <c r="QCV294" s="355"/>
      <c r="QCW294" s="355"/>
      <c r="QCX294" s="355"/>
      <c r="QCY294" s="227"/>
      <c r="QCZ294" s="227"/>
      <c r="QDA294" s="227"/>
      <c r="QDB294" s="204"/>
      <c r="QDC294" s="355"/>
      <c r="QDD294" s="355"/>
      <c r="QDE294" s="355"/>
      <c r="QDF294" s="355"/>
      <c r="QDG294" s="355"/>
      <c r="QDH294" s="355"/>
      <c r="QDI294" s="355"/>
      <c r="QDJ294" s="355"/>
      <c r="QDK294" s="204"/>
      <c r="QDL294" s="355"/>
      <c r="QDM294" s="355"/>
      <c r="QDN294" s="355"/>
      <c r="QDO294" s="355"/>
      <c r="QDP294" s="355"/>
      <c r="QDQ294" s="355"/>
      <c r="QDR294" s="355"/>
      <c r="QDS294" s="355"/>
      <c r="QDT294" s="227"/>
      <c r="QDU294" s="227"/>
      <c r="QDV294" s="227"/>
      <c r="QDW294" s="204"/>
      <c r="QDX294" s="355"/>
      <c r="QDY294" s="355"/>
      <c r="QDZ294" s="355"/>
      <c r="QEA294" s="355"/>
      <c r="QEB294" s="355"/>
      <c r="QEC294" s="355"/>
      <c r="QED294" s="355"/>
      <c r="QEE294" s="355"/>
      <c r="QEF294" s="204"/>
      <c r="QEG294" s="355"/>
      <c r="QEH294" s="355"/>
      <c r="QEI294" s="355"/>
      <c r="QEJ294" s="355"/>
      <c r="QEK294" s="355"/>
      <c r="QEL294" s="355"/>
      <c r="QEM294" s="355"/>
      <c r="QEN294" s="355"/>
      <c r="QEO294" s="227"/>
      <c r="QEP294" s="227"/>
      <c r="QEQ294" s="227"/>
      <c r="QER294" s="204"/>
      <c r="QES294" s="355"/>
      <c r="QET294" s="355"/>
      <c r="QEU294" s="355"/>
      <c r="QEV294" s="355"/>
      <c r="QEW294" s="355"/>
      <c r="QEX294" s="355"/>
      <c r="QEY294" s="355"/>
      <c r="QEZ294" s="355"/>
      <c r="QFA294" s="204"/>
      <c r="QFB294" s="355"/>
      <c r="QFC294" s="355"/>
      <c r="QFD294" s="355"/>
      <c r="QFE294" s="355"/>
      <c r="QFF294" s="355"/>
      <c r="QFG294" s="355"/>
      <c r="QFH294" s="355"/>
      <c r="QFI294" s="355"/>
      <c r="QFJ294" s="227"/>
      <c r="QFK294" s="227"/>
      <c r="QFL294" s="227"/>
      <c r="QFM294" s="204"/>
      <c r="QFN294" s="355"/>
      <c r="QFO294" s="355"/>
      <c r="QFP294" s="355"/>
      <c r="QFQ294" s="355"/>
      <c r="QFR294" s="355"/>
      <c r="QFS294" s="355"/>
      <c r="QFT294" s="355"/>
      <c r="QFU294" s="355"/>
      <c r="QFV294" s="204"/>
      <c r="QFW294" s="355"/>
      <c r="QFX294" s="355"/>
      <c r="QFY294" s="355"/>
      <c r="QFZ294" s="355"/>
      <c r="QGA294" s="355"/>
      <c r="QGB294" s="355"/>
      <c r="QGC294" s="355"/>
      <c r="QGD294" s="355"/>
      <c r="QGE294" s="227"/>
      <c r="QGF294" s="227"/>
      <c r="QGG294" s="227"/>
      <c r="QGH294" s="204"/>
      <c r="QGI294" s="355"/>
      <c r="QGJ294" s="355"/>
      <c r="QGK294" s="355"/>
      <c r="QGL294" s="355"/>
      <c r="QGM294" s="355"/>
      <c r="QGN294" s="355"/>
      <c r="QGO294" s="355"/>
      <c r="QGP294" s="355"/>
      <c r="QGQ294" s="204"/>
      <c r="QGR294" s="355"/>
      <c r="QGS294" s="355"/>
      <c r="QGT294" s="355"/>
      <c r="QGU294" s="355"/>
      <c r="QGV294" s="355"/>
      <c r="QGW294" s="355"/>
      <c r="QGX294" s="355"/>
      <c r="QGY294" s="355"/>
      <c r="QGZ294" s="227"/>
      <c r="QHA294" s="227"/>
      <c r="QHB294" s="227"/>
      <c r="QHC294" s="204"/>
      <c r="QHD294" s="355"/>
      <c r="QHE294" s="355"/>
      <c r="QHF294" s="355"/>
      <c r="QHG294" s="355"/>
      <c r="QHH294" s="355"/>
      <c r="QHI294" s="355"/>
      <c r="QHJ294" s="355"/>
      <c r="QHK294" s="355"/>
      <c r="QHL294" s="204"/>
      <c r="QHM294" s="355"/>
      <c r="QHN294" s="355"/>
      <c r="QHO294" s="355"/>
      <c r="QHP294" s="355"/>
      <c r="QHQ294" s="355"/>
      <c r="QHR294" s="355"/>
      <c r="QHS294" s="355"/>
      <c r="QHT294" s="355"/>
      <c r="QHU294" s="227"/>
      <c r="QHV294" s="227"/>
      <c r="QHW294" s="227"/>
      <c r="QHX294" s="204"/>
      <c r="QHY294" s="355"/>
      <c r="QHZ294" s="355"/>
      <c r="QIA294" s="355"/>
      <c r="QIB294" s="355"/>
      <c r="QIC294" s="355"/>
      <c r="QID294" s="355"/>
      <c r="QIE294" s="355"/>
      <c r="QIF294" s="355"/>
      <c r="QIG294" s="204"/>
      <c r="QIH294" s="355"/>
      <c r="QII294" s="355"/>
      <c r="QIJ294" s="355"/>
      <c r="QIK294" s="355"/>
      <c r="QIL294" s="355"/>
      <c r="QIM294" s="355"/>
      <c r="QIN294" s="355"/>
      <c r="QIO294" s="355"/>
      <c r="QIP294" s="227"/>
      <c r="QIQ294" s="227"/>
      <c r="QIR294" s="227"/>
      <c r="QIS294" s="204"/>
      <c r="QIT294" s="355"/>
      <c r="QIU294" s="355"/>
      <c r="QIV294" s="355"/>
      <c r="QIW294" s="355"/>
      <c r="QIX294" s="355"/>
      <c r="QIY294" s="355"/>
      <c r="QIZ294" s="355"/>
      <c r="QJA294" s="355"/>
      <c r="QJB294" s="204"/>
      <c r="QJC294" s="355"/>
      <c r="QJD294" s="355"/>
      <c r="QJE294" s="355"/>
      <c r="QJF294" s="355"/>
      <c r="QJG294" s="355"/>
      <c r="QJH294" s="355"/>
      <c r="QJI294" s="355"/>
      <c r="QJJ294" s="355"/>
      <c r="QJK294" s="227"/>
      <c r="QJL294" s="227"/>
      <c r="QJM294" s="227"/>
      <c r="QJN294" s="204"/>
      <c r="QJO294" s="355"/>
      <c r="QJP294" s="355"/>
      <c r="QJQ294" s="355"/>
      <c r="QJR294" s="355"/>
      <c r="QJS294" s="355"/>
      <c r="QJT294" s="355"/>
      <c r="QJU294" s="355"/>
      <c r="QJV294" s="355"/>
      <c r="QJW294" s="204"/>
      <c r="QJX294" s="355"/>
      <c r="QJY294" s="355"/>
      <c r="QJZ294" s="355"/>
      <c r="QKA294" s="355"/>
      <c r="QKB294" s="355"/>
      <c r="QKC294" s="355"/>
      <c r="QKD294" s="355"/>
      <c r="QKE294" s="355"/>
      <c r="QKF294" s="227"/>
      <c r="QKG294" s="227"/>
      <c r="QKH294" s="227"/>
      <c r="QKI294" s="204"/>
      <c r="QKJ294" s="355"/>
      <c r="QKK294" s="355"/>
      <c r="QKL294" s="355"/>
      <c r="QKM294" s="355"/>
      <c r="QKN294" s="355"/>
      <c r="QKO294" s="355"/>
      <c r="QKP294" s="355"/>
      <c r="QKQ294" s="355"/>
      <c r="QKR294" s="204"/>
      <c r="QKS294" s="355"/>
      <c r="QKT294" s="355"/>
      <c r="QKU294" s="355"/>
      <c r="QKV294" s="355"/>
      <c r="QKW294" s="355"/>
      <c r="QKX294" s="355"/>
      <c r="QKY294" s="355"/>
      <c r="QKZ294" s="355"/>
      <c r="QLA294" s="227"/>
      <c r="QLB294" s="227"/>
      <c r="QLC294" s="227"/>
      <c r="QLD294" s="204"/>
      <c r="QLE294" s="355"/>
      <c r="QLF294" s="355"/>
      <c r="QLG294" s="355"/>
      <c r="QLH294" s="355"/>
      <c r="QLI294" s="355"/>
      <c r="QLJ294" s="355"/>
      <c r="QLK294" s="355"/>
      <c r="QLL294" s="355"/>
      <c r="QLM294" s="204"/>
      <c r="QLN294" s="355"/>
      <c r="QLO294" s="355"/>
      <c r="QLP294" s="355"/>
      <c r="QLQ294" s="355"/>
      <c r="QLR294" s="355"/>
      <c r="QLS294" s="355"/>
      <c r="QLT294" s="355"/>
      <c r="QLU294" s="355"/>
      <c r="QLV294" s="227"/>
      <c r="QLW294" s="227"/>
      <c r="QLX294" s="227"/>
      <c r="QLY294" s="204"/>
      <c r="QLZ294" s="355"/>
      <c r="QMA294" s="355"/>
      <c r="QMB294" s="355"/>
      <c r="QMC294" s="355"/>
      <c r="QMD294" s="355"/>
      <c r="QME294" s="355"/>
      <c r="QMF294" s="355"/>
      <c r="QMG294" s="355"/>
      <c r="QMH294" s="204"/>
      <c r="QMI294" s="355"/>
      <c r="QMJ294" s="355"/>
      <c r="QMK294" s="355"/>
      <c r="QML294" s="355"/>
      <c r="QMM294" s="355"/>
      <c r="QMN294" s="355"/>
      <c r="QMO294" s="355"/>
      <c r="QMP294" s="355"/>
      <c r="QMQ294" s="227"/>
      <c r="QMR294" s="227"/>
      <c r="QMS294" s="227"/>
      <c r="QMT294" s="204"/>
      <c r="QMU294" s="355"/>
      <c r="QMV294" s="355"/>
      <c r="QMW294" s="355"/>
      <c r="QMX294" s="355"/>
      <c r="QMY294" s="355"/>
      <c r="QMZ294" s="355"/>
      <c r="QNA294" s="355"/>
      <c r="QNB294" s="355"/>
      <c r="QNC294" s="204"/>
      <c r="QND294" s="355"/>
      <c r="QNE294" s="355"/>
      <c r="QNF294" s="355"/>
      <c r="QNG294" s="355"/>
      <c r="QNH294" s="355"/>
      <c r="QNI294" s="355"/>
      <c r="QNJ294" s="355"/>
      <c r="QNK294" s="355"/>
      <c r="QNL294" s="227"/>
      <c r="QNM294" s="227"/>
      <c r="QNN294" s="227"/>
      <c r="QNO294" s="204"/>
      <c r="QNP294" s="355"/>
      <c r="QNQ294" s="355"/>
      <c r="QNR294" s="355"/>
      <c r="QNS294" s="355"/>
      <c r="QNT294" s="355"/>
      <c r="QNU294" s="355"/>
      <c r="QNV294" s="355"/>
      <c r="QNW294" s="355"/>
      <c r="QNX294" s="204"/>
      <c r="QNY294" s="355"/>
      <c r="QNZ294" s="355"/>
      <c r="QOA294" s="355"/>
      <c r="QOB294" s="355"/>
      <c r="QOC294" s="355"/>
      <c r="QOD294" s="355"/>
      <c r="QOE294" s="355"/>
      <c r="QOF294" s="355"/>
      <c r="QOG294" s="227"/>
      <c r="QOH294" s="227"/>
      <c r="QOI294" s="227"/>
      <c r="QOJ294" s="204"/>
      <c r="QOK294" s="355"/>
      <c r="QOL294" s="355"/>
      <c r="QOM294" s="355"/>
      <c r="QON294" s="355"/>
      <c r="QOO294" s="355"/>
      <c r="QOP294" s="355"/>
      <c r="QOQ294" s="355"/>
      <c r="QOR294" s="355"/>
      <c r="QOS294" s="204"/>
      <c r="QOT294" s="355"/>
      <c r="QOU294" s="355"/>
      <c r="QOV294" s="355"/>
      <c r="QOW294" s="355"/>
      <c r="QOX294" s="355"/>
      <c r="QOY294" s="355"/>
      <c r="QOZ294" s="355"/>
      <c r="QPA294" s="355"/>
      <c r="QPB294" s="227"/>
      <c r="QPC294" s="227"/>
      <c r="QPD294" s="227"/>
      <c r="QPE294" s="204"/>
      <c r="QPF294" s="355"/>
      <c r="QPG294" s="355"/>
      <c r="QPH294" s="355"/>
      <c r="QPI294" s="355"/>
      <c r="QPJ294" s="355"/>
      <c r="QPK294" s="355"/>
      <c r="QPL294" s="355"/>
      <c r="QPM294" s="355"/>
      <c r="QPN294" s="204"/>
      <c r="QPO294" s="355"/>
      <c r="QPP294" s="355"/>
      <c r="QPQ294" s="355"/>
      <c r="QPR294" s="355"/>
      <c r="QPS294" s="355"/>
      <c r="QPT294" s="355"/>
      <c r="QPU294" s="355"/>
      <c r="QPV294" s="355"/>
      <c r="QPW294" s="227"/>
      <c r="QPX294" s="227"/>
      <c r="QPY294" s="227"/>
      <c r="QPZ294" s="204"/>
      <c r="QQA294" s="355"/>
      <c r="QQB294" s="355"/>
      <c r="QQC294" s="355"/>
      <c r="QQD294" s="355"/>
      <c r="QQE294" s="355"/>
      <c r="QQF294" s="355"/>
      <c r="QQG294" s="355"/>
      <c r="QQH294" s="355"/>
      <c r="QQI294" s="204"/>
      <c r="QQJ294" s="355"/>
      <c r="QQK294" s="355"/>
      <c r="QQL294" s="355"/>
      <c r="QQM294" s="355"/>
      <c r="QQN294" s="355"/>
      <c r="QQO294" s="355"/>
      <c r="QQP294" s="355"/>
      <c r="QQQ294" s="355"/>
      <c r="QQR294" s="227"/>
      <c r="QQS294" s="227"/>
      <c r="QQT294" s="227"/>
      <c r="QQU294" s="204"/>
      <c r="QQV294" s="355"/>
      <c r="QQW294" s="355"/>
      <c r="QQX294" s="355"/>
      <c r="QQY294" s="355"/>
      <c r="QQZ294" s="355"/>
      <c r="QRA294" s="355"/>
      <c r="QRB294" s="355"/>
      <c r="QRC294" s="355"/>
      <c r="QRD294" s="204"/>
      <c r="QRE294" s="355"/>
      <c r="QRF294" s="355"/>
      <c r="QRG294" s="355"/>
      <c r="QRH294" s="355"/>
      <c r="QRI294" s="355"/>
      <c r="QRJ294" s="355"/>
      <c r="QRK294" s="355"/>
      <c r="QRL294" s="355"/>
      <c r="QRM294" s="227"/>
      <c r="QRN294" s="227"/>
      <c r="QRO294" s="227"/>
      <c r="QRP294" s="204"/>
      <c r="QRQ294" s="355"/>
      <c r="QRR294" s="355"/>
      <c r="QRS294" s="355"/>
      <c r="QRT294" s="355"/>
      <c r="QRU294" s="355"/>
      <c r="QRV294" s="355"/>
      <c r="QRW294" s="355"/>
      <c r="QRX294" s="355"/>
      <c r="QRY294" s="204"/>
      <c r="QRZ294" s="355"/>
      <c r="QSA294" s="355"/>
      <c r="QSB294" s="355"/>
      <c r="QSC294" s="355"/>
      <c r="QSD294" s="355"/>
      <c r="QSE294" s="355"/>
      <c r="QSF294" s="355"/>
      <c r="QSG294" s="355"/>
      <c r="QSH294" s="227"/>
      <c r="QSI294" s="227"/>
      <c r="QSJ294" s="227"/>
      <c r="QSK294" s="204"/>
      <c r="QSL294" s="355"/>
      <c r="QSM294" s="355"/>
      <c r="QSN294" s="355"/>
      <c r="QSO294" s="355"/>
      <c r="QSP294" s="355"/>
      <c r="QSQ294" s="355"/>
      <c r="QSR294" s="355"/>
      <c r="QSS294" s="355"/>
      <c r="QST294" s="204"/>
      <c r="QSU294" s="355"/>
      <c r="QSV294" s="355"/>
      <c r="QSW294" s="355"/>
      <c r="QSX294" s="355"/>
      <c r="QSY294" s="355"/>
      <c r="QSZ294" s="355"/>
      <c r="QTA294" s="355"/>
      <c r="QTB294" s="355"/>
      <c r="QTC294" s="227"/>
      <c r="QTD294" s="227"/>
      <c r="QTE294" s="227"/>
      <c r="QTF294" s="204"/>
      <c r="QTG294" s="355"/>
      <c r="QTH294" s="355"/>
      <c r="QTI294" s="355"/>
      <c r="QTJ294" s="355"/>
      <c r="QTK294" s="355"/>
      <c r="QTL294" s="355"/>
      <c r="QTM294" s="355"/>
      <c r="QTN294" s="355"/>
      <c r="QTO294" s="204"/>
      <c r="QTP294" s="355"/>
      <c r="QTQ294" s="355"/>
      <c r="QTR294" s="355"/>
      <c r="QTS294" s="355"/>
      <c r="QTT294" s="355"/>
      <c r="QTU294" s="355"/>
      <c r="QTV294" s="355"/>
      <c r="QTW294" s="355"/>
      <c r="QTX294" s="227"/>
      <c r="QTY294" s="227"/>
      <c r="QTZ294" s="227"/>
      <c r="QUA294" s="204"/>
      <c r="QUB294" s="355"/>
      <c r="QUC294" s="355"/>
      <c r="QUD294" s="355"/>
      <c r="QUE294" s="355"/>
      <c r="QUF294" s="355"/>
      <c r="QUG294" s="355"/>
      <c r="QUH294" s="355"/>
      <c r="QUI294" s="355"/>
      <c r="QUJ294" s="204"/>
      <c r="QUK294" s="355"/>
      <c r="QUL294" s="355"/>
      <c r="QUM294" s="355"/>
      <c r="QUN294" s="355"/>
      <c r="QUO294" s="355"/>
      <c r="QUP294" s="355"/>
      <c r="QUQ294" s="355"/>
      <c r="QUR294" s="355"/>
      <c r="QUS294" s="227"/>
      <c r="QUT294" s="227"/>
      <c r="QUU294" s="227"/>
      <c r="QUV294" s="204"/>
      <c r="QUW294" s="355"/>
      <c r="QUX294" s="355"/>
      <c r="QUY294" s="355"/>
      <c r="QUZ294" s="355"/>
      <c r="QVA294" s="355"/>
      <c r="QVB294" s="355"/>
      <c r="QVC294" s="355"/>
      <c r="QVD294" s="355"/>
      <c r="QVE294" s="204"/>
      <c r="QVF294" s="355"/>
      <c r="QVG294" s="355"/>
      <c r="QVH294" s="355"/>
      <c r="QVI294" s="355"/>
      <c r="QVJ294" s="355"/>
      <c r="QVK294" s="355"/>
      <c r="QVL294" s="355"/>
      <c r="QVM294" s="355"/>
      <c r="QVN294" s="227"/>
      <c r="QVO294" s="227"/>
      <c r="QVP294" s="227"/>
      <c r="QVQ294" s="204"/>
      <c r="QVR294" s="355"/>
      <c r="QVS294" s="355"/>
      <c r="QVT294" s="355"/>
      <c r="QVU294" s="355"/>
      <c r="QVV294" s="355"/>
      <c r="QVW294" s="355"/>
      <c r="QVX294" s="355"/>
      <c r="QVY294" s="355"/>
      <c r="QVZ294" s="204"/>
      <c r="QWA294" s="355"/>
      <c r="QWB294" s="355"/>
      <c r="QWC294" s="355"/>
      <c r="QWD294" s="355"/>
      <c r="QWE294" s="355"/>
      <c r="QWF294" s="355"/>
      <c r="QWG294" s="355"/>
      <c r="QWH294" s="355"/>
      <c r="QWI294" s="227"/>
      <c r="QWJ294" s="227"/>
      <c r="QWK294" s="227"/>
      <c r="QWL294" s="204"/>
      <c r="QWM294" s="355"/>
      <c r="QWN294" s="355"/>
      <c r="QWO294" s="355"/>
      <c r="QWP294" s="355"/>
      <c r="QWQ294" s="355"/>
      <c r="QWR294" s="355"/>
      <c r="QWS294" s="355"/>
      <c r="QWT294" s="355"/>
      <c r="QWU294" s="204"/>
      <c r="QWV294" s="355"/>
      <c r="QWW294" s="355"/>
      <c r="QWX294" s="355"/>
      <c r="QWY294" s="355"/>
      <c r="QWZ294" s="355"/>
      <c r="QXA294" s="355"/>
      <c r="QXB294" s="355"/>
      <c r="QXC294" s="355"/>
      <c r="QXD294" s="227"/>
      <c r="QXE294" s="227"/>
      <c r="QXF294" s="227"/>
      <c r="QXG294" s="204"/>
      <c r="QXH294" s="355"/>
      <c r="QXI294" s="355"/>
      <c r="QXJ294" s="355"/>
      <c r="QXK294" s="355"/>
      <c r="QXL294" s="355"/>
      <c r="QXM294" s="355"/>
      <c r="QXN294" s="355"/>
      <c r="QXO294" s="355"/>
      <c r="QXP294" s="204"/>
      <c r="QXQ294" s="355"/>
      <c r="QXR294" s="355"/>
      <c r="QXS294" s="355"/>
      <c r="QXT294" s="355"/>
      <c r="QXU294" s="355"/>
      <c r="QXV294" s="355"/>
      <c r="QXW294" s="355"/>
      <c r="QXX294" s="355"/>
      <c r="QXY294" s="227"/>
      <c r="QXZ294" s="227"/>
      <c r="QYA294" s="227"/>
      <c r="QYB294" s="204"/>
      <c r="QYC294" s="355"/>
      <c r="QYD294" s="355"/>
      <c r="QYE294" s="355"/>
      <c r="QYF294" s="355"/>
      <c r="QYG294" s="355"/>
      <c r="QYH294" s="355"/>
      <c r="QYI294" s="355"/>
      <c r="QYJ294" s="355"/>
      <c r="QYK294" s="204"/>
      <c r="QYL294" s="355"/>
      <c r="QYM294" s="355"/>
      <c r="QYN294" s="355"/>
      <c r="QYO294" s="355"/>
      <c r="QYP294" s="355"/>
      <c r="QYQ294" s="355"/>
      <c r="QYR294" s="355"/>
      <c r="QYS294" s="355"/>
      <c r="QYT294" s="227"/>
      <c r="QYU294" s="227"/>
      <c r="QYV294" s="227"/>
      <c r="QYW294" s="204"/>
      <c r="QYX294" s="355"/>
      <c r="QYY294" s="355"/>
      <c r="QYZ294" s="355"/>
      <c r="QZA294" s="355"/>
      <c r="QZB294" s="355"/>
      <c r="QZC294" s="355"/>
      <c r="QZD294" s="355"/>
      <c r="QZE294" s="355"/>
      <c r="QZF294" s="204"/>
      <c r="QZG294" s="355"/>
      <c r="QZH294" s="355"/>
      <c r="QZI294" s="355"/>
      <c r="QZJ294" s="355"/>
      <c r="QZK294" s="355"/>
      <c r="QZL294" s="355"/>
      <c r="QZM294" s="355"/>
      <c r="QZN294" s="355"/>
      <c r="QZO294" s="227"/>
      <c r="QZP294" s="227"/>
      <c r="QZQ294" s="227"/>
      <c r="QZR294" s="204"/>
      <c r="QZS294" s="355"/>
      <c r="QZT294" s="355"/>
      <c r="QZU294" s="355"/>
      <c r="QZV294" s="355"/>
      <c r="QZW294" s="355"/>
      <c r="QZX294" s="355"/>
      <c r="QZY294" s="355"/>
      <c r="QZZ294" s="355"/>
      <c r="RAA294" s="204"/>
      <c r="RAB294" s="355"/>
      <c r="RAC294" s="355"/>
      <c r="RAD294" s="355"/>
      <c r="RAE294" s="355"/>
      <c r="RAF294" s="355"/>
      <c r="RAG294" s="355"/>
      <c r="RAH294" s="355"/>
      <c r="RAI294" s="355"/>
      <c r="RAJ294" s="227"/>
      <c r="RAK294" s="227"/>
      <c r="RAL294" s="227"/>
      <c r="RAM294" s="204"/>
      <c r="RAN294" s="355"/>
      <c r="RAO294" s="355"/>
      <c r="RAP294" s="355"/>
      <c r="RAQ294" s="355"/>
      <c r="RAR294" s="355"/>
      <c r="RAS294" s="355"/>
      <c r="RAT294" s="355"/>
      <c r="RAU294" s="355"/>
      <c r="RAV294" s="204"/>
      <c r="RAW294" s="355"/>
      <c r="RAX294" s="355"/>
      <c r="RAY294" s="355"/>
      <c r="RAZ294" s="355"/>
      <c r="RBA294" s="355"/>
      <c r="RBB294" s="355"/>
      <c r="RBC294" s="355"/>
      <c r="RBD294" s="355"/>
      <c r="RBE294" s="227"/>
      <c r="RBF294" s="227"/>
      <c r="RBG294" s="227"/>
      <c r="RBH294" s="204"/>
      <c r="RBI294" s="355"/>
      <c r="RBJ294" s="355"/>
      <c r="RBK294" s="355"/>
      <c r="RBL294" s="355"/>
      <c r="RBM294" s="355"/>
      <c r="RBN294" s="355"/>
      <c r="RBO294" s="355"/>
      <c r="RBP294" s="355"/>
      <c r="RBQ294" s="204"/>
      <c r="RBR294" s="355"/>
      <c r="RBS294" s="355"/>
      <c r="RBT294" s="355"/>
      <c r="RBU294" s="355"/>
      <c r="RBV294" s="355"/>
      <c r="RBW294" s="355"/>
      <c r="RBX294" s="355"/>
      <c r="RBY294" s="355"/>
      <c r="RBZ294" s="227"/>
      <c r="RCA294" s="227"/>
      <c r="RCB294" s="227"/>
      <c r="RCC294" s="204"/>
      <c r="RCD294" s="355"/>
      <c r="RCE294" s="355"/>
      <c r="RCF294" s="355"/>
      <c r="RCG294" s="355"/>
      <c r="RCH294" s="355"/>
      <c r="RCI294" s="355"/>
      <c r="RCJ294" s="355"/>
      <c r="RCK294" s="355"/>
      <c r="RCL294" s="204"/>
      <c r="RCM294" s="355"/>
      <c r="RCN294" s="355"/>
      <c r="RCO294" s="355"/>
      <c r="RCP294" s="355"/>
      <c r="RCQ294" s="355"/>
      <c r="RCR294" s="355"/>
      <c r="RCS294" s="355"/>
      <c r="RCT294" s="355"/>
      <c r="RCU294" s="227"/>
      <c r="RCV294" s="227"/>
      <c r="RCW294" s="227"/>
      <c r="RCX294" s="204"/>
      <c r="RCY294" s="355"/>
      <c r="RCZ294" s="355"/>
      <c r="RDA294" s="355"/>
      <c r="RDB294" s="355"/>
      <c r="RDC294" s="355"/>
      <c r="RDD294" s="355"/>
      <c r="RDE294" s="355"/>
      <c r="RDF294" s="355"/>
      <c r="RDG294" s="204"/>
      <c r="RDH294" s="355"/>
      <c r="RDI294" s="355"/>
      <c r="RDJ294" s="355"/>
      <c r="RDK294" s="355"/>
      <c r="RDL294" s="355"/>
      <c r="RDM294" s="355"/>
      <c r="RDN294" s="355"/>
      <c r="RDO294" s="355"/>
      <c r="RDP294" s="227"/>
      <c r="RDQ294" s="227"/>
      <c r="RDR294" s="227"/>
      <c r="RDS294" s="204"/>
      <c r="RDT294" s="355"/>
      <c r="RDU294" s="355"/>
      <c r="RDV294" s="355"/>
      <c r="RDW294" s="355"/>
      <c r="RDX294" s="355"/>
      <c r="RDY294" s="355"/>
      <c r="RDZ294" s="355"/>
      <c r="REA294" s="355"/>
      <c r="REB294" s="204"/>
      <c r="REC294" s="355"/>
      <c r="RED294" s="355"/>
      <c r="REE294" s="355"/>
      <c r="REF294" s="355"/>
      <c r="REG294" s="355"/>
      <c r="REH294" s="355"/>
      <c r="REI294" s="355"/>
      <c r="REJ294" s="355"/>
      <c r="REK294" s="227"/>
      <c r="REL294" s="227"/>
      <c r="REM294" s="227"/>
      <c r="REN294" s="204"/>
      <c r="REO294" s="355"/>
      <c r="REP294" s="355"/>
      <c r="REQ294" s="355"/>
      <c r="RER294" s="355"/>
      <c r="RES294" s="355"/>
      <c r="RET294" s="355"/>
      <c r="REU294" s="355"/>
      <c r="REV294" s="355"/>
      <c r="REW294" s="204"/>
      <c r="REX294" s="355"/>
      <c r="REY294" s="355"/>
      <c r="REZ294" s="355"/>
      <c r="RFA294" s="355"/>
      <c r="RFB294" s="355"/>
      <c r="RFC294" s="355"/>
      <c r="RFD294" s="355"/>
      <c r="RFE294" s="355"/>
      <c r="RFF294" s="227"/>
      <c r="RFG294" s="227"/>
      <c r="RFH294" s="227"/>
      <c r="RFI294" s="204"/>
      <c r="RFJ294" s="355"/>
      <c r="RFK294" s="355"/>
      <c r="RFL294" s="355"/>
      <c r="RFM294" s="355"/>
      <c r="RFN294" s="355"/>
      <c r="RFO294" s="355"/>
      <c r="RFP294" s="355"/>
      <c r="RFQ294" s="355"/>
      <c r="RFR294" s="204"/>
      <c r="RFS294" s="355"/>
      <c r="RFT294" s="355"/>
      <c r="RFU294" s="355"/>
      <c r="RFV294" s="355"/>
      <c r="RFW294" s="355"/>
      <c r="RFX294" s="355"/>
      <c r="RFY294" s="355"/>
      <c r="RFZ294" s="355"/>
      <c r="RGA294" s="227"/>
      <c r="RGB294" s="227"/>
      <c r="RGC294" s="227"/>
      <c r="RGD294" s="204"/>
      <c r="RGE294" s="355"/>
      <c r="RGF294" s="355"/>
      <c r="RGG294" s="355"/>
      <c r="RGH294" s="355"/>
      <c r="RGI294" s="355"/>
      <c r="RGJ294" s="355"/>
      <c r="RGK294" s="355"/>
      <c r="RGL294" s="355"/>
      <c r="RGM294" s="204"/>
      <c r="RGN294" s="355"/>
      <c r="RGO294" s="355"/>
      <c r="RGP294" s="355"/>
      <c r="RGQ294" s="355"/>
      <c r="RGR294" s="355"/>
      <c r="RGS294" s="355"/>
      <c r="RGT294" s="355"/>
      <c r="RGU294" s="355"/>
      <c r="RGV294" s="227"/>
      <c r="RGW294" s="227"/>
      <c r="RGX294" s="227"/>
      <c r="RGY294" s="204"/>
      <c r="RGZ294" s="355"/>
      <c r="RHA294" s="355"/>
      <c r="RHB294" s="355"/>
      <c r="RHC294" s="355"/>
      <c r="RHD294" s="355"/>
      <c r="RHE294" s="355"/>
      <c r="RHF294" s="355"/>
      <c r="RHG294" s="355"/>
      <c r="RHH294" s="204"/>
      <c r="RHI294" s="355"/>
      <c r="RHJ294" s="355"/>
      <c r="RHK294" s="355"/>
      <c r="RHL294" s="355"/>
      <c r="RHM294" s="355"/>
      <c r="RHN294" s="355"/>
      <c r="RHO294" s="355"/>
      <c r="RHP294" s="355"/>
      <c r="RHQ294" s="227"/>
      <c r="RHR294" s="227"/>
      <c r="RHS294" s="227"/>
      <c r="RHT294" s="204"/>
      <c r="RHU294" s="355"/>
      <c r="RHV294" s="355"/>
      <c r="RHW294" s="355"/>
      <c r="RHX294" s="355"/>
      <c r="RHY294" s="355"/>
      <c r="RHZ294" s="355"/>
      <c r="RIA294" s="355"/>
      <c r="RIB294" s="355"/>
      <c r="RIC294" s="204"/>
      <c r="RID294" s="355"/>
      <c r="RIE294" s="355"/>
      <c r="RIF294" s="355"/>
      <c r="RIG294" s="355"/>
      <c r="RIH294" s="355"/>
      <c r="RII294" s="355"/>
      <c r="RIJ294" s="355"/>
      <c r="RIK294" s="355"/>
      <c r="RIL294" s="227"/>
      <c r="RIM294" s="227"/>
      <c r="RIN294" s="227"/>
      <c r="RIO294" s="204"/>
      <c r="RIP294" s="355"/>
      <c r="RIQ294" s="355"/>
      <c r="RIR294" s="355"/>
      <c r="RIS294" s="355"/>
      <c r="RIT294" s="355"/>
      <c r="RIU294" s="355"/>
      <c r="RIV294" s="355"/>
      <c r="RIW294" s="355"/>
      <c r="RIX294" s="204"/>
      <c r="RIY294" s="355"/>
      <c r="RIZ294" s="355"/>
      <c r="RJA294" s="355"/>
      <c r="RJB294" s="355"/>
      <c r="RJC294" s="355"/>
      <c r="RJD294" s="355"/>
      <c r="RJE294" s="355"/>
      <c r="RJF294" s="355"/>
      <c r="RJG294" s="227"/>
      <c r="RJH294" s="227"/>
      <c r="RJI294" s="227"/>
      <c r="RJJ294" s="204"/>
      <c r="RJK294" s="355"/>
      <c r="RJL294" s="355"/>
      <c r="RJM294" s="355"/>
      <c r="RJN294" s="355"/>
      <c r="RJO294" s="355"/>
      <c r="RJP294" s="355"/>
      <c r="RJQ294" s="355"/>
      <c r="RJR294" s="355"/>
      <c r="RJS294" s="204"/>
      <c r="RJT294" s="355"/>
      <c r="RJU294" s="355"/>
      <c r="RJV294" s="355"/>
      <c r="RJW294" s="355"/>
      <c r="RJX294" s="355"/>
      <c r="RJY294" s="355"/>
      <c r="RJZ294" s="355"/>
      <c r="RKA294" s="355"/>
      <c r="RKB294" s="227"/>
      <c r="RKC294" s="227"/>
      <c r="RKD294" s="227"/>
      <c r="RKE294" s="204"/>
      <c r="RKF294" s="355"/>
      <c r="RKG294" s="355"/>
      <c r="RKH294" s="355"/>
      <c r="RKI294" s="355"/>
      <c r="RKJ294" s="355"/>
      <c r="RKK294" s="355"/>
      <c r="RKL294" s="355"/>
      <c r="RKM294" s="355"/>
      <c r="RKN294" s="204"/>
      <c r="RKO294" s="355"/>
      <c r="RKP294" s="355"/>
      <c r="RKQ294" s="355"/>
      <c r="RKR294" s="355"/>
      <c r="RKS294" s="355"/>
      <c r="RKT294" s="355"/>
      <c r="RKU294" s="355"/>
      <c r="RKV294" s="355"/>
      <c r="RKW294" s="227"/>
      <c r="RKX294" s="227"/>
      <c r="RKY294" s="227"/>
      <c r="RKZ294" s="204"/>
      <c r="RLA294" s="355"/>
      <c r="RLB294" s="355"/>
      <c r="RLC294" s="355"/>
      <c r="RLD294" s="355"/>
      <c r="RLE294" s="355"/>
      <c r="RLF294" s="355"/>
      <c r="RLG294" s="355"/>
      <c r="RLH294" s="355"/>
      <c r="RLI294" s="204"/>
      <c r="RLJ294" s="355"/>
      <c r="RLK294" s="355"/>
      <c r="RLL294" s="355"/>
      <c r="RLM294" s="355"/>
      <c r="RLN294" s="355"/>
      <c r="RLO294" s="355"/>
      <c r="RLP294" s="355"/>
      <c r="RLQ294" s="355"/>
      <c r="RLR294" s="227"/>
      <c r="RLS294" s="227"/>
      <c r="RLT294" s="227"/>
      <c r="RLU294" s="204"/>
      <c r="RLV294" s="355"/>
      <c r="RLW294" s="355"/>
      <c r="RLX294" s="355"/>
      <c r="RLY294" s="355"/>
      <c r="RLZ294" s="355"/>
      <c r="RMA294" s="355"/>
      <c r="RMB294" s="355"/>
      <c r="RMC294" s="355"/>
      <c r="RMD294" s="204"/>
      <c r="RME294" s="355"/>
      <c r="RMF294" s="355"/>
      <c r="RMG294" s="355"/>
      <c r="RMH294" s="355"/>
      <c r="RMI294" s="355"/>
      <c r="RMJ294" s="355"/>
      <c r="RMK294" s="355"/>
      <c r="RML294" s="355"/>
      <c r="RMM294" s="227"/>
      <c r="RMN294" s="227"/>
      <c r="RMO294" s="227"/>
      <c r="RMP294" s="204"/>
      <c r="RMQ294" s="355"/>
      <c r="RMR294" s="355"/>
      <c r="RMS294" s="355"/>
      <c r="RMT294" s="355"/>
      <c r="RMU294" s="355"/>
      <c r="RMV294" s="355"/>
      <c r="RMW294" s="355"/>
      <c r="RMX294" s="355"/>
      <c r="RMY294" s="204"/>
      <c r="RMZ294" s="355"/>
      <c r="RNA294" s="355"/>
      <c r="RNB294" s="355"/>
      <c r="RNC294" s="355"/>
      <c r="RND294" s="355"/>
      <c r="RNE294" s="355"/>
      <c r="RNF294" s="355"/>
      <c r="RNG294" s="355"/>
      <c r="RNH294" s="227"/>
      <c r="RNI294" s="227"/>
      <c r="RNJ294" s="227"/>
      <c r="RNK294" s="204"/>
      <c r="RNL294" s="355"/>
      <c r="RNM294" s="355"/>
      <c r="RNN294" s="355"/>
      <c r="RNO294" s="355"/>
      <c r="RNP294" s="355"/>
      <c r="RNQ294" s="355"/>
      <c r="RNR294" s="355"/>
      <c r="RNS294" s="355"/>
      <c r="RNT294" s="204"/>
      <c r="RNU294" s="355"/>
      <c r="RNV294" s="355"/>
      <c r="RNW294" s="355"/>
      <c r="RNX294" s="355"/>
      <c r="RNY294" s="355"/>
      <c r="RNZ294" s="355"/>
      <c r="ROA294" s="355"/>
      <c r="ROB294" s="355"/>
      <c r="ROC294" s="227"/>
      <c r="ROD294" s="227"/>
      <c r="ROE294" s="227"/>
      <c r="ROF294" s="204"/>
      <c r="ROG294" s="355"/>
      <c r="ROH294" s="355"/>
      <c r="ROI294" s="355"/>
      <c r="ROJ294" s="355"/>
      <c r="ROK294" s="355"/>
      <c r="ROL294" s="355"/>
      <c r="ROM294" s="355"/>
      <c r="RON294" s="355"/>
      <c r="ROO294" s="204"/>
      <c r="ROP294" s="355"/>
      <c r="ROQ294" s="355"/>
      <c r="ROR294" s="355"/>
      <c r="ROS294" s="355"/>
      <c r="ROT294" s="355"/>
      <c r="ROU294" s="355"/>
      <c r="ROV294" s="355"/>
      <c r="ROW294" s="355"/>
      <c r="ROX294" s="227"/>
      <c r="ROY294" s="227"/>
      <c r="ROZ294" s="227"/>
      <c r="RPA294" s="204"/>
      <c r="RPB294" s="355"/>
      <c r="RPC294" s="355"/>
      <c r="RPD294" s="355"/>
      <c r="RPE294" s="355"/>
      <c r="RPF294" s="355"/>
      <c r="RPG294" s="355"/>
      <c r="RPH294" s="355"/>
      <c r="RPI294" s="355"/>
      <c r="RPJ294" s="204"/>
      <c r="RPK294" s="355"/>
      <c r="RPL294" s="355"/>
      <c r="RPM294" s="355"/>
      <c r="RPN294" s="355"/>
      <c r="RPO294" s="355"/>
      <c r="RPP294" s="355"/>
      <c r="RPQ294" s="355"/>
      <c r="RPR294" s="355"/>
      <c r="RPS294" s="227"/>
      <c r="RPT294" s="227"/>
      <c r="RPU294" s="227"/>
      <c r="RPV294" s="204"/>
      <c r="RPW294" s="355"/>
      <c r="RPX294" s="355"/>
      <c r="RPY294" s="355"/>
      <c r="RPZ294" s="355"/>
      <c r="RQA294" s="355"/>
      <c r="RQB294" s="355"/>
      <c r="RQC294" s="355"/>
      <c r="RQD294" s="355"/>
      <c r="RQE294" s="204"/>
      <c r="RQF294" s="355"/>
      <c r="RQG294" s="355"/>
      <c r="RQH294" s="355"/>
      <c r="RQI294" s="355"/>
      <c r="RQJ294" s="355"/>
      <c r="RQK294" s="355"/>
      <c r="RQL294" s="355"/>
      <c r="RQM294" s="355"/>
      <c r="RQN294" s="227"/>
      <c r="RQO294" s="227"/>
      <c r="RQP294" s="227"/>
      <c r="RQQ294" s="204"/>
      <c r="RQR294" s="355"/>
      <c r="RQS294" s="355"/>
      <c r="RQT294" s="355"/>
      <c r="RQU294" s="355"/>
      <c r="RQV294" s="355"/>
      <c r="RQW294" s="355"/>
      <c r="RQX294" s="355"/>
      <c r="RQY294" s="355"/>
      <c r="RQZ294" s="204"/>
      <c r="RRA294" s="355"/>
      <c r="RRB294" s="355"/>
      <c r="RRC294" s="355"/>
      <c r="RRD294" s="355"/>
      <c r="RRE294" s="355"/>
      <c r="RRF294" s="355"/>
      <c r="RRG294" s="355"/>
      <c r="RRH294" s="355"/>
      <c r="RRI294" s="227"/>
      <c r="RRJ294" s="227"/>
      <c r="RRK294" s="227"/>
      <c r="RRL294" s="204"/>
      <c r="RRM294" s="355"/>
      <c r="RRN294" s="355"/>
      <c r="RRO294" s="355"/>
      <c r="RRP294" s="355"/>
      <c r="RRQ294" s="355"/>
      <c r="RRR294" s="355"/>
      <c r="RRS294" s="355"/>
      <c r="RRT294" s="355"/>
      <c r="RRU294" s="204"/>
      <c r="RRV294" s="355"/>
      <c r="RRW294" s="355"/>
      <c r="RRX294" s="355"/>
      <c r="RRY294" s="355"/>
      <c r="RRZ294" s="355"/>
      <c r="RSA294" s="355"/>
      <c r="RSB294" s="355"/>
      <c r="RSC294" s="355"/>
      <c r="RSD294" s="227"/>
      <c r="RSE294" s="227"/>
      <c r="RSF294" s="227"/>
      <c r="RSG294" s="204"/>
      <c r="RSH294" s="355"/>
      <c r="RSI294" s="355"/>
      <c r="RSJ294" s="355"/>
      <c r="RSK294" s="355"/>
      <c r="RSL294" s="355"/>
      <c r="RSM294" s="355"/>
      <c r="RSN294" s="355"/>
      <c r="RSO294" s="355"/>
      <c r="RSP294" s="204"/>
      <c r="RSQ294" s="355"/>
      <c r="RSR294" s="355"/>
      <c r="RSS294" s="355"/>
      <c r="RST294" s="355"/>
      <c r="RSU294" s="355"/>
      <c r="RSV294" s="355"/>
      <c r="RSW294" s="355"/>
      <c r="RSX294" s="355"/>
      <c r="RSY294" s="227"/>
      <c r="RSZ294" s="227"/>
      <c r="RTA294" s="227"/>
      <c r="RTB294" s="204"/>
      <c r="RTC294" s="355"/>
      <c r="RTD294" s="355"/>
      <c r="RTE294" s="355"/>
      <c r="RTF294" s="355"/>
      <c r="RTG294" s="355"/>
      <c r="RTH294" s="355"/>
      <c r="RTI294" s="355"/>
      <c r="RTJ294" s="355"/>
      <c r="RTK294" s="204"/>
      <c r="RTL294" s="355"/>
      <c r="RTM294" s="355"/>
      <c r="RTN294" s="355"/>
      <c r="RTO294" s="355"/>
      <c r="RTP294" s="355"/>
      <c r="RTQ294" s="355"/>
      <c r="RTR294" s="355"/>
      <c r="RTS294" s="355"/>
      <c r="RTT294" s="227"/>
      <c r="RTU294" s="227"/>
      <c r="RTV294" s="227"/>
      <c r="RTW294" s="204"/>
      <c r="RTX294" s="355"/>
      <c r="RTY294" s="355"/>
      <c r="RTZ294" s="355"/>
      <c r="RUA294" s="355"/>
      <c r="RUB294" s="355"/>
      <c r="RUC294" s="355"/>
      <c r="RUD294" s="355"/>
      <c r="RUE294" s="355"/>
      <c r="RUF294" s="204"/>
      <c r="RUG294" s="355"/>
      <c r="RUH294" s="355"/>
      <c r="RUI294" s="355"/>
      <c r="RUJ294" s="355"/>
      <c r="RUK294" s="355"/>
      <c r="RUL294" s="355"/>
      <c r="RUM294" s="355"/>
      <c r="RUN294" s="355"/>
      <c r="RUO294" s="227"/>
      <c r="RUP294" s="227"/>
      <c r="RUQ294" s="227"/>
      <c r="RUR294" s="204"/>
      <c r="RUS294" s="355"/>
      <c r="RUT294" s="355"/>
      <c r="RUU294" s="355"/>
      <c r="RUV294" s="355"/>
      <c r="RUW294" s="355"/>
      <c r="RUX294" s="355"/>
      <c r="RUY294" s="355"/>
      <c r="RUZ294" s="355"/>
      <c r="RVA294" s="204"/>
      <c r="RVB294" s="355"/>
      <c r="RVC294" s="355"/>
      <c r="RVD294" s="355"/>
      <c r="RVE294" s="355"/>
      <c r="RVF294" s="355"/>
      <c r="RVG294" s="355"/>
      <c r="RVH294" s="355"/>
      <c r="RVI294" s="355"/>
      <c r="RVJ294" s="227"/>
      <c r="RVK294" s="227"/>
      <c r="RVL294" s="227"/>
      <c r="RVM294" s="204"/>
      <c r="RVN294" s="355"/>
      <c r="RVO294" s="355"/>
      <c r="RVP294" s="355"/>
      <c r="RVQ294" s="355"/>
      <c r="RVR294" s="355"/>
      <c r="RVS294" s="355"/>
      <c r="RVT294" s="355"/>
      <c r="RVU294" s="355"/>
      <c r="RVV294" s="204"/>
      <c r="RVW294" s="355"/>
      <c r="RVX294" s="355"/>
      <c r="RVY294" s="355"/>
      <c r="RVZ294" s="355"/>
      <c r="RWA294" s="355"/>
      <c r="RWB294" s="355"/>
      <c r="RWC294" s="355"/>
      <c r="RWD294" s="355"/>
      <c r="RWE294" s="227"/>
      <c r="RWF294" s="227"/>
      <c r="RWG294" s="227"/>
      <c r="RWH294" s="204"/>
      <c r="RWI294" s="355"/>
      <c r="RWJ294" s="355"/>
      <c r="RWK294" s="355"/>
      <c r="RWL294" s="355"/>
      <c r="RWM294" s="355"/>
      <c r="RWN294" s="355"/>
      <c r="RWO294" s="355"/>
      <c r="RWP294" s="355"/>
      <c r="RWQ294" s="204"/>
      <c r="RWR294" s="355"/>
      <c r="RWS294" s="355"/>
      <c r="RWT294" s="355"/>
      <c r="RWU294" s="355"/>
      <c r="RWV294" s="355"/>
      <c r="RWW294" s="355"/>
      <c r="RWX294" s="355"/>
      <c r="RWY294" s="355"/>
      <c r="RWZ294" s="227"/>
      <c r="RXA294" s="227"/>
      <c r="RXB294" s="227"/>
      <c r="RXC294" s="204"/>
      <c r="RXD294" s="355"/>
      <c r="RXE294" s="355"/>
      <c r="RXF294" s="355"/>
      <c r="RXG294" s="355"/>
      <c r="RXH294" s="355"/>
      <c r="RXI294" s="355"/>
      <c r="RXJ294" s="355"/>
      <c r="RXK294" s="355"/>
      <c r="RXL294" s="204"/>
      <c r="RXM294" s="355"/>
      <c r="RXN294" s="355"/>
      <c r="RXO294" s="355"/>
      <c r="RXP294" s="355"/>
      <c r="RXQ294" s="355"/>
      <c r="RXR294" s="355"/>
      <c r="RXS294" s="355"/>
      <c r="RXT294" s="355"/>
      <c r="RXU294" s="227"/>
      <c r="RXV294" s="227"/>
      <c r="RXW294" s="227"/>
      <c r="RXX294" s="204"/>
      <c r="RXY294" s="355"/>
      <c r="RXZ294" s="355"/>
      <c r="RYA294" s="355"/>
      <c r="RYB294" s="355"/>
      <c r="RYC294" s="355"/>
      <c r="RYD294" s="355"/>
      <c r="RYE294" s="355"/>
      <c r="RYF294" s="355"/>
      <c r="RYG294" s="204"/>
      <c r="RYH294" s="355"/>
      <c r="RYI294" s="355"/>
      <c r="RYJ294" s="355"/>
      <c r="RYK294" s="355"/>
      <c r="RYL294" s="355"/>
      <c r="RYM294" s="355"/>
      <c r="RYN294" s="355"/>
      <c r="RYO294" s="355"/>
      <c r="RYP294" s="227"/>
      <c r="RYQ294" s="227"/>
      <c r="RYR294" s="227"/>
      <c r="RYS294" s="204"/>
      <c r="RYT294" s="355"/>
      <c r="RYU294" s="355"/>
      <c r="RYV294" s="355"/>
      <c r="RYW294" s="355"/>
      <c r="RYX294" s="355"/>
      <c r="RYY294" s="355"/>
      <c r="RYZ294" s="355"/>
      <c r="RZA294" s="355"/>
      <c r="RZB294" s="204"/>
      <c r="RZC294" s="355"/>
      <c r="RZD294" s="355"/>
      <c r="RZE294" s="355"/>
      <c r="RZF294" s="355"/>
      <c r="RZG294" s="355"/>
      <c r="RZH294" s="355"/>
      <c r="RZI294" s="355"/>
      <c r="RZJ294" s="355"/>
      <c r="RZK294" s="227"/>
      <c r="RZL294" s="227"/>
      <c r="RZM294" s="227"/>
      <c r="RZN294" s="204"/>
      <c r="RZO294" s="355"/>
      <c r="RZP294" s="355"/>
      <c r="RZQ294" s="355"/>
      <c r="RZR294" s="355"/>
      <c r="RZS294" s="355"/>
      <c r="RZT294" s="355"/>
      <c r="RZU294" s="355"/>
      <c r="RZV294" s="355"/>
      <c r="RZW294" s="204"/>
      <c r="RZX294" s="355"/>
      <c r="RZY294" s="355"/>
      <c r="RZZ294" s="355"/>
      <c r="SAA294" s="355"/>
      <c r="SAB294" s="355"/>
      <c r="SAC294" s="355"/>
      <c r="SAD294" s="355"/>
      <c r="SAE294" s="355"/>
      <c r="SAF294" s="227"/>
      <c r="SAG294" s="227"/>
      <c r="SAH294" s="227"/>
      <c r="SAI294" s="204"/>
      <c r="SAJ294" s="355"/>
      <c r="SAK294" s="355"/>
      <c r="SAL294" s="355"/>
      <c r="SAM294" s="355"/>
      <c r="SAN294" s="355"/>
      <c r="SAO294" s="355"/>
      <c r="SAP294" s="355"/>
      <c r="SAQ294" s="355"/>
      <c r="SAR294" s="204"/>
      <c r="SAS294" s="355"/>
      <c r="SAT294" s="355"/>
      <c r="SAU294" s="355"/>
      <c r="SAV294" s="355"/>
      <c r="SAW294" s="355"/>
      <c r="SAX294" s="355"/>
      <c r="SAY294" s="355"/>
      <c r="SAZ294" s="355"/>
      <c r="SBA294" s="227"/>
      <c r="SBB294" s="227"/>
      <c r="SBC294" s="227"/>
      <c r="SBD294" s="204"/>
      <c r="SBE294" s="355"/>
      <c r="SBF294" s="355"/>
      <c r="SBG294" s="355"/>
      <c r="SBH294" s="355"/>
      <c r="SBI294" s="355"/>
      <c r="SBJ294" s="355"/>
      <c r="SBK294" s="355"/>
      <c r="SBL294" s="355"/>
      <c r="SBM294" s="204"/>
      <c r="SBN294" s="355"/>
      <c r="SBO294" s="355"/>
      <c r="SBP294" s="355"/>
      <c r="SBQ294" s="355"/>
      <c r="SBR294" s="355"/>
      <c r="SBS294" s="355"/>
      <c r="SBT294" s="355"/>
      <c r="SBU294" s="355"/>
      <c r="SBV294" s="227"/>
      <c r="SBW294" s="227"/>
      <c r="SBX294" s="227"/>
      <c r="SBY294" s="204"/>
      <c r="SBZ294" s="355"/>
      <c r="SCA294" s="355"/>
      <c r="SCB294" s="355"/>
      <c r="SCC294" s="355"/>
      <c r="SCD294" s="355"/>
      <c r="SCE294" s="355"/>
      <c r="SCF294" s="355"/>
      <c r="SCG294" s="355"/>
      <c r="SCH294" s="204"/>
      <c r="SCI294" s="355"/>
      <c r="SCJ294" s="355"/>
      <c r="SCK294" s="355"/>
      <c r="SCL294" s="355"/>
      <c r="SCM294" s="355"/>
      <c r="SCN294" s="355"/>
      <c r="SCO294" s="355"/>
      <c r="SCP294" s="355"/>
      <c r="SCQ294" s="227"/>
      <c r="SCR294" s="227"/>
      <c r="SCS294" s="227"/>
      <c r="SCT294" s="204"/>
      <c r="SCU294" s="355"/>
      <c r="SCV294" s="355"/>
      <c r="SCW294" s="355"/>
      <c r="SCX294" s="355"/>
      <c r="SCY294" s="355"/>
      <c r="SCZ294" s="355"/>
      <c r="SDA294" s="355"/>
      <c r="SDB294" s="355"/>
      <c r="SDC294" s="204"/>
      <c r="SDD294" s="355"/>
      <c r="SDE294" s="355"/>
      <c r="SDF294" s="355"/>
      <c r="SDG294" s="355"/>
      <c r="SDH294" s="355"/>
      <c r="SDI294" s="355"/>
      <c r="SDJ294" s="355"/>
      <c r="SDK294" s="355"/>
      <c r="SDL294" s="227"/>
      <c r="SDM294" s="227"/>
      <c r="SDN294" s="227"/>
      <c r="SDO294" s="204"/>
      <c r="SDP294" s="355"/>
      <c r="SDQ294" s="355"/>
      <c r="SDR294" s="355"/>
      <c r="SDS294" s="355"/>
      <c r="SDT294" s="355"/>
      <c r="SDU294" s="355"/>
      <c r="SDV294" s="355"/>
      <c r="SDW294" s="355"/>
      <c r="SDX294" s="204"/>
      <c r="SDY294" s="355"/>
      <c r="SDZ294" s="355"/>
      <c r="SEA294" s="355"/>
      <c r="SEB294" s="355"/>
      <c r="SEC294" s="355"/>
      <c r="SED294" s="355"/>
      <c r="SEE294" s="355"/>
      <c r="SEF294" s="355"/>
      <c r="SEG294" s="227"/>
      <c r="SEH294" s="227"/>
      <c r="SEI294" s="227"/>
      <c r="SEJ294" s="204"/>
      <c r="SEK294" s="355"/>
      <c r="SEL294" s="355"/>
      <c r="SEM294" s="355"/>
      <c r="SEN294" s="355"/>
      <c r="SEO294" s="355"/>
      <c r="SEP294" s="355"/>
      <c r="SEQ294" s="355"/>
      <c r="SER294" s="355"/>
      <c r="SES294" s="204"/>
      <c r="SET294" s="355"/>
      <c r="SEU294" s="355"/>
      <c r="SEV294" s="355"/>
      <c r="SEW294" s="355"/>
      <c r="SEX294" s="355"/>
      <c r="SEY294" s="355"/>
      <c r="SEZ294" s="355"/>
      <c r="SFA294" s="355"/>
      <c r="SFB294" s="227"/>
      <c r="SFC294" s="227"/>
      <c r="SFD294" s="227"/>
      <c r="SFE294" s="204"/>
      <c r="SFF294" s="355"/>
      <c r="SFG294" s="355"/>
      <c r="SFH294" s="355"/>
      <c r="SFI294" s="355"/>
      <c r="SFJ294" s="355"/>
      <c r="SFK294" s="355"/>
      <c r="SFL294" s="355"/>
      <c r="SFM294" s="355"/>
      <c r="SFN294" s="204"/>
      <c r="SFO294" s="355"/>
      <c r="SFP294" s="355"/>
      <c r="SFQ294" s="355"/>
      <c r="SFR294" s="355"/>
      <c r="SFS294" s="355"/>
      <c r="SFT294" s="355"/>
      <c r="SFU294" s="355"/>
      <c r="SFV294" s="355"/>
      <c r="SFW294" s="227"/>
      <c r="SFX294" s="227"/>
      <c r="SFY294" s="227"/>
      <c r="SFZ294" s="204"/>
      <c r="SGA294" s="355"/>
      <c r="SGB294" s="355"/>
      <c r="SGC294" s="355"/>
      <c r="SGD294" s="355"/>
      <c r="SGE294" s="355"/>
      <c r="SGF294" s="355"/>
      <c r="SGG294" s="355"/>
      <c r="SGH294" s="355"/>
      <c r="SGI294" s="204"/>
      <c r="SGJ294" s="355"/>
      <c r="SGK294" s="355"/>
      <c r="SGL294" s="355"/>
      <c r="SGM294" s="355"/>
      <c r="SGN294" s="355"/>
      <c r="SGO294" s="355"/>
      <c r="SGP294" s="355"/>
      <c r="SGQ294" s="355"/>
      <c r="SGR294" s="227"/>
      <c r="SGS294" s="227"/>
      <c r="SGT294" s="227"/>
      <c r="SGU294" s="204"/>
      <c r="SGV294" s="355"/>
      <c r="SGW294" s="355"/>
      <c r="SGX294" s="355"/>
      <c r="SGY294" s="355"/>
      <c r="SGZ294" s="355"/>
      <c r="SHA294" s="355"/>
      <c r="SHB294" s="355"/>
      <c r="SHC294" s="355"/>
      <c r="SHD294" s="204"/>
      <c r="SHE294" s="355"/>
      <c r="SHF294" s="355"/>
      <c r="SHG294" s="355"/>
      <c r="SHH294" s="355"/>
      <c r="SHI294" s="355"/>
      <c r="SHJ294" s="355"/>
      <c r="SHK294" s="355"/>
      <c r="SHL294" s="355"/>
      <c r="SHM294" s="227"/>
      <c r="SHN294" s="227"/>
      <c r="SHO294" s="227"/>
      <c r="SHP294" s="204"/>
      <c r="SHQ294" s="355"/>
      <c r="SHR294" s="355"/>
      <c r="SHS294" s="355"/>
      <c r="SHT294" s="355"/>
      <c r="SHU294" s="355"/>
      <c r="SHV294" s="355"/>
      <c r="SHW294" s="355"/>
      <c r="SHX294" s="355"/>
      <c r="SHY294" s="204"/>
      <c r="SHZ294" s="355"/>
      <c r="SIA294" s="355"/>
      <c r="SIB294" s="355"/>
      <c r="SIC294" s="355"/>
      <c r="SID294" s="355"/>
      <c r="SIE294" s="355"/>
      <c r="SIF294" s="355"/>
      <c r="SIG294" s="355"/>
      <c r="SIH294" s="227"/>
      <c r="SII294" s="227"/>
      <c r="SIJ294" s="227"/>
      <c r="SIK294" s="204"/>
      <c r="SIL294" s="355"/>
      <c r="SIM294" s="355"/>
      <c r="SIN294" s="355"/>
      <c r="SIO294" s="355"/>
      <c r="SIP294" s="355"/>
      <c r="SIQ294" s="355"/>
      <c r="SIR294" s="355"/>
      <c r="SIS294" s="355"/>
      <c r="SIT294" s="204"/>
      <c r="SIU294" s="355"/>
      <c r="SIV294" s="355"/>
      <c r="SIW294" s="355"/>
      <c r="SIX294" s="355"/>
      <c r="SIY294" s="355"/>
      <c r="SIZ294" s="355"/>
      <c r="SJA294" s="355"/>
      <c r="SJB294" s="355"/>
      <c r="SJC294" s="227"/>
      <c r="SJD294" s="227"/>
      <c r="SJE294" s="227"/>
      <c r="SJF294" s="204"/>
      <c r="SJG294" s="355"/>
      <c r="SJH294" s="355"/>
      <c r="SJI294" s="355"/>
      <c r="SJJ294" s="355"/>
      <c r="SJK294" s="355"/>
      <c r="SJL294" s="355"/>
      <c r="SJM294" s="355"/>
      <c r="SJN294" s="355"/>
      <c r="SJO294" s="204"/>
      <c r="SJP294" s="355"/>
      <c r="SJQ294" s="355"/>
      <c r="SJR294" s="355"/>
      <c r="SJS294" s="355"/>
      <c r="SJT294" s="355"/>
      <c r="SJU294" s="355"/>
      <c r="SJV294" s="355"/>
      <c r="SJW294" s="355"/>
      <c r="SJX294" s="227"/>
      <c r="SJY294" s="227"/>
      <c r="SJZ294" s="227"/>
      <c r="SKA294" s="204"/>
      <c r="SKB294" s="355"/>
      <c r="SKC294" s="355"/>
      <c r="SKD294" s="355"/>
      <c r="SKE294" s="355"/>
      <c r="SKF294" s="355"/>
      <c r="SKG294" s="355"/>
      <c r="SKH294" s="355"/>
      <c r="SKI294" s="355"/>
      <c r="SKJ294" s="204"/>
      <c r="SKK294" s="355"/>
      <c r="SKL294" s="355"/>
      <c r="SKM294" s="355"/>
      <c r="SKN294" s="355"/>
      <c r="SKO294" s="355"/>
      <c r="SKP294" s="355"/>
      <c r="SKQ294" s="355"/>
      <c r="SKR294" s="355"/>
      <c r="SKS294" s="227"/>
      <c r="SKT294" s="227"/>
      <c r="SKU294" s="227"/>
      <c r="SKV294" s="204"/>
      <c r="SKW294" s="355"/>
      <c r="SKX294" s="355"/>
      <c r="SKY294" s="355"/>
      <c r="SKZ294" s="355"/>
      <c r="SLA294" s="355"/>
      <c r="SLB294" s="355"/>
      <c r="SLC294" s="355"/>
      <c r="SLD294" s="355"/>
      <c r="SLE294" s="204"/>
      <c r="SLF294" s="355"/>
      <c r="SLG294" s="355"/>
      <c r="SLH294" s="355"/>
      <c r="SLI294" s="355"/>
      <c r="SLJ294" s="355"/>
      <c r="SLK294" s="355"/>
      <c r="SLL294" s="355"/>
      <c r="SLM294" s="355"/>
      <c r="SLN294" s="227"/>
      <c r="SLO294" s="227"/>
      <c r="SLP294" s="227"/>
      <c r="SLQ294" s="204"/>
      <c r="SLR294" s="355"/>
      <c r="SLS294" s="355"/>
      <c r="SLT294" s="355"/>
      <c r="SLU294" s="355"/>
      <c r="SLV294" s="355"/>
      <c r="SLW294" s="355"/>
      <c r="SLX294" s="355"/>
      <c r="SLY294" s="355"/>
      <c r="SLZ294" s="204"/>
      <c r="SMA294" s="355"/>
      <c r="SMB294" s="355"/>
      <c r="SMC294" s="355"/>
      <c r="SMD294" s="355"/>
      <c r="SME294" s="355"/>
      <c r="SMF294" s="355"/>
      <c r="SMG294" s="355"/>
      <c r="SMH294" s="355"/>
      <c r="SMI294" s="227"/>
      <c r="SMJ294" s="227"/>
      <c r="SMK294" s="227"/>
      <c r="SML294" s="204"/>
      <c r="SMM294" s="355"/>
      <c r="SMN294" s="355"/>
      <c r="SMO294" s="355"/>
      <c r="SMP294" s="355"/>
      <c r="SMQ294" s="355"/>
      <c r="SMR294" s="355"/>
      <c r="SMS294" s="355"/>
      <c r="SMT294" s="355"/>
      <c r="SMU294" s="204"/>
      <c r="SMV294" s="355"/>
      <c r="SMW294" s="355"/>
      <c r="SMX294" s="355"/>
      <c r="SMY294" s="355"/>
      <c r="SMZ294" s="355"/>
      <c r="SNA294" s="355"/>
      <c r="SNB294" s="355"/>
      <c r="SNC294" s="355"/>
      <c r="SND294" s="227"/>
      <c r="SNE294" s="227"/>
      <c r="SNF294" s="227"/>
      <c r="SNG294" s="204"/>
      <c r="SNH294" s="355"/>
      <c r="SNI294" s="355"/>
      <c r="SNJ294" s="355"/>
      <c r="SNK294" s="355"/>
      <c r="SNL294" s="355"/>
      <c r="SNM294" s="355"/>
      <c r="SNN294" s="355"/>
      <c r="SNO294" s="355"/>
      <c r="SNP294" s="204"/>
      <c r="SNQ294" s="355"/>
      <c r="SNR294" s="355"/>
      <c r="SNS294" s="355"/>
      <c r="SNT294" s="355"/>
      <c r="SNU294" s="355"/>
      <c r="SNV294" s="355"/>
      <c r="SNW294" s="355"/>
      <c r="SNX294" s="355"/>
      <c r="SNY294" s="227"/>
      <c r="SNZ294" s="227"/>
      <c r="SOA294" s="227"/>
      <c r="SOB294" s="204"/>
      <c r="SOC294" s="355"/>
      <c r="SOD294" s="355"/>
      <c r="SOE294" s="355"/>
      <c r="SOF294" s="355"/>
      <c r="SOG294" s="355"/>
      <c r="SOH294" s="355"/>
      <c r="SOI294" s="355"/>
      <c r="SOJ294" s="355"/>
      <c r="SOK294" s="204"/>
      <c r="SOL294" s="355"/>
      <c r="SOM294" s="355"/>
      <c r="SON294" s="355"/>
      <c r="SOO294" s="355"/>
      <c r="SOP294" s="355"/>
      <c r="SOQ294" s="355"/>
      <c r="SOR294" s="355"/>
      <c r="SOS294" s="355"/>
      <c r="SOT294" s="227"/>
      <c r="SOU294" s="227"/>
      <c r="SOV294" s="227"/>
      <c r="SOW294" s="204"/>
      <c r="SOX294" s="355"/>
      <c r="SOY294" s="355"/>
      <c r="SOZ294" s="355"/>
      <c r="SPA294" s="355"/>
      <c r="SPB294" s="355"/>
      <c r="SPC294" s="355"/>
      <c r="SPD294" s="355"/>
      <c r="SPE294" s="355"/>
      <c r="SPF294" s="204"/>
      <c r="SPG294" s="355"/>
      <c r="SPH294" s="355"/>
      <c r="SPI294" s="355"/>
      <c r="SPJ294" s="355"/>
      <c r="SPK294" s="355"/>
      <c r="SPL294" s="355"/>
      <c r="SPM294" s="355"/>
      <c r="SPN294" s="355"/>
      <c r="SPO294" s="227"/>
      <c r="SPP294" s="227"/>
      <c r="SPQ294" s="227"/>
      <c r="SPR294" s="204"/>
      <c r="SPS294" s="355"/>
      <c r="SPT294" s="355"/>
      <c r="SPU294" s="355"/>
      <c r="SPV294" s="355"/>
      <c r="SPW294" s="355"/>
      <c r="SPX294" s="355"/>
      <c r="SPY294" s="355"/>
      <c r="SPZ294" s="355"/>
      <c r="SQA294" s="204"/>
      <c r="SQB294" s="355"/>
      <c r="SQC294" s="355"/>
      <c r="SQD294" s="355"/>
      <c r="SQE294" s="355"/>
      <c r="SQF294" s="355"/>
      <c r="SQG294" s="355"/>
      <c r="SQH294" s="355"/>
      <c r="SQI294" s="355"/>
      <c r="SQJ294" s="227"/>
      <c r="SQK294" s="227"/>
      <c r="SQL294" s="227"/>
      <c r="SQM294" s="204"/>
      <c r="SQN294" s="355"/>
      <c r="SQO294" s="355"/>
      <c r="SQP294" s="355"/>
      <c r="SQQ294" s="355"/>
      <c r="SQR294" s="355"/>
      <c r="SQS294" s="355"/>
      <c r="SQT294" s="355"/>
      <c r="SQU294" s="355"/>
      <c r="SQV294" s="204"/>
      <c r="SQW294" s="355"/>
      <c r="SQX294" s="355"/>
      <c r="SQY294" s="355"/>
      <c r="SQZ294" s="355"/>
      <c r="SRA294" s="355"/>
      <c r="SRB294" s="355"/>
      <c r="SRC294" s="355"/>
      <c r="SRD294" s="355"/>
      <c r="SRE294" s="227"/>
      <c r="SRF294" s="227"/>
      <c r="SRG294" s="227"/>
      <c r="SRH294" s="204"/>
      <c r="SRI294" s="355"/>
      <c r="SRJ294" s="355"/>
      <c r="SRK294" s="355"/>
      <c r="SRL294" s="355"/>
      <c r="SRM294" s="355"/>
      <c r="SRN294" s="355"/>
      <c r="SRO294" s="355"/>
      <c r="SRP294" s="355"/>
      <c r="SRQ294" s="204"/>
      <c r="SRR294" s="355"/>
      <c r="SRS294" s="355"/>
      <c r="SRT294" s="355"/>
      <c r="SRU294" s="355"/>
      <c r="SRV294" s="355"/>
      <c r="SRW294" s="355"/>
      <c r="SRX294" s="355"/>
      <c r="SRY294" s="355"/>
      <c r="SRZ294" s="227"/>
      <c r="SSA294" s="227"/>
      <c r="SSB294" s="227"/>
      <c r="SSC294" s="204"/>
      <c r="SSD294" s="355"/>
      <c r="SSE294" s="355"/>
      <c r="SSF294" s="355"/>
      <c r="SSG294" s="355"/>
      <c r="SSH294" s="355"/>
      <c r="SSI294" s="355"/>
      <c r="SSJ294" s="355"/>
      <c r="SSK294" s="355"/>
      <c r="SSL294" s="204"/>
      <c r="SSM294" s="355"/>
      <c r="SSN294" s="355"/>
      <c r="SSO294" s="355"/>
      <c r="SSP294" s="355"/>
      <c r="SSQ294" s="355"/>
      <c r="SSR294" s="355"/>
      <c r="SSS294" s="355"/>
      <c r="SST294" s="355"/>
      <c r="SSU294" s="227"/>
      <c r="SSV294" s="227"/>
      <c r="SSW294" s="227"/>
      <c r="SSX294" s="204"/>
      <c r="SSY294" s="355"/>
      <c r="SSZ294" s="355"/>
      <c r="STA294" s="355"/>
      <c r="STB294" s="355"/>
      <c r="STC294" s="355"/>
      <c r="STD294" s="355"/>
      <c r="STE294" s="355"/>
      <c r="STF294" s="355"/>
      <c r="STG294" s="204"/>
      <c r="STH294" s="355"/>
      <c r="STI294" s="355"/>
      <c r="STJ294" s="355"/>
      <c r="STK294" s="355"/>
      <c r="STL294" s="355"/>
      <c r="STM294" s="355"/>
      <c r="STN294" s="355"/>
      <c r="STO294" s="355"/>
      <c r="STP294" s="227"/>
      <c r="STQ294" s="227"/>
      <c r="STR294" s="227"/>
      <c r="STS294" s="204"/>
      <c r="STT294" s="355"/>
      <c r="STU294" s="355"/>
      <c r="STV294" s="355"/>
      <c r="STW294" s="355"/>
      <c r="STX294" s="355"/>
      <c r="STY294" s="355"/>
      <c r="STZ294" s="355"/>
      <c r="SUA294" s="355"/>
      <c r="SUB294" s="204"/>
      <c r="SUC294" s="355"/>
      <c r="SUD294" s="355"/>
      <c r="SUE294" s="355"/>
      <c r="SUF294" s="355"/>
      <c r="SUG294" s="355"/>
      <c r="SUH294" s="355"/>
      <c r="SUI294" s="355"/>
      <c r="SUJ294" s="355"/>
      <c r="SUK294" s="227"/>
      <c r="SUL294" s="227"/>
      <c r="SUM294" s="227"/>
      <c r="SUN294" s="204"/>
      <c r="SUO294" s="355"/>
      <c r="SUP294" s="355"/>
      <c r="SUQ294" s="355"/>
      <c r="SUR294" s="355"/>
      <c r="SUS294" s="355"/>
      <c r="SUT294" s="355"/>
      <c r="SUU294" s="355"/>
      <c r="SUV294" s="355"/>
      <c r="SUW294" s="204"/>
      <c r="SUX294" s="355"/>
      <c r="SUY294" s="355"/>
      <c r="SUZ294" s="355"/>
      <c r="SVA294" s="355"/>
      <c r="SVB294" s="355"/>
      <c r="SVC294" s="355"/>
      <c r="SVD294" s="355"/>
      <c r="SVE294" s="355"/>
      <c r="SVF294" s="227"/>
      <c r="SVG294" s="227"/>
      <c r="SVH294" s="227"/>
      <c r="SVI294" s="204"/>
      <c r="SVJ294" s="355"/>
      <c r="SVK294" s="355"/>
      <c r="SVL294" s="355"/>
      <c r="SVM294" s="355"/>
      <c r="SVN294" s="355"/>
      <c r="SVO294" s="355"/>
      <c r="SVP294" s="355"/>
      <c r="SVQ294" s="355"/>
      <c r="SVR294" s="204"/>
      <c r="SVS294" s="355"/>
      <c r="SVT294" s="355"/>
      <c r="SVU294" s="355"/>
      <c r="SVV294" s="355"/>
      <c r="SVW294" s="355"/>
      <c r="SVX294" s="355"/>
      <c r="SVY294" s="355"/>
      <c r="SVZ294" s="355"/>
      <c r="SWA294" s="227"/>
      <c r="SWB294" s="227"/>
      <c r="SWC294" s="227"/>
      <c r="SWD294" s="204"/>
      <c r="SWE294" s="355"/>
      <c r="SWF294" s="355"/>
      <c r="SWG294" s="355"/>
      <c r="SWH294" s="355"/>
      <c r="SWI294" s="355"/>
      <c r="SWJ294" s="355"/>
      <c r="SWK294" s="355"/>
      <c r="SWL294" s="355"/>
      <c r="SWM294" s="204"/>
      <c r="SWN294" s="355"/>
      <c r="SWO294" s="355"/>
      <c r="SWP294" s="355"/>
      <c r="SWQ294" s="355"/>
      <c r="SWR294" s="355"/>
      <c r="SWS294" s="355"/>
      <c r="SWT294" s="355"/>
      <c r="SWU294" s="355"/>
      <c r="SWV294" s="227"/>
      <c r="SWW294" s="227"/>
      <c r="SWX294" s="227"/>
      <c r="SWY294" s="204"/>
      <c r="SWZ294" s="355"/>
      <c r="SXA294" s="355"/>
      <c r="SXB294" s="355"/>
      <c r="SXC294" s="355"/>
      <c r="SXD294" s="355"/>
      <c r="SXE294" s="355"/>
      <c r="SXF294" s="355"/>
      <c r="SXG294" s="355"/>
      <c r="SXH294" s="204"/>
      <c r="SXI294" s="355"/>
      <c r="SXJ294" s="355"/>
      <c r="SXK294" s="355"/>
      <c r="SXL294" s="355"/>
      <c r="SXM294" s="355"/>
      <c r="SXN294" s="355"/>
      <c r="SXO294" s="355"/>
      <c r="SXP294" s="355"/>
      <c r="SXQ294" s="227"/>
      <c r="SXR294" s="227"/>
      <c r="SXS294" s="227"/>
      <c r="SXT294" s="204"/>
      <c r="SXU294" s="355"/>
      <c r="SXV294" s="355"/>
      <c r="SXW294" s="355"/>
      <c r="SXX294" s="355"/>
      <c r="SXY294" s="355"/>
      <c r="SXZ294" s="355"/>
      <c r="SYA294" s="355"/>
      <c r="SYB294" s="355"/>
      <c r="SYC294" s="204"/>
      <c r="SYD294" s="355"/>
      <c r="SYE294" s="355"/>
      <c r="SYF294" s="355"/>
      <c r="SYG294" s="355"/>
      <c r="SYH294" s="355"/>
      <c r="SYI294" s="355"/>
      <c r="SYJ294" s="355"/>
      <c r="SYK294" s="355"/>
      <c r="SYL294" s="227"/>
      <c r="SYM294" s="227"/>
      <c r="SYN294" s="227"/>
      <c r="SYO294" s="204"/>
      <c r="SYP294" s="355"/>
      <c r="SYQ294" s="355"/>
      <c r="SYR294" s="355"/>
      <c r="SYS294" s="355"/>
      <c r="SYT294" s="355"/>
      <c r="SYU294" s="355"/>
      <c r="SYV294" s="355"/>
      <c r="SYW294" s="355"/>
      <c r="SYX294" s="204"/>
      <c r="SYY294" s="355"/>
      <c r="SYZ294" s="355"/>
      <c r="SZA294" s="355"/>
      <c r="SZB294" s="355"/>
      <c r="SZC294" s="355"/>
      <c r="SZD294" s="355"/>
      <c r="SZE294" s="355"/>
      <c r="SZF294" s="355"/>
      <c r="SZG294" s="227"/>
      <c r="SZH294" s="227"/>
      <c r="SZI294" s="227"/>
      <c r="SZJ294" s="204"/>
      <c r="SZK294" s="355"/>
      <c r="SZL294" s="355"/>
      <c r="SZM294" s="355"/>
      <c r="SZN294" s="355"/>
      <c r="SZO294" s="355"/>
      <c r="SZP294" s="355"/>
      <c r="SZQ294" s="355"/>
      <c r="SZR294" s="355"/>
      <c r="SZS294" s="204"/>
      <c r="SZT294" s="355"/>
      <c r="SZU294" s="355"/>
      <c r="SZV294" s="355"/>
      <c r="SZW294" s="355"/>
      <c r="SZX294" s="355"/>
      <c r="SZY294" s="355"/>
      <c r="SZZ294" s="355"/>
      <c r="TAA294" s="355"/>
      <c r="TAB294" s="227"/>
      <c r="TAC294" s="227"/>
      <c r="TAD294" s="227"/>
      <c r="TAE294" s="204"/>
      <c r="TAF294" s="355"/>
      <c r="TAG294" s="355"/>
      <c r="TAH294" s="355"/>
      <c r="TAI294" s="355"/>
      <c r="TAJ294" s="355"/>
      <c r="TAK294" s="355"/>
      <c r="TAL294" s="355"/>
      <c r="TAM294" s="355"/>
      <c r="TAN294" s="204"/>
      <c r="TAO294" s="355"/>
      <c r="TAP294" s="355"/>
      <c r="TAQ294" s="355"/>
      <c r="TAR294" s="355"/>
      <c r="TAS294" s="355"/>
      <c r="TAT294" s="355"/>
      <c r="TAU294" s="355"/>
      <c r="TAV294" s="355"/>
      <c r="TAW294" s="227"/>
      <c r="TAX294" s="227"/>
      <c r="TAY294" s="227"/>
      <c r="TAZ294" s="204"/>
      <c r="TBA294" s="355"/>
      <c r="TBB294" s="355"/>
      <c r="TBC294" s="355"/>
      <c r="TBD294" s="355"/>
      <c r="TBE294" s="355"/>
      <c r="TBF294" s="355"/>
      <c r="TBG294" s="355"/>
      <c r="TBH294" s="355"/>
      <c r="TBI294" s="204"/>
      <c r="TBJ294" s="355"/>
      <c r="TBK294" s="355"/>
      <c r="TBL294" s="355"/>
      <c r="TBM294" s="355"/>
      <c r="TBN294" s="355"/>
      <c r="TBO294" s="355"/>
      <c r="TBP294" s="355"/>
      <c r="TBQ294" s="355"/>
      <c r="TBR294" s="227"/>
      <c r="TBS294" s="227"/>
      <c r="TBT294" s="227"/>
      <c r="TBU294" s="204"/>
      <c r="TBV294" s="355"/>
      <c r="TBW294" s="355"/>
      <c r="TBX294" s="355"/>
      <c r="TBY294" s="355"/>
      <c r="TBZ294" s="355"/>
      <c r="TCA294" s="355"/>
      <c r="TCB294" s="355"/>
      <c r="TCC294" s="355"/>
      <c r="TCD294" s="204"/>
      <c r="TCE294" s="355"/>
      <c r="TCF294" s="355"/>
      <c r="TCG294" s="355"/>
      <c r="TCH294" s="355"/>
      <c r="TCI294" s="355"/>
      <c r="TCJ294" s="355"/>
      <c r="TCK294" s="355"/>
      <c r="TCL294" s="355"/>
      <c r="TCM294" s="227"/>
      <c r="TCN294" s="227"/>
      <c r="TCO294" s="227"/>
      <c r="TCP294" s="204"/>
      <c r="TCQ294" s="355"/>
      <c r="TCR294" s="355"/>
      <c r="TCS294" s="355"/>
      <c r="TCT294" s="355"/>
      <c r="TCU294" s="355"/>
      <c r="TCV294" s="355"/>
      <c r="TCW294" s="355"/>
      <c r="TCX294" s="355"/>
      <c r="TCY294" s="204"/>
      <c r="TCZ294" s="355"/>
      <c r="TDA294" s="355"/>
      <c r="TDB294" s="355"/>
      <c r="TDC294" s="355"/>
      <c r="TDD294" s="355"/>
      <c r="TDE294" s="355"/>
      <c r="TDF294" s="355"/>
      <c r="TDG294" s="355"/>
      <c r="TDH294" s="227"/>
      <c r="TDI294" s="227"/>
      <c r="TDJ294" s="227"/>
      <c r="TDK294" s="204"/>
      <c r="TDL294" s="355"/>
      <c r="TDM294" s="355"/>
      <c r="TDN294" s="355"/>
      <c r="TDO294" s="355"/>
      <c r="TDP294" s="355"/>
      <c r="TDQ294" s="355"/>
      <c r="TDR294" s="355"/>
      <c r="TDS294" s="355"/>
      <c r="TDT294" s="204"/>
      <c r="TDU294" s="355"/>
      <c r="TDV294" s="355"/>
      <c r="TDW294" s="355"/>
      <c r="TDX294" s="355"/>
      <c r="TDY294" s="355"/>
      <c r="TDZ294" s="355"/>
      <c r="TEA294" s="355"/>
      <c r="TEB294" s="355"/>
      <c r="TEC294" s="227"/>
      <c r="TED294" s="227"/>
      <c r="TEE294" s="227"/>
      <c r="TEF294" s="204"/>
      <c r="TEG294" s="355"/>
      <c r="TEH294" s="355"/>
      <c r="TEI294" s="355"/>
      <c r="TEJ294" s="355"/>
      <c r="TEK294" s="355"/>
      <c r="TEL294" s="355"/>
      <c r="TEM294" s="355"/>
      <c r="TEN294" s="355"/>
      <c r="TEO294" s="204"/>
      <c r="TEP294" s="355"/>
      <c r="TEQ294" s="355"/>
      <c r="TER294" s="355"/>
      <c r="TES294" s="355"/>
      <c r="TET294" s="355"/>
      <c r="TEU294" s="355"/>
      <c r="TEV294" s="355"/>
      <c r="TEW294" s="355"/>
      <c r="TEX294" s="227"/>
      <c r="TEY294" s="227"/>
      <c r="TEZ294" s="227"/>
      <c r="TFA294" s="204"/>
      <c r="TFB294" s="355"/>
      <c r="TFC294" s="355"/>
      <c r="TFD294" s="355"/>
      <c r="TFE294" s="355"/>
      <c r="TFF294" s="355"/>
      <c r="TFG294" s="355"/>
      <c r="TFH294" s="355"/>
      <c r="TFI294" s="355"/>
      <c r="TFJ294" s="204"/>
      <c r="TFK294" s="355"/>
      <c r="TFL294" s="355"/>
      <c r="TFM294" s="355"/>
      <c r="TFN294" s="355"/>
      <c r="TFO294" s="355"/>
      <c r="TFP294" s="355"/>
      <c r="TFQ294" s="355"/>
      <c r="TFR294" s="355"/>
      <c r="TFS294" s="227"/>
      <c r="TFT294" s="227"/>
      <c r="TFU294" s="227"/>
      <c r="TFV294" s="204"/>
      <c r="TFW294" s="355"/>
      <c r="TFX294" s="355"/>
      <c r="TFY294" s="355"/>
      <c r="TFZ294" s="355"/>
      <c r="TGA294" s="355"/>
      <c r="TGB294" s="355"/>
      <c r="TGC294" s="355"/>
      <c r="TGD294" s="355"/>
      <c r="TGE294" s="204"/>
      <c r="TGF294" s="355"/>
      <c r="TGG294" s="355"/>
      <c r="TGH294" s="355"/>
      <c r="TGI294" s="355"/>
      <c r="TGJ294" s="355"/>
      <c r="TGK294" s="355"/>
      <c r="TGL294" s="355"/>
      <c r="TGM294" s="355"/>
      <c r="TGN294" s="227"/>
      <c r="TGO294" s="227"/>
      <c r="TGP294" s="227"/>
      <c r="TGQ294" s="204"/>
      <c r="TGR294" s="355"/>
      <c r="TGS294" s="355"/>
      <c r="TGT294" s="355"/>
      <c r="TGU294" s="355"/>
      <c r="TGV294" s="355"/>
      <c r="TGW294" s="355"/>
      <c r="TGX294" s="355"/>
      <c r="TGY294" s="355"/>
      <c r="TGZ294" s="204"/>
      <c r="THA294" s="355"/>
      <c r="THB294" s="355"/>
      <c r="THC294" s="355"/>
      <c r="THD294" s="355"/>
      <c r="THE294" s="355"/>
      <c r="THF294" s="355"/>
      <c r="THG294" s="355"/>
      <c r="THH294" s="355"/>
      <c r="THI294" s="227"/>
      <c r="THJ294" s="227"/>
      <c r="THK294" s="227"/>
      <c r="THL294" s="204"/>
      <c r="THM294" s="355"/>
      <c r="THN294" s="355"/>
      <c r="THO294" s="355"/>
      <c r="THP294" s="355"/>
      <c r="THQ294" s="355"/>
      <c r="THR294" s="355"/>
      <c r="THS294" s="355"/>
      <c r="THT294" s="355"/>
      <c r="THU294" s="204"/>
      <c r="THV294" s="355"/>
      <c r="THW294" s="355"/>
      <c r="THX294" s="355"/>
      <c r="THY294" s="355"/>
      <c r="THZ294" s="355"/>
      <c r="TIA294" s="355"/>
      <c r="TIB294" s="355"/>
      <c r="TIC294" s="355"/>
      <c r="TID294" s="227"/>
      <c r="TIE294" s="227"/>
      <c r="TIF294" s="227"/>
      <c r="TIG294" s="204"/>
      <c r="TIH294" s="355"/>
      <c r="TII294" s="355"/>
      <c r="TIJ294" s="355"/>
      <c r="TIK294" s="355"/>
      <c r="TIL294" s="355"/>
      <c r="TIM294" s="355"/>
      <c r="TIN294" s="355"/>
      <c r="TIO294" s="355"/>
      <c r="TIP294" s="204"/>
      <c r="TIQ294" s="355"/>
      <c r="TIR294" s="355"/>
      <c r="TIS294" s="355"/>
      <c r="TIT294" s="355"/>
      <c r="TIU294" s="355"/>
      <c r="TIV294" s="355"/>
      <c r="TIW294" s="355"/>
      <c r="TIX294" s="355"/>
      <c r="TIY294" s="227"/>
      <c r="TIZ294" s="227"/>
      <c r="TJA294" s="227"/>
      <c r="TJB294" s="204"/>
      <c r="TJC294" s="355"/>
      <c r="TJD294" s="355"/>
      <c r="TJE294" s="355"/>
      <c r="TJF294" s="355"/>
      <c r="TJG294" s="355"/>
      <c r="TJH294" s="355"/>
      <c r="TJI294" s="355"/>
      <c r="TJJ294" s="355"/>
      <c r="TJK294" s="204"/>
      <c r="TJL294" s="355"/>
      <c r="TJM294" s="355"/>
      <c r="TJN294" s="355"/>
      <c r="TJO294" s="355"/>
      <c r="TJP294" s="355"/>
      <c r="TJQ294" s="355"/>
      <c r="TJR294" s="355"/>
      <c r="TJS294" s="355"/>
      <c r="TJT294" s="227"/>
      <c r="TJU294" s="227"/>
      <c r="TJV294" s="227"/>
      <c r="TJW294" s="204"/>
      <c r="TJX294" s="355"/>
      <c r="TJY294" s="355"/>
      <c r="TJZ294" s="355"/>
      <c r="TKA294" s="355"/>
      <c r="TKB294" s="355"/>
      <c r="TKC294" s="355"/>
      <c r="TKD294" s="355"/>
      <c r="TKE294" s="355"/>
      <c r="TKF294" s="204"/>
      <c r="TKG294" s="355"/>
      <c r="TKH294" s="355"/>
      <c r="TKI294" s="355"/>
      <c r="TKJ294" s="355"/>
      <c r="TKK294" s="355"/>
      <c r="TKL294" s="355"/>
      <c r="TKM294" s="355"/>
      <c r="TKN294" s="355"/>
      <c r="TKO294" s="227"/>
      <c r="TKP294" s="227"/>
      <c r="TKQ294" s="227"/>
      <c r="TKR294" s="204"/>
      <c r="TKS294" s="355"/>
      <c r="TKT294" s="355"/>
      <c r="TKU294" s="355"/>
      <c r="TKV294" s="355"/>
      <c r="TKW294" s="355"/>
      <c r="TKX294" s="355"/>
      <c r="TKY294" s="355"/>
      <c r="TKZ294" s="355"/>
      <c r="TLA294" s="204"/>
      <c r="TLB294" s="355"/>
      <c r="TLC294" s="355"/>
      <c r="TLD294" s="355"/>
      <c r="TLE294" s="355"/>
      <c r="TLF294" s="355"/>
      <c r="TLG294" s="355"/>
      <c r="TLH294" s="355"/>
      <c r="TLI294" s="355"/>
      <c r="TLJ294" s="227"/>
      <c r="TLK294" s="227"/>
      <c r="TLL294" s="227"/>
      <c r="TLM294" s="204"/>
      <c r="TLN294" s="355"/>
      <c r="TLO294" s="355"/>
      <c r="TLP294" s="355"/>
      <c r="TLQ294" s="355"/>
      <c r="TLR294" s="355"/>
      <c r="TLS294" s="355"/>
      <c r="TLT294" s="355"/>
      <c r="TLU294" s="355"/>
      <c r="TLV294" s="204"/>
      <c r="TLW294" s="355"/>
      <c r="TLX294" s="355"/>
      <c r="TLY294" s="355"/>
      <c r="TLZ294" s="355"/>
      <c r="TMA294" s="355"/>
      <c r="TMB294" s="355"/>
      <c r="TMC294" s="355"/>
      <c r="TMD294" s="355"/>
      <c r="TME294" s="227"/>
      <c r="TMF294" s="227"/>
      <c r="TMG294" s="227"/>
      <c r="TMH294" s="204"/>
      <c r="TMI294" s="355"/>
      <c r="TMJ294" s="355"/>
      <c r="TMK294" s="355"/>
      <c r="TML294" s="355"/>
      <c r="TMM294" s="355"/>
      <c r="TMN294" s="355"/>
      <c r="TMO294" s="355"/>
      <c r="TMP294" s="355"/>
      <c r="TMQ294" s="204"/>
      <c r="TMR294" s="355"/>
      <c r="TMS294" s="355"/>
      <c r="TMT294" s="355"/>
      <c r="TMU294" s="355"/>
      <c r="TMV294" s="355"/>
      <c r="TMW294" s="355"/>
      <c r="TMX294" s="355"/>
      <c r="TMY294" s="355"/>
      <c r="TMZ294" s="227"/>
      <c r="TNA294" s="227"/>
      <c r="TNB294" s="227"/>
      <c r="TNC294" s="204"/>
      <c r="TND294" s="355"/>
      <c r="TNE294" s="355"/>
      <c r="TNF294" s="355"/>
      <c r="TNG294" s="355"/>
      <c r="TNH294" s="355"/>
      <c r="TNI294" s="355"/>
      <c r="TNJ294" s="355"/>
      <c r="TNK294" s="355"/>
      <c r="TNL294" s="204"/>
      <c r="TNM294" s="355"/>
      <c r="TNN294" s="355"/>
      <c r="TNO294" s="355"/>
      <c r="TNP294" s="355"/>
      <c r="TNQ294" s="355"/>
      <c r="TNR294" s="355"/>
      <c r="TNS294" s="355"/>
      <c r="TNT294" s="355"/>
      <c r="TNU294" s="227"/>
      <c r="TNV294" s="227"/>
      <c r="TNW294" s="227"/>
      <c r="TNX294" s="204"/>
      <c r="TNY294" s="355"/>
      <c r="TNZ294" s="355"/>
      <c r="TOA294" s="355"/>
      <c r="TOB294" s="355"/>
      <c r="TOC294" s="355"/>
      <c r="TOD294" s="355"/>
      <c r="TOE294" s="355"/>
      <c r="TOF294" s="355"/>
      <c r="TOG294" s="204"/>
      <c r="TOH294" s="355"/>
      <c r="TOI294" s="355"/>
      <c r="TOJ294" s="355"/>
      <c r="TOK294" s="355"/>
      <c r="TOL294" s="355"/>
      <c r="TOM294" s="355"/>
      <c r="TON294" s="355"/>
      <c r="TOO294" s="355"/>
      <c r="TOP294" s="227"/>
      <c r="TOQ294" s="227"/>
      <c r="TOR294" s="227"/>
      <c r="TOS294" s="204"/>
      <c r="TOT294" s="355"/>
      <c r="TOU294" s="355"/>
      <c r="TOV294" s="355"/>
      <c r="TOW294" s="355"/>
      <c r="TOX294" s="355"/>
      <c r="TOY294" s="355"/>
      <c r="TOZ294" s="355"/>
      <c r="TPA294" s="355"/>
      <c r="TPB294" s="204"/>
      <c r="TPC294" s="355"/>
      <c r="TPD294" s="355"/>
      <c r="TPE294" s="355"/>
      <c r="TPF294" s="355"/>
      <c r="TPG294" s="355"/>
      <c r="TPH294" s="355"/>
      <c r="TPI294" s="355"/>
      <c r="TPJ294" s="355"/>
      <c r="TPK294" s="227"/>
      <c r="TPL294" s="227"/>
      <c r="TPM294" s="227"/>
      <c r="TPN294" s="204"/>
      <c r="TPO294" s="355"/>
      <c r="TPP294" s="355"/>
      <c r="TPQ294" s="355"/>
      <c r="TPR294" s="355"/>
      <c r="TPS294" s="355"/>
      <c r="TPT294" s="355"/>
      <c r="TPU294" s="355"/>
      <c r="TPV294" s="355"/>
      <c r="TPW294" s="204"/>
      <c r="TPX294" s="355"/>
      <c r="TPY294" s="355"/>
      <c r="TPZ294" s="355"/>
      <c r="TQA294" s="355"/>
      <c r="TQB294" s="355"/>
      <c r="TQC294" s="355"/>
      <c r="TQD294" s="355"/>
      <c r="TQE294" s="355"/>
      <c r="TQF294" s="227"/>
      <c r="TQG294" s="227"/>
      <c r="TQH294" s="227"/>
      <c r="TQI294" s="204"/>
      <c r="TQJ294" s="355"/>
      <c r="TQK294" s="355"/>
      <c r="TQL294" s="355"/>
      <c r="TQM294" s="355"/>
      <c r="TQN294" s="355"/>
      <c r="TQO294" s="355"/>
      <c r="TQP294" s="355"/>
      <c r="TQQ294" s="355"/>
      <c r="TQR294" s="204"/>
      <c r="TQS294" s="355"/>
      <c r="TQT294" s="355"/>
      <c r="TQU294" s="355"/>
      <c r="TQV294" s="355"/>
      <c r="TQW294" s="355"/>
      <c r="TQX294" s="355"/>
      <c r="TQY294" s="355"/>
      <c r="TQZ294" s="355"/>
      <c r="TRA294" s="227"/>
      <c r="TRB294" s="227"/>
      <c r="TRC294" s="227"/>
      <c r="TRD294" s="204"/>
      <c r="TRE294" s="355"/>
      <c r="TRF294" s="355"/>
      <c r="TRG294" s="355"/>
      <c r="TRH294" s="355"/>
      <c r="TRI294" s="355"/>
      <c r="TRJ294" s="355"/>
      <c r="TRK294" s="355"/>
      <c r="TRL294" s="355"/>
      <c r="TRM294" s="204"/>
      <c r="TRN294" s="355"/>
      <c r="TRO294" s="355"/>
      <c r="TRP294" s="355"/>
      <c r="TRQ294" s="355"/>
      <c r="TRR294" s="355"/>
      <c r="TRS294" s="355"/>
      <c r="TRT294" s="355"/>
      <c r="TRU294" s="355"/>
      <c r="TRV294" s="227"/>
      <c r="TRW294" s="227"/>
      <c r="TRX294" s="227"/>
      <c r="TRY294" s="204"/>
      <c r="TRZ294" s="355"/>
      <c r="TSA294" s="355"/>
      <c r="TSB294" s="355"/>
      <c r="TSC294" s="355"/>
      <c r="TSD294" s="355"/>
      <c r="TSE294" s="355"/>
      <c r="TSF294" s="355"/>
      <c r="TSG294" s="355"/>
      <c r="TSH294" s="204"/>
      <c r="TSI294" s="355"/>
      <c r="TSJ294" s="355"/>
      <c r="TSK294" s="355"/>
      <c r="TSL294" s="355"/>
      <c r="TSM294" s="355"/>
      <c r="TSN294" s="355"/>
      <c r="TSO294" s="355"/>
      <c r="TSP294" s="355"/>
      <c r="TSQ294" s="227"/>
      <c r="TSR294" s="227"/>
      <c r="TSS294" s="227"/>
      <c r="TST294" s="204"/>
      <c r="TSU294" s="355"/>
      <c r="TSV294" s="355"/>
      <c r="TSW294" s="355"/>
      <c r="TSX294" s="355"/>
      <c r="TSY294" s="355"/>
      <c r="TSZ294" s="355"/>
      <c r="TTA294" s="355"/>
      <c r="TTB294" s="355"/>
      <c r="TTC294" s="204"/>
      <c r="TTD294" s="355"/>
      <c r="TTE294" s="355"/>
      <c r="TTF294" s="355"/>
      <c r="TTG294" s="355"/>
      <c r="TTH294" s="355"/>
      <c r="TTI294" s="355"/>
      <c r="TTJ294" s="355"/>
      <c r="TTK294" s="355"/>
      <c r="TTL294" s="227"/>
      <c r="TTM294" s="227"/>
      <c r="TTN294" s="227"/>
      <c r="TTO294" s="204"/>
      <c r="TTP294" s="355"/>
      <c r="TTQ294" s="355"/>
      <c r="TTR294" s="355"/>
      <c r="TTS294" s="355"/>
      <c r="TTT294" s="355"/>
      <c r="TTU294" s="355"/>
      <c r="TTV294" s="355"/>
      <c r="TTW294" s="355"/>
      <c r="TTX294" s="204"/>
      <c r="TTY294" s="355"/>
      <c r="TTZ294" s="355"/>
      <c r="TUA294" s="355"/>
      <c r="TUB294" s="355"/>
      <c r="TUC294" s="355"/>
      <c r="TUD294" s="355"/>
      <c r="TUE294" s="355"/>
      <c r="TUF294" s="355"/>
      <c r="TUG294" s="227"/>
      <c r="TUH294" s="227"/>
      <c r="TUI294" s="227"/>
      <c r="TUJ294" s="204"/>
      <c r="TUK294" s="355"/>
      <c r="TUL294" s="355"/>
      <c r="TUM294" s="355"/>
      <c r="TUN294" s="355"/>
      <c r="TUO294" s="355"/>
      <c r="TUP294" s="355"/>
      <c r="TUQ294" s="355"/>
      <c r="TUR294" s="355"/>
      <c r="TUS294" s="204"/>
      <c r="TUT294" s="355"/>
      <c r="TUU294" s="355"/>
      <c r="TUV294" s="355"/>
      <c r="TUW294" s="355"/>
      <c r="TUX294" s="355"/>
      <c r="TUY294" s="355"/>
      <c r="TUZ294" s="355"/>
      <c r="TVA294" s="355"/>
      <c r="TVB294" s="227"/>
      <c r="TVC294" s="227"/>
      <c r="TVD294" s="227"/>
      <c r="TVE294" s="204"/>
      <c r="TVF294" s="355"/>
      <c r="TVG294" s="355"/>
      <c r="TVH294" s="355"/>
      <c r="TVI294" s="355"/>
      <c r="TVJ294" s="355"/>
      <c r="TVK294" s="355"/>
      <c r="TVL294" s="355"/>
      <c r="TVM294" s="355"/>
      <c r="TVN294" s="204"/>
      <c r="TVO294" s="355"/>
      <c r="TVP294" s="355"/>
      <c r="TVQ294" s="355"/>
      <c r="TVR294" s="355"/>
      <c r="TVS294" s="355"/>
      <c r="TVT294" s="355"/>
      <c r="TVU294" s="355"/>
      <c r="TVV294" s="355"/>
      <c r="TVW294" s="227"/>
      <c r="TVX294" s="227"/>
      <c r="TVY294" s="227"/>
      <c r="TVZ294" s="204"/>
      <c r="TWA294" s="355"/>
      <c r="TWB294" s="355"/>
      <c r="TWC294" s="355"/>
      <c r="TWD294" s="355"/>
      <c r="TWE294" s="355"/>
      <c r="TWF294" s="355"/>
      <c r="TWG294" s="355"/>
      <c r="TWH294" s="355"/>
      <c r="TWI294" s="204"/>
      <c r="TWJ294" s="355"/>
      <c r="TWK294" s="355"/>
      <c r="TWL294" s="355"/>
      <c r="TWM294" s="355"/>
      <c r="TWN294" s="355"/>
      <c r="TWO294" s="355"/>
      <c r="TWP294" s="355"/>
      <c r="TWQ294" s="355"/>
      <c r="TWR294" s="227"/>
      <c r="TWS294" s="227"/>
      <c r="TWT294" s="227"/>
      <c r="TWU294" s="204"/>
      <c r="TWV294" s="355"/>
      <c r="TWW294" s="355"/>
      <c r="TWX294" s="355"/>
      <c r="TWY294" s="355"/>
      <c r="TWZ294" s="355"/>
      <c r="TXA294" s="355"/>
      <c r="TXB294" s="355"/>
      <c r="TXC294" s="355"/>
      <c r="TXD294" s="204"/>
      <c r="TXE294" s="355"/>
      <c r="TXF294" s="355"/>
      <c r="TXG294" s="355"/>
      <c r="TXH294" s="355"/>
      <c r="TXI294" s="355"/>
      <c r="TXJ294" s="355"/>
      <c r="TXK294" s="355"/>
      <c r="TXL294" s="355"/>
      <c r="TXM294" s="227"/>
      <c r="TXN294" s="227"/>
      <c r="TXO294" s="227"/>
      <c r="TXP294" s="204"/>
      <c r="TXQ294" s="355"/>
      <c r="TXR294" s="355"/>
      <c r="TXS294" s="355"/>
      <c r="TXT294" s="355"/>
      <c r="TXU294" s="355"/>
      <c r="TXV294" s="355"/>
      <c r="TXW294" s="355"/>
      <c r="TXX294" s="355"/>
      <c r="TXY294" s="204"/>
      <c r="TXZ294" s="355"/>
      <c r="TYA294" s="355"/>
      <c r="TYB294" s="355"/>
      <c r="TYC294" s="355"/>
      <c r="TYD294" s="355"/>
      <c r="TYE294" s="355"/>
      <c r="TYF294" s="355"/>
      <c r="TYG294" s="355"/>
      <c r="TYH294" s="227"/>
      <c r="TYI294" s="227"/>
      <c r="TYJ294" s="227"/>
      <c r="TYK294" s="204"/>
      <c r="TYL294" s="355"/>
      <c r="TYM294" s="355"/>
      <c r="TYN294" s="355"/>
      <c r="TYO294" s="355"/>
      <c r="TYP294" s="355"/>
      <c r="TYQ294" s="355"/>
      <c r="TYR294" s="355"/>
      <c r="TYS294" s="355"/>
      <c r="TYT294" s="204"/>
      <c r="TYU294" s="355"/>
      <c r="TYV294" s="355"/>
      <c r="TYW294" s="355"/>
      <c r="TYX294" s="355"/>
      <c r="TYY294" s="355"/>
      <c r="TYZ294" s="355"/>
      <c r="TZA294" s="355"/>
      <c r="TZB294" s="355"/>
      <c r="TZC294" s="227"/>
      <c r="TZD294" s="227"/>
      <c r="TZE294" s="227"/>
      <c r="TZF294" s="204"/>
      <c r="TZG294" s="355"/>
      <c r="TZH294" s="355"/>
      <c r="TZI294" s="355"/>
      <c r="TZJ294" s="355"/>
      <c r="TZK294" s="355"/>
      <c r="TZL294" s="355"/>
      <c r="TZM294" s="355"/>
      <c r="TZN294" s="355"/>
      <c r="TZO294" s="204"/>
      <c r="TZP294" s="355"/>
      <c r="TZQ294" s="355"/>
      <c r="TZR294" s="355"/>
      <c r="TZS294" s="355"/>
      <c r="TZT294" s="355"/>
      <c r="TZU294" s="355"/>
      <c r="TZV294" s="355"/>
      <c r="TZW294" s="355"/>
      <c r="TZX294" s="227"/>
      <c r="TZY294" s="227"/>
      <c r="TZZ294" s="227"/>
      <c r="UAA294" s="204"/>
      <c r="UAB294" s="355"/>
      <c r="UAC294" s="355"/>
      <c r="UAD294" s="355"/>
      <c r="UAE294" s="355"/>
      <c r="UAF294" s="355"/>
      <c r="UAG294" s="355"/>
      <c r="UAH294" s="355"/>
      <c r="UAI294" s="355"/>
      <c r="UAJ294" s="204"/>
      <c r="UAK294" s="355"/>
      <c r="UAL294" s="355"/>
      <c r="UAM294" s="355"/>
      <c r="UAN294" s="355"/>
      <c r="UAO294" s="355"/>
      <c r="UAP294" s="355"/>
      <c r="UAQ294" s="355"/>
      <c r="UAR294" s="355"/>
      <c r="UAS294" s="227"/>
      <c r="UAT294" s="227"/>
      <c r="UAU294" s="227"/>
      <c r="UAV294" s="204"/>
      <c r="UAW294" s="355"/>
      <c r="UAX294" s="355"/>
      <c r="UAY294" s="355"/>
      <c r="UAZ294" s="355"/>
      <c r="UBA294" s="355"/>
      <c r="UBB294" s="355"/>
      <c r="UBC294" s="355"/>
      <c r="UBD294" s="355"/>
      <c r="UBE294" s="204"/>
      <c r="UBF294" s="355"/>
      <c r="UBG294" s="355"/>
      <c r="UBH294" s="355"/>
      <c r="UBI294" s="355"/>
      <c r="UBJ294" s="355"/>
      <c r="UBK294" s="355"/>
      <c r="UBL294" s="355"/>
      <c r="UBM294" s="355"/>
      <c r="UBN294" s="227"/>
      <c r="UBO294" s="227"/>
      <c r="UBP294" s="227"/>
      <c r="UBQ294" s="204"/>
      <c r="UBR294" s="355"/>
      <c r="UBS294" s="355"/>
      <c r="UBT294" s="355"/>
      <c r="UBU294" s="355"/>
      <c r="UBV294" s="355"/>
      <c r="UBW294" s="355"/>
      <c r="UBX294" s="355"/>
      <c r="UBY294" s="355"/>
      <c r="UBZ294" s="204"/>
      <c r="UCA294" s="355"/>
      <c r="UCB294" s="355"/>
      <c r="UCC294" s="355"/>
      <c r="UCD294" s="355"/>
      <c r="UCE294" s="355"/>
      <c r="UCF294" s="355"/>
      <c r="UCG294" s="355"/>
      <c r="UCH294" s="355"/>
      <c r="UCI294" s="227"/>
      <c r="UCJ294" s="227"/>
      <c r="UCK294" s="227"/>
      <c r="UCL294" s="204"/>
      <c r="UCM294" s="355"/>
      <c r="UCN294" s="355"/>
      <c r="UCO294" s="355"/>
      <c r="UCP294" s="355"/>
      <c r="UCQ294" s="355"/>
      <c r="UCR294" s="355"/>
      <c r="UCS294" s="355"/>
      <c r="UCT294" s="355"/>
      <c r="UCU294" s="204"/>
      <c r="UCV294" s="355"/>
      <c r="UCW294" s="355"/>
      <c r="UCX294" s="355"/>
      <c r="UCY294" s="355"/>
      <c r="UCZ294" s="355"/>
      <c r="UDA294" s="355"/>
      <c r="UDB294" s="355"/>
      <c r="UDC294" s="355"/>
      <c r="UDD294" s="227"/>
      <c r="UDE294" s="227"/>
      <c r="UDF294" s="227"/>
      <c r="UDG294" s="204"/>
      <c r="UDH294" s="355"/>
      <c r="UDI294" s="355"/>
      <c r="UDJ294" s="355"/>
      <c r="UDK294" s="355"/>
      <c r="UDL294" s="355"/>
      <c r="UDM294" s="355"/>
      <c r="UDN294" s="355"/>
      <c r="UDO294" s="355"/>
      <c r="UDP294" s="204"/>
      <c r="UDQ294" s="355"/>
      <c r="UDR294" s="355"/>
      <c r="UDS294" s="355"/>
      <c r="UDT294" s="355"/>
      <c r="UDU294" s="355"/>
      <c r="UDV294" s="355"/>
      <c r="UDW294" s="355"/>
      <c r="UDX294" s="355"/>
      <c r="UDY294" s="227"/>
      <c r="UDZ294" s="227"/>
      <c r="UEA294" s="227"/>
      <c r="UEB294" s="204"/>
      <c r="UEC294" s="355"/>
      <c r="UED294" s="355"/>
      <c r="UEE294" s="355"/>
      <c r="UEF294" s="355"/>
      <c r="UEG294" s="355"/>
      <c r="UEH294" s="355"/>
      <c r="UEI294" s="355"/>
      <c r="UEJ294" s="355"/>
      <c r="UEK294" s="204"/>
      <c r="UEL294" s="355"/>
      <c r="UEM294" s="355"/>
      <c r="UEN294" s="355"/>
      <c r="UEO294" s="355"/>
      <c r="UEP294" s="355"/>
      <c r="UEQ294" s="355"/>
      <c r="UER294" s="355"/>
      <c r="UES294" s="355"/>
      <c r="UET294" s="227"/>
      <c r="UEU294" s="227"/>
      <c r="UEV294" s="227"/>
      <c r="UEW294" s="204"/>
      <c r="UEX294" s="355"/>
      <c r="UEY294" s="355"/>
      <c r="UEZ294" s="355"/>
      <c r="UFA294" s="355"/>
      <c r="UFB294" s="355"/>
      <c r="UFC294" s="355"/>
      <c r="UFD294" s="355"/>
      <c r="UFE294" s="355"/>
      <c r="UFF294" s="204"/>
      <c r="UFG294" s="355"/>
      <c r="UFH294" s="355"/>
      <c r="UFI294" s="355"/>
      <c r="UFJ294" s="355"/>
      <c r="UFK294" s="355"/>
      <c r="UFL294" s="355"/>
      <c r="UFM294" s="355"/>
      <c r="UFN294" s="355"/>
      <c r="UFO294" s="227"/>
      <c r="UFP294" s="227"/>
      <c r="UFQ294" s="227"/>
      <c r="UFR294" s="204"/>
      <c r="UFS294" s="355"/>
      <c r="UFT294" s="355"/>
      <c r="UFU294" s="355"/>
      <c r="UFV294" s="355"/>
      <c r="UFW294" s="355"/>
      <c r="UFX294" s="355"/>
      <c r="UFY294" s="355"/>
      <c r="UFZ294" s="355"/>
      <c r="UGA294" s="204"/>
      <c r="UGB294" s="355"/>
      <c r="UGC294" s="355"/>
      <c r="UGD294" s="355"/>
      <c r="UGE294" s="355"/>
      <c r="UGF294" s="355"/>
      <c r="UGG294" s="355"/>
      <c r="UGH294" s="355"/>
      <c r="UGI294" s="355"/>
      <c r="UGJ294" s="227"/>
      <c r="UGK294" s="227"/>
      <c r="UGL294" s="227"/>
      <c r="UGM294" s="204"/>
      <c r="UGN294" s="355"/>
      <c r="UGO294" s="355"/>
      <c r="UGP294" s="355"/>
      <c r="UGQ294" s="355"/>
      <c r="UGR294" s="355"/>
      <c r="UGS294" s="355"/>
      <c r="UGT294" s="355"/>
      <c r="UGU294" s="355"/>
      <c r="UGV294" s="204"/>
      <c r="UGW294" s="355"/>
      <c r="UGX294" s="355"/>
      <c r="UGY294" s="355"/>
      <c r="UGZ294" s="355"/>
      <c r="UHA294" s="355"/>
      <c r="UHB294" s="355"/>
      <c r="UHC294" s="355"/>
      <c r="UHD294" s="355"/>
      <c r="UHE294" s="227"/>
      <c r="UHF294" s="227"/>
      <c r="UHG294" s="227"/>
      <c r="UHH294" s="204"/>
      <c r="UHI294" s="355"/>
      <c r="UHJ294" s="355"/>
      <c r="UHK294" s="355"/>
      <c r="UHL294" s="355"/>
      <c r="UHM294" s="355"/>
      <c r="UHN294" s="355"/>
      <c r="UHO294" s="355"/>
      <c r="UHP294" s="355"/>
      <c r="UHQ294" s="204"/>
      <c r="UHR294" s="355"/>
      <c r="UHS294" s="355"/>
      <c r="UHT294" s="355"/>
      <c r="UHU294" s="355"/>
      <c r="UHV294" s="355"/>
      <c r="UHW294" s="355"/>
      <c r="UHX294" s="355"/>
      <c r="UHY294" s="355"/>
      <c r="UHZ294" s="227"/>
      <c r="UIA294" s="227"/>
      <c r="UIB294" s="227"/>
      <c r="UIC294" s="204"/>
      <c r="UID294" s="355"/>
      <c r="UIE294" s="355"/>
      <c r="UIF294" s="355"/>
      <c r="UIG294" s="355"/>
      <c r="UIH294" s="355"/>
      <c r="UII294" s="355"/>
      <c r="UIJ294" s="355"/>
      <c r="UIK294" s="355"/>
      <c r="UIL294" s="204"/>
      <c r="UIM294" s="355"/>
      <c r="UIN294" s="355"/>
      <c r="UIO294" s="355"/>
      <c r="UIP294" s="355"/>
      <c r="UIQ294" s="355"/>
      <c r="UIR294" s="355"/>
      <c r="UIS294" s="355"/>
      <c r="UIT294" s="355"/>
      <c r="UIU294" s="227"/>
      <c r="UIV294" s="227"/>
      <c r="UIW294" s="227"/>
      <c r="UIX294" s="204"/>
      <c r="UIY294" s="355"/>
      <c r="UIZ294" s="355"/>
      <c r="UJA294" s="355"/>
      <c r="UJB294" s="355"/>
      <c r="UJC294" s="355"/>
      <c r="UJD294" s="355"/>
      <c r="UJE294" s="355"/>
      <c r="UJF294" s="355"/>
      <c r="UJG294" s="204"/>
      <c r="UJH294" s="355"/>
      <c r="UJI294" s="355"/>
      <c r="UJJ294" s="355"/>
      <c r="UJK294" s="355"/>
      <c r="UJL294" s="355"/>
      <c r="UJM294" s="355"/>
      <c r="UJN294" s="355"/>
      <c r="UJO294" s="355"/>
      <c r="UJP294" s="227"/>
      <c r="UJQ294" s="227"/>
      <c r="UJR294" s="227"/>
      <c r="UJS294" s="204"/>
      <c r="UJT294" s="355"/>
      <c r="UJU294" s="355"/>
      <c r="UJV294" s="355"/>
      <c r="UJW294" s="355"/>
      <c r="UJX294" s="355"/>
      <c r="UJY294" s="355"/>
      <c r="UJZ294" s="355"/>
      <c r="UKA294" s="355"/>
      <c r="UKB294" s="204"/>
      <c r="UKC294" s="355"/>
      <c r="UKD294" s="355"/>
      <c r="UKE294" s="355"/>
      <c r="UKF294" s="355"/>
      <c r="UKG294" s="355"/>
      <c r="UKH294" s="355"/>
      <c r="UKI294" s="355"/>
      <c r="UKJ294" s="355"/>
      <c r="UKK294" s="227"/>
      <c r="UKL294" s="227"/>
      <c r="UKM294" s="227"/>
      <c r="UKN294" s="204"/>
      <c r="UKO294" s="355"/>
      <c r="UKP294" s="355"/>
      <c r="UKQ294" s="355"/>
      <c r="UKR294" s="355"/>
      <c r="UKS294" s="355"/>
      <c r="UKT294" s="355"/>
      <c r="UKU294" s="355"/>
      <c r="UKV294" s="355"/>
      <c r="UKW294" s="204"/>
      <c r="UKX294" s="355"/>
      <c r="UKY294" s="355"/>
      <c r="UKZ294" s="355"/>
      <c r="ULA294" s="355"/>
      <c r="ULB294" s="355"/>
      <c r="ULC294" s="355"/>
      <c r="ULD294" s="355"/>
      <c r="ULE294" s="355"/>
      <c r="ULF294" s="227"/>
      <c r="ULG294" s="227"/>
      <c r="ULH294" s="227"/>
      <c r="ULI294" s="204"/>
      <c r="ULJ294" s="355"/>
      <c r="ULK294" s="355"/>
      <c r="ULL294" s="355"/>
      <c r="ULM294" s="355"/>
      <c r="ULN294" s="355"/>
      <c r="ULO294" s="355"/>
      <c r="ULP294" s="355"/>
      <c r="ULQ294" s="355"/>
      <c r="ULR294" s="204"/>
      <c r="ULS294" s="355"/>
      <c r="ULT294" s="355"/>
      <c r="ULU294" s="355"/>
      <c r="ULV294" s="355"/>
      <c r="ULW294" s="355"/>
      <c r="ULX294" s="355"/>
      <c r="ULY294" s="355"/>
      <c r="ULZ294" s="355"/>
      <c r="UMA294" s="227"/>
      <c r="UMB294" s="227"/>
      <c r="UMC294" s="227"/>
      <c r="UMD294" s="204"/>
      <c r="UME294" s="355"/>
      <c r="UMF294" s="355"/>
      <c r="UMG294" s="355"/>
      <c r="UMH294" s="355"/>
      <c r="UMI294" s="355"/>
      <c r="UMJ294" s="355"/>
      <c r="UMK294" s="355"/>
      <c r="UML294" s="355"/>
      <c r="UMM294" s="204"/>
      <c r="UMN294" s="355"/>
      <c r="UMO294" s="355"/>
      <c r="UMP294" s="355"/>
      <c r="UMQ294" s="355"/>
      <c r="UMR294" s="355"/>
      <c r="UMS294" s="355"/>
      <c r="UMT294" s="355"/>
      <c r="UMU294" s="355"/>
      <c r="UMV294" s="227"/>
      <c r="UMW294" s="227"/>
      <c r="UMX294" s="227"/>
      <c r="UMY294" s="204"/>
      <c r="UMZ294" s="355"/>
      <c r="UNA294" s="355"/>
      <c r="UNB294" s="355"/>
      <c r="UNC294" s="355"/>
      <c r="UND294" s="355"/>
      <c r="UNE294" s="355"/>
      <c r="UNF294" s="355"/>
      <c r="UNG294" s="355"/>
      <c r="UNH294" s="204"/>
      <c r="UNI294" s="355"/>
      <c r="UNJ294" s="355"/>
      <c r="UNK294" s="355"/>
      <c r="UNL294" s="355"/>
      <c r="UNM294" s="355"/>
      <c r="UNN294" s="355"/>
      <c r="UNO294" s="355"/>
      <c r="UNP294" s="355"/>
      <c r="UNQ294" s="227"/>
      <c r="UNR294" s="227"/>
      <c r="UNS294" s="227"/>
      <c r="UNT294" s="204"/>
      <c r="UNU294" s="355"/>
      <c r="UNV294" s="355"/>
      <c r="UNW294" s="355"/>
      <c r="UNX294" s="355"/>
      <c r="UNY294" s="355"/>
      <c r="UNZ294" s="355"/>
      <c r="UOA294" s="355"/>
      <c r="UOB294" s="355"/>
      <c r="UOC294" s="204"/>
      <c r="UOD294" s="355"/>
      <c r="UOE294" s="355"/>
      <c r="UOF294" s="355"/>
      <c r="UOG294" s="355"/>
      <c r="UOH294" s="355"/>
      <c r="UOI294" s="355"/>
      <c r="UOJ294" s="355"/>
      <c r="UOK294" s="355"/>
      <c r="UOL294" s="227"/>
      <c r="UOM294" s="227"/>
      <c r="UON294" s="227"/>
      <c r="UOO294" s="204"/>
      <c r="UOP294" s="355"/>
      <c r="UOQ294" s="355"/>
      <c r="UOR294" s="355"/>
      <c r="UOS294" s="355"/>
      <c r="UOT294" s="355"/>
      <c r="UOU294" s="355"/>
      <c r="UOV294" s="355"/>
      <c r="UOW294" s="355"/>
      <c r="UOX294" s="204"/>
      <c r="UOY294" s="355"/>
      <c r="UOZ294" s="355"/>
      <c r="UPA294" s="355"/>
      <c r="UPB294" s="355"/>
      <c r="UPC294" s="355"/>
      <c r="UPD294" s="355"/>
      <c r="UPE294" s="355"/>
      <c r="UPF294" s="355"/>
      <c r="UPG294" s="227"/>
      <c r="UPH294" s="227"/>
      <c r="UPI294" s="227"/>
      <c r="UPJ294" s="204"/>
      <c r="UPK294" s="355"/>
      <c r="UPL294" s="355"/>
      <c r="UPM294" s="355"/>
      <c r="UPN294" s="355"/>
      <c r="UPO294" s="355"/>
      <c r="UPP294" s="355"/>
      <c r="UPQ294" s="355"/>
      <c r="UPR294" s="355"/>
      <c r="UPS294" s="204"/>
      <c r="UPT294" s="355"/>
      <c r="UPU294" s="355"/>
      <c r="UPV294" s="355"/>
      <c r="UPW294" s="355"/>
      <c r="UPX294" s="355"/>
      <c r="UPY294" s="355"/>
      <c r="UPZ294" s="355"/>
      <c r="UQA294" s="355"/>
      <c r="UQB294" s="227"/>
      <c r="UQC294" s="227"/>
      <c r="UQD294" s="227"/>
      <c r="UQE294" s="204"/>
      <c r="UQF294" s="355"/>
      <c r="UQG294" s="355"/>
      <c r="UQH294" s="355"/>
      <c r="UQI294" s="355"/>
      <c r="UQJ294" s="355"/>
      <c r="UQK294" s="355"/>
      <c r="UQL294" s="355"/>
      <c r="UQM294" s="355"/>
      <c r="UQN294" s="204"/>
      <c r="UQO294" s="355"/>
      <c r="UQP294" s="355"/>
      <c r="UQQ294" s="355"/>
      <c r="UQR294" s="355"/>
      <c r="UQS294" s="355"/>
      <c r="UQT294" s="355"/>
      <c r="UQU294" s="355"/>
      <c r="UQV294" s="355"/>
      <c r="UQW294" s="227"/>
      <c r="UQX294" s="227"/>
      <c r="UQY294" s="227"/>
      <c r="UQZ294" s="204"/>
      <c r="URA294" s="355"/>
      <c r="URB294" s="355"/>
      <c r="URC294" s="355"/>
      <c r="URD294" s="355"/>
      <c r="URE294" s="355"/>
      <c r="URF294" s="355"/>
      <c r="URG294" s="355"/>
      <c r="URH294" s="355"/>
      <c r="URI294" s="204"/>
      <c r="URJ294" s="355"/>
      <c r="URK294" s="355"/>
      <c r="URL294" s="355"/>
      <c r="URM294" s="355"/>
      <c r="URN294" s="355"/>
      <c r="URO294" s="355"/>
      <c r="URP294" s="355"/>
      <c r="URQ294" s="355"/>
      <c r="URR294" s="227"/>
      <c r="URS294" s="227"/>
      <c r="URT294" s="227"/>
      <c r="URU294" s="204"/>
      <c r="URV294" s="355"/>
      <c r="URW294" s="355"/>
      <c r="URX294" s="355"/>
      <c r="URY294" s="355"/>
      <c r="URZ294" s="355"/>
      <c r="USA294" s="355"/>
      <c r="USB294" s="355"/>
      <c r="USC294" s="355"/>
      <c r="USD294" s="204"/>
      <c r="USE294" s="355"/>
      <c r="USF294" s="355"/>
      <c r="USG294" s="355"/>
      <c r="USH294" s="355"/>
      <c r="USI294" s="355"/>
      <c r="USJ294" s="355"/>
      <c r="USK294" s="355"/>
      <c r="USL294" s="355"/>
      <c r="USM294" s="227"/>
      <c r="USN294" s="227"/>
      <c r="USO294" s="227"/>
      <c r="USP294" s="204"/>
      <c r="USQ294" s="355"/>
      <c r="USR294" s="355"/>
      <c r="USS294" s="355"/>
      <c r="UST294" s="355"/>
      <c r="USU294" s="355"/>
      <c r="USV294" s="355"/>
      <c r="USW294" s="355"/>
      <c r="USX294" s="355"/>
      <c r="USY294" s="204"/>
      <c r="USZ294" s="355"/>
      <c r="UTA294" s="355"/>
      <c r="UTB294" s="355"/>
      <c r="UTC294" s="355"/>
      <c r="UTD294" s="355"/>
      <c r="UTE294" s="355"/>
      <c r="UTF294" s="355"/>
      <c r="UTG294" s="355"/>
      <c r="UTH294" s="227"/>
      <c r="UTI294" s="227"/>
      <c r="UTJ294" s="227"/>
      <c r="UTK294" s="204"/>
      <c r="UTL294" s="355"/>
      <c r="UTM294" s="355"/>
      <c r="UTN294" s="355"/>
      <c r="UTO294" s="355"/>
      <c r="UTP294" s="355"/>
      <c r="UTQ294" s="355"/>
      <c r="UTR294" s="355"/>
      <c r="UTS294" s="355"/>
      <c r="UTT294" s="204"/>
      <c r="UTU294" s="355"/>
      <c r="UTV294" s="355"/>
      <c r="UTW294" s="355"/>
      <c r="UTX294" s="355"/>
      <c r="UTY294" s="355"/>
      <c r="UTZ294" s="355"/>
      <c r="UUA294" s="355"/>
      <c r="UUB294" s="355"/>
      <c r="UUC294" s="227"/>
      <c r="UUD294" s="227"/>
      <c r="UUE294" s="227"/>
      <c r="UUF294" s="204"/>
      <c r="UUG294" s="355"/>
      <c r="UUH294" s="355"/>
      <c r="UUI294" s="355"/>
      <c r="UUJ294" s="355"/>
      <c r="UUK294" s="355"/>
      <c r="UUL294" s="355"/>
      <c r="UUM294" s="355"/>
      <c r="UUN294" s="355"/>
      <c r="UUO294" s="204"/>
      <c r="UUP294" s="355"/>
      <c r="UUQ294" s="355"/>
      <c r="UUR294" s="355"/>
      <c r="UUS294" s="355"/>
      <c r="UUT294" s="355"/>
      <c r="UUU294" s="355"/>
      <c r="UUV294" s="355"/>
      <c r="UUW294" s="355"/>
      <c r="UUX294" s="227"/>
      <c r="UUY294" s="227"/>
      <c r="UUZ294" s="227"/>
      <c r="UVA294" s="204"/>
      <c r="UVB294" s="355"/>
      <c r="UVC294" s="355"/>
      <c r="UVD294" s="355"/>
      <c r="UVE294" s="355"/>
      <c r="UVF294" s="355"/>
      <c r="UVG294" s="355"/>
      <c r="UVH294" s="355"/>
      <c r="UVI294" s="355"/>
      <c r="UVJ294" s="204"/>
      <c r="UVK294" s="355"/>
      <c r="UVL294" s="355"/>
      <c r="UVM294" s="355"/>
      <c r="UVN294" s="355"/>
      <c r="UVO294" s="355"/>
      <c r="UVP294" s="355"/>
      <c r="UVQ294" s="355"/>
      <c r="UVR294" s="355"/>
      <c r="UVS294" s="227"/>
      <c r="UVT294" s="227"/>
      <c r="UVU294" s="227"/>
      <c r="UVV294" s="204"/>
      <c r="UVW294" s="355"/>
      <c r="UVX294" s="355"/>
      <c r="UVY294" s="355"/>
      <c r="UVZ294" s="355"/>
      <c r="UWA294" s="355"/>
      <c r="UWB294" s="355"/>
      <c r="UWC294" s="355"/>
      <c r="UWD294" s="355"/>
      <c r="UWE294" s="204"/>
      <c r="UWF294" s="355"/>
      <c r="UWG294" s="355"/>
      <c r="UWH294" s="355"/>
      <c r="UWI294" s="355"/>
      <c r="UWJ294" s="355"/>
      <c r="UWK294" s="355"/>
      <c r="UWL294" s="355"/>
      <c r="UWM294" s="355"/>
      <c r="UWN294" s="227"/>
      <c r="UWO294" s="227"/>
      <c r="UWP294" s="227"/>
      <c r="UWQ294" s="204"/>
      <c r="UWR294" s="355"/>
      <c r="UWS294" s="355"/>
      <c r="UWT294" s="355"/>
      <c r="UWU294" s="355"/>
      <c r="UWV294" s="355"/>
      <c r="UWW294" s="355"/>
      <c r="UWX294" s="355"/>
      <c r="UWY294" s="355"/>
      <c r="UWZ294" s="204"/>
      <c r="UXA294" s="355"/>
      <c r="UXB294" s="355"/>
      <c r="UXC294" s="355"/>
      <c r="UXD294" s="355"/>
      <c r="UXE294" s="355"/>
      <c r="UXF294" s="355"/>
      <c r="UXG294" s="355"/>
      <c r="UXH294" s="355"/>
      <c r="UXI294" s="227"/>
      <c r="UXJ294" s="227"/>
      <c r="UXK294" s="227"/>
      <c r="UXL294" s="204"/>
      <c r="UXM294" s="355"/>
      <c r="UXN294" s="355"/>
      <c r="UXO294" s="355"/>
      <c r="UXP294" s="355"/>
      <c r="UXQ294" s="355"/>
      <c r="UXR294" s="355"/>
      <c r="UXS294" s="355"/>
      <c r="UXT294" s="355"/>
      <c r="UXU294" s="204"/>
      <c r="UXV294" s="355"/>
      <c r="UXW294" s="355"/>
      <c r="UXX294" s="355"/>
      <c r="UXY294" s="355"/>
      <c r="UXZ294" s="355"/>
      <c r="UYA294" s="355"/>
      <c r="UYB294" s="355"/>
      <c r="UYC294" s="355"/>
      <c r="UYD294" s="227"/>
      <c r="UYE294" s="227"/>
      <c r="UYF294" s="227"/>
      <c r="UYG294" s="204"/>
      <c r="UYH294" s="355"/>
      <c r="UYI294" s="355"/>
      <c r="UYJ294" s="355"/>
      <c r="UYK294" s="355"/>
      <c r="UYL294" s="355"/>
      <c r="UYM294" s="355"/>
      <c r="UYN294" s="355"/>
      <c r="UYO294" s="355"/>
      <c r="UYP294" s="204"/>
      <c r="UYQ294" s="355"/>
      <c r="UYR294" s="355"/>
      <c r="UYS294" s="355"/>
      <c r="UYT294" s="355"/>
      <c r="UYU294" s="355"/>
      <c r="UYV294" s="355"/>
      <c r="UYW294" s="355"/>
      <c r="UYX294" s="355"/>
      <c r="UYY294" s="227"/>
      <c r="UYZ294" s="227"/>
      <c r="UZA294" s="227"/>
      <c r="UZB294" s="204"/>
      <c r="UZC294" s="355"/>
      <c r="UZD294" s="355"/>
      <c r="UZE294" s="355"/>
      <c r="UZF294" s="355"/>
      <c r="UZG294" s="355"/>
      <c r="UZH294" s="355"/>
      <c r="UZI294" s="355"/>
      <c r="UZJ294" s="355"/>
      <c r="UZK294" s="204"/>
      <c r="UZL294" s="355"/>
      <c r="UZM294" s="355"/>
      <c r="UZN294" s="355"/>
      <c r="UZO294" s="355"/>
      <c r="UZP294" s="355"/>
      <c r="UZQ294" s="355"/>
      <c r="UZR294" s="355"/>
      <c r="UZS294" s="355"/>
      <c r="UZT294" s="227"/>
      <c r="UZU294" s="227"/>
      <c r="UZV294" s="227"/>
      <c r="UZW294" s="204"/>
      <c r="UZX294" s="355"/>
      <c r="UZY294" s="355"/>
      <c r="UZZ294" s="355"/>
      <c r="VAA294" s="355"/>
      <c r="VAB294" s="355"/>
      <c r="VAC294" s="355"/>
      <c r="VAD294" s="355"/>
      <c r="VAE294" s="355"/>
      <c r="VAF294" s="204"/>
      <c r="VAG294" s="355"/>
      <c r="VAH294" s="355"/>
      <c r="VAI294" s="355"/>
      <c r="VAJ294" s="355"/>
      <c r="VAK294" s="355"/>
      <c r="VAL294" s="355"/>
      <c r="VAM294" s="355"/>
      <c r="VAN294" s="355"/>
      <c r="VAO294" s="227"/>
      <c r="VAP294" s="227"/>
      <c r="VAQ294" s="227"/>
      <c r="VAR294" s="204"/>
      <c r="VAS294" s="355"/>
      <c r="VAT294" s="355"/>
      <c r="VAU294" s="355"/>
      <c r="VAV294" s="355"/>
      <c r="VAW294" s="355"/>
      <c r="VAX294" s="355"/>
      <c r="VAY294" s="355"/>
      <c r="VAZ294" s="355"/>
      <c r="VBA294" s="204"/>
      <c r="VBB294" s="355"/>
      <c r="VBC294" s="355"/>
      <c r="VBD294" s="355"/>
      <c r="VBE294" s="355"/>
      <c r="VBF294" s="355"/>
      <c r="VBG294" s="355"/>
      <c r="VBH294" s="355"/>
      <c r="VBI294" s="355"/>
      <c r="VBJ294" s="227"/>
      <c r="VBK294" s="227"/>
      <c r="VBL294" s="227"/>
      <c r="VBM294" s="204"/>
      <c r="VBN294" s="355"/>
      <c r="VBO294" s="355"/>
      <c r="VBP294" s="355"/>
      <c r="VBQ294" s="355"/>
      <c r="VBR294" s="355"/>
      <c r="VBS294" s="355"/>
      <c r="VBT294" s="355"/>
      <c r="VBU294" s="355"/>
      <c r="VBV294" s="204"/>
      <c r="VBW294" s="355"/>
      <c r="VBX294" s="355"/>
      <c r="VBY294" s="355"/>
      <c r="VBZ294" s="355"/>
      <c r="VCA294" s="355"/>
      <c r="VCB294" s="355"/>
      <c r="VCC294" s="355"/>
      <c r="VCD294" s="355"/>
      <c r="VCE294" s="227"/>
      <c r="VCF294" s="227"/>
      <c r="VCG294" s="227"/>
      <c r="VCH294" s="204"/>
      <c r="VCI294" s="355"/>
      <c r="VCJ294" s="355"/>
      <c r="VCK294" s="355"/>
      <c r="VCL294" s="355"/>
      <c r="VCM294" s="355"/>
      <c r="VCN294" s="355"/>
      <c r="VCO294" s="355"/>
      <c r="VCP294" s="355"/>
      <c r="VCQ294" s="204"/>
      <c r="VCR294" s="355"/>
      <c r="VCS294" s="355"/>
      <c r="VCT294" s="355"/>
      <c r="VCU294" s="355"/>
      <c r="VCV294" s="355"/>
      <c r="VCW294" s="355"/>
      <c r="VCX294" s="355"/>
      <c r="VCY294" s="355"/>
      <c r="VCZ294" s="227"/>
      <c r="VDA294" s="227"/>
      <c r="VDB294" s="227"/>
      <c r="VDC294" s="204"/>
      <c r="VDD294" s="355"/>
      <c r="VDE294" s="355"/>
      <c r="VDF294" s="355"/>
      <c r="VDG294" s="355"/>
      <c r="VDH294" s="355"/>
      <c r="VDI294" s="355"/>
      <c r="VDJ294" s="355"/>
      <c r="VDK294" s="355"/>
      <c r="VDL294" s="204"/>
      <c r="VDM294" s="355"/>
      <c r="VDN294" s="355"/>
      <c r="VDO294" s="355"/>
      <c r="VDP294" s="355"/>
      <c r="VDQ294" s="355"/>
      <c r="VDR294" s="355"/>
      <c r="VDS294" s="355"/>
      <c r="VDT294" s="355"/>
      <c r="VDU294" s="227"/>
      <c r="VDV294" s="227"/>
      <c r="VDW294" s="227"/>
      <c r="VDX294" s="204"/>
      <c r="VDY294" s="355"/>
      <c r="VDZ294" s="355"/>
      <c r="VEA294" s="355"/>
      <c r="VEB294" s="355"/>
      <c r="VEC294" s="355"/>
      <c r="VED294" s="355"/>
      <c r="VEE294" s="355"/>
      <c r="VEF294" s="355"/>
      <c r="VEG294" s="204"/>
      <c r="VEH294" s="355"/>
      <c r="VEI294" s="355"/>
      <c r="VEJ294" s="355"/>
      <c r="VEK294" s="355"/>
      <c r="VEL294" s="355"/>
      <c r="VEM294" s="355"/>
      <c r="VEN294" s="355"/>
      <c r="VEO294" s="355"/>
      <c r="VEP294" s="227"/>
      <c r="VEQ294" s="227"/>
      <c r="VER294" s="227"/>
      <c r="VES294" s="204"/>
      <c r="VET294" s="355"/>
      <c r="VEU294" s="355"/>
      <c r="VEV294" s="355"/>
      <c r="VEW294" s="355"/>
      <c r="VEX294" s="355"/>
      <c r="VEY294" s="355"/>
      <c r="VEZ294" s="355"/>
      <c r="VFA294" s="355"/>
      <c r="VFB294" s="204"/>
      <c r="VFC294" s="355"/>
      <c r="VFD294" s="355"/>
      <c r="VFE294" s="355"/>
      <c r="VFF294" s="355"/>
      <c r="VFG294" s="355"/>
      <c r="VFH294" s="355"/>
      <c r="VFI294" s="355"/>
      <c r="VFJ294" s="355"/>
      <c r="VFK294" s="227"/>
      <c r="VFL294" s="227"/>
      <c r="VFM294" s="227"/>
      <c r="VFN294" s="204"/>
      <c r="VFO294" s="355"/>
      <c r="VFP294" s="355"/>
      <c r="VFQ294" s="355"/>
      <c r="VFR294" s="355"/>
      <c r="VFS294" s="355"/>
      <c r="VFT294" s="355"/>
      <c r="VFU294" s="355"/>
      <c r="VFV294" s="355"/>
      <c r="VFW294" s="204"/>
      <c r="VFX294" s="355"/>
      <c r="VFY294" s="355"/>
      <c r="VFZ294" s="355"/>
      <c r="VGA294" s="355"/>
      <c r="VGB294" s="355"/>
      <c r="VGC294" s="355"/>
      <c r="VGD294" s="355"/>
      <c r="VGE294" s="355"/>
      <c r="VGF294" s="227"/>
      <c r="VGG294" s="227"/>
      <c r="VGH294" s="227"/>
      <c r="VGI294" s="204"/>
      <c r="VGJ294" s="355"/>
      <c r="VGK294" s="355"/>
      <c r="VGL294" s="355"/>
      <c r="VGM294" s="355"/>
      <c r="VGN294" s="355"/>
      <c r="VGO294" s="355"/>
      <c r="VGP294" s="355"/>
      <c r="VGQ294" s="355"/>
      <c r="VGR294" s="204"/>
      <c r="VGS294" s="355"/>
      <c r="VGT294" s="355"/>
      <c r="VGU294" s="355"/>
      <c r="VGV294" s="355"/>
      <c r="VGW294" s="355"/>
      <c r="VGX294" s="355"/>
      <c r="VGY294" s="355"/>
      <c r="VGZ294" s="355"/>
      <c r="VHA294" s="227"/>
      <c r="VHB294" s="227"/>
      <c r="VHC294" s="227"/>
      <c r="VHD294" s="204"/>
      <c r="VHE294" s="355"/>
      <c r="VHF294" s="355"/>
      <c r="VHG294" s="355"/>
      <c r="VHH294" s="355"/>
      <c r="VHI294" s="355"/>
      <c r="VHJ294" s="355"/>
      <c r="VHK294" s="355"/>
      <c r="VHL294" s="355"/>
      <c r="VHM294" s="204"/>
      <c r="VHN294" s="355"/>
      <c r="VHO294" s="355"/>
      <c r="VHP294" s="355"/>
      <c r="VHQ294" s="355"/>
      <c r="VHR294" s="355"/>
      <c r="VHS294" s="355"/>
      <c r="VHT294" s="355"/>
      <c r="VHU294" s="355"/>
      <c r="VHV294" s="227"/>
      <c r="VHW294" s="227"/>
      <c r="VHX294" s="227"/>
      <c r="VHY294" s="204"/>
      <c r="VHZ294" s="355"/>
      <c r="VIA294" s="355"/>
      <c r="VIB294" s="355"/>
      <c r="VIC294" s="355"/>
      <c r="VID294" s="355"/>
      <c r="VIE294" s="355"/>
      <c r="VIF294" s="355"/>
      <c r="VIG294" s="355"/>
      <c r="VIH294" s="204"/>
      <c r="VII294" s="355"/>
      <c r="VIJ294" s="355"/>
      <c r="VIK294" s="355"/>
      <c r="VIL294" s="355"/>
      <c r="VIM294" s="355"/>
      <c r="VIN294" s="355"/>
      <c r="VIO294" s="355"/>
      <c r="VIP294" s="355"/>
      <c r="VIQ294" s="227"/>
      <c r="VIR294" s="227"/>
      <c r="VIS294" s="227"/>
      <c r="VIT294" s="204"/>
      <c r="VIU294" s="355"/>
      <c r="VIV294" s="355"/>
      <c r="VIW294" s="355"/>
      <c r="VIX294" s="355"/>
      <c r="VIY294" s="355"/>
      <c r="VIZ294" s="355"/>
      <c r="VJA294" s="355"/>
      <c r="VJB294" s="355"/>
      <c r="VJC294" s="204"/>
      <c r="VJD294" s="355"/>
      <c r="VJE294" s="355"/>
      <c r="VJF294" s="355"/>
      <c r="VJG294" s="355"/>
      <c r="VJH294" s="355"/>
      <c r="VJI294" s="355"/>
      <c r="VJJ294" s="355"/>
      <c r="VJK294" s="355"/>
      <c r="VJL294" s="227"/>
      <c r="VJM294" s="227"/>
      <c r="VJN294" s="227"/>
      <c r="VJO294" s="204"/>
      <c r="VJP294" s="355"/>
      <c r="VJQ294" s="355"/>
      <c r="VJR294" s="355"/>
      <c r="VJS294" s="355"/>
      <c r="VJT294" s="355"/>
      <c r="VJU294" s="355"/>
      <c r="VJV294" s="355"/>
      <c r="VJW294" s="355"/>
      <c r="VJX294" s="204"/>
      <c r="VJY294" s="355"/>
      <c r="VJZ294" s="355"/>
      <c r="VKA294" s="355"/>
      <c r="VKB294" s="355"/>
      <c r="VKC294" s="355"/>
      <c r="VKD294" s="355"/>
      <c r="VKE294" s="355"/>
      <c r="VKF294" s="355"/>
      <c r="VKG294" s="227"/>
      <c r="VKH294" s="227"/>
      <c r="VKI294" s="227"/>
      <c r="VKJ294" s="204"/>
      <c r="VKK294" s="355"/>
      <c r="VKL294" s="355"/>
      <c r="VKM294" s="355"/>
      <c r="VKN294" s="355"/>
      <c r="VKO294" s="355"/>
      <c r="VKP294" s="355"/>
      <c r="VKQ294" s="355"/>
      <c r="VKR294" s="355"/>
      <c r="VKS294" s="204"/>
      <c r="VKT294" s="355"/>
      <c r="VKU294" s="355"/>
      <c r="VKV294" s="355"/>
      <c r="VKW294" s="355"/>
      <c r="VKX294" s="355"/>
      <c r="VKY294" s="355"/>
      <c r="VKZ294" s="355"/>
      <c r="VLA294" s="355"/>
      <c r="VLB294" s="227"/>
      <c r="VLC294" s="227"/>
      <c r="VLD294" s="227"/>
      <c r="VLE294" s="204"/>
      <c r="VLF294" s="355"/>
      <c r="VLG294" s="355"/>
      <c r="VLH294" s="355"/>
      <c r="VLI294" s="355"/>
      <c r="VLJ294" s="355"/>
      <c r="VLK294" s="355"/>
      <c r="VLL294" s="355"/>
      <c r="VLM294" s="355"/>
      <c r="VLN294" s="204"/>
      <c r="VLO294" s="355"/>
      <c r="VLP294" s="355"/>
      <c r="VLQ294" s="355"/>
      <c r="VLR294" s="355"/>
      <c r="VLS294" s="355"/>
      <c r="VLT294" s="355"/>
      <c r="VLU294" s="355"/>
      <c r="VLV294" s="355"/>
      <c r="VLW294" s="227"/>
      <c r="VLX294" s="227"/>
      <c r="VLY294" s="227"/>
      <c r="VLZ294" s="204"/>
      <c r="VMA294" s="355"/>
      <c r="VMB294" s="355"/>
      <c r="VMC294" s="355"/>
      <c r="VMD294" s="355"/>
      <c r="VME294" s="355"/>
      <c r="VMF294" s="355"/>
      <c r="VMG294" s="355"/>
      <c r="VMH294" s="355"/>
      <c r="VMI294" s="204"/>
      <c r="VMJ294" s="355"/>
      <c r="VMK294" s="355"/>
      <c r="VML294" s="355"/>
      <c r="VMM294" s="355"/>
      <c r="VMN294" s="355"/>
      <c r="VMO294" s="355"/>
      <c r="VMP294" s="355"/>
      <c r="VMQ294" s="355"/>
      <c r="VMR294" s="227"/>
      <c r="VMS294" s="227"/>
      <c r="VMT294" s="227"/>
      <c r="VMU294" s="204"/>
      <c r="VMV294" s="355"/>
      <c r="VMW294" s="355"/>
      <c r="VMX294" s="355"/>
      <c r="VMY294" s="355"/>
      <c r="VMZ294" s="355"/>
      <c r="VNA294" s="355"/>
      <c r="VNB294" s="355"/>
      <c r="VNC294" s="355"/>
      <c r="VND294" s="204"/>
      <c r="VNE294" s="355"/>
      <c r="VNF294" s="355"/>
      <c r="VNG294" s="355"/>
      <c r="VNH294" s="355"/>
      <c r="VNI294" s="355"/>
      <c r="VNJ294" s="355"/>
      <c r="VNK294" s="355"/>
      <c r="VNL294" s="355"/>
      <c r="VNM294" s="227"/>
      <c r="VNN294" s="227"/>
      <c r="VNO294" s="227"/>
      <c r="VNP294" s="204"/>
      <c r="VNQ294" s="355"/>
      <c r="VNR294" s="355"/>
      <c r="VNS294" s="355"/>
      <c r="VNT294" s="355"/>
      <c r="VNU294" s="355"/>
      <c r="VNV294" s="355"/>
      <c r="VNW294" s="355"/>
      <c r="VNX294" s="355"/>
      <c r="VNY294" s="204"/>
      <c r="VNZ294" s="355"/>
      <c r="VOA294" s="355"/>
      <c r="VOB294" s="355"/>
      <c r="VOC294" s="355"/>
      <c r="VOD294" s="355"/>
      <c r="VOE294" s="355"/>
      <c r="VOF294" s="355"/>
      <c r="VOG294" s="355"/>
      <c r="VOH294" s="227"/>
      <c r="VOI294" s="227"/>
      <c r="VOJ294" s="227"/>
      <c r="VOK294" s="204"/>
      <c r="VOL294" s="355"/>
      <c r="VOM294" s="355"/>
      <c r="VON294" s="355"/>
      <c r="VOO294" s="355"/>
      <c r="VOP294" s="355"/>
      <c r="VOQ294" s="355"/>
      <c r="VOR294" s="355"/>
      <c r="VOS294" s="355"/>
      <c r="VOT294" s="204"/>
      <c r="VOU294" s="355"/>
      <c r="VOV294" s="355"/>
      <c r="VOW294" s="355"/>
      <c r="VOX294" s="355"/>
      <c r="VOY294" s="355"/>
      <c r="VOZ294" s="355"/>
      <c r="VPA294" s="355"/>
      <c r="VPB294" s="355"/>
      <c r="VPC294" s="227"/>
      <c r="VPD294" s="227"/>
      <c r="VPE294" s="227"/>
      <c r="VPF294" s="204"/>
      <c r="VPG294" s="355"/>
      <c r="VPH294" s="355"/>
      <c r="VPI294" s="355"/>
      <c r="VPJ294" s="355"/>
      <c r="VPK294" s="355"/>
      <c r="VPL294" s="355"/>
      <c r="VPM294" s="355"/>
      <c r="VPN294" s="355"/>
      <c r="VPO294" s="204"/>
      <c r="VPP294" s="355"/>
      <c r="VPQ294" s="355"/>
      <c r="VPR294" s="355"/>
      <c r="VPS294" s="355"/>
      <c r="VPT294" s="355"/>
      <c r="VPU294" s="355"/>
      <c r="VPV294" s="355"/>
      <c r="VPW294" s="355"/>
      <c r="VPX294" s="227"/>
      <c r="VPY294" s="227"/>
      <c r="VPZ294" s="227"/>
      <c r="VQA294" s="204"/>
      <c r="VQB294" s="355"/>
      <c r="VQC294" s="355"/>
      <c r="VQD294" s="355"/>
      <c r="VQE294" s="355"/>
      <c r="VQF294" s="355"/>
      <c r="VQG294" s="355"/>
      <c r="VQH294" s="355"/>
      <c r="VQI294" s="355"/>
      <c r="VQJ294" s="204"/>
      <c r="VQK294" s="355"/>
      <c r="VQL294" s="355"/>
      <c r="VQM294" s="355"/>
      <c r="VQN294" s="355"/>
      <c r="VQO294" s="355"/>
      <c r="VQP294" s="355"/>
      <c r="VQQ294" s="355"/>
      <c r="VQR294" s="355"/>
      <c r="VQS294" s="227"/>
      <c r="VQT294" s="227"/>
      <c r="VQU294" s="227"/>
      <c r="VQV294" s="204"/>
      <c r="VQW294" s="355"/>
      <c r="VQX294" s="355"/>
      <c r="VQY294" s="355"/>
      <c r="VQZ294" s="355"/>
      <c r="VRA294" s="355"/>
      <c r="VRB294" s="355"/>
      <c r="VRC294" s="355"/>
      <c r="VRD294" s="355"/>
      <c r="VRE294" s="204"/>
      <c r="VRF294" s="355"/>
      <c r="VRG294" s="355"/>
      <c r="VRH294" s="355"/>
      <c r="VRI294" s="355"/>
      <c r="VRJ294" s="355"/>
      <c r="VRK294" s="355"/>
      <c r="VRL294" s="355"/>
      <c r="VRM294" s="355"/>
      <c r="VRN294" s="227"/>
      <c r="VRO294" s="227"/>
      <c r="VRP294" s="227"/>
      <c r="VRQ294" s="204"/>
      <c r="VRR294" s="355"/>
      <c r="VRS294" s="355"/>
      <c r="VRT294" s="355"/>
      <c r="VRU294" s="355"/>
      <c r="VRV294" s="355"/>
      <c r="VRW294" s="355"/>
      <c r="VRX294" s="355"/>
      <c r="VRY294" s="355"/>
      <c r="VRZ294" s="204"/>
      <c r="VSA294" s="355"/>
      <c r="VSB294" s="355"/>
      <c r="VSC294" s="355"/>
      <c r="VSD294" s="355"/>
      <c r="VSE294" s="355"/>
      <c r="VSF294" s="355"/>
      <c r="VSG294" s="355"/>
      <c r="VSH294" s="355"/>
      <c r="VSI294" s="227"/>
      <c r="VSJ294" s="227"/>
      <c r="VSK294" s="227"/>
      <c r="VSL294" s="204"/>
      <c r="VSM294" s="355"/>
      <c r="VSN294" s="355"/>
      <c r="VSO294" s="355"/>
      <c r="VSP294" s="355"/>
      <c r="VSQ294" s="355"/>
      <c r="VSR294" s="355"/>
      <c r="VSS294" s="355"/>
      <c r="VST294" s="355"/>
      <c r="VSU294" s="204"/>
      <c r="VSV294" s="355"/>
      <c r="VSW294" s="355"/>
      <c r="VSX294" s="355"/>
      <c r="VSY294" s="355"/>
      <c r="VSZ294" s="355"/>
      <c r="VTA294" s="355"/>
      <c r="VTB294" s="355"/>
      <c r="VTC294" s="355"/>
      <c r="VTD294" s="227"/>
      <c r="VTE294" s="227"/>
      <c r="VTF294" s="227"/>
      <c r="VTG294" s="204"/>
      <c r="VTH294" s="355"/>
      <c r="VTI294" s="355"/>
      <c r="VTJ294" s="355"/>
      <c r="VTK294" s="355"/>
      <c r="VTL294" s="355"/>
      <c r="VTM294" s="355"/>
      <c r="VTN294" s="355"/>
      <c r="VTO294" s="355"/>
      <c r="VTP294" s="204"/>
      <c r="VTQ294" s="355"/>
      <c r="VTR294" s="355"/>
      <c r="VTS294" s="355"/>
      <c r="VTT294" s="355"/>
      <c r="VTU294" s="355"/>
      <c r="VTV294" s="355"/>
      <c r="VTW294" s="355"/>
      <c r="VTX294" s="355"/>
      <c r="VTY294" s="227"/>
      <c r="VTZ294" s="227"/>
      <c r="VUA294" s="227"/>
      <c r="VUB294" s="204"/>
      <c r="VUC294" s="355"/>
      <c r="VUD294" s="355"/>
      <c r="VUE294" s="355"/>
      <c r="VUF294" s="355"/>
      <c r="VUG294" s="355"/>
      <c r="VUH294" s="355"/>
      <c r="VUI294" s="355"/>
      <c r="VUJ294" s="355"/>
      <c r="VUK294" s="204"/>
      <c r="VUL294" s="355"/>
      <c r="VUM294" s="355"/>
      <c r="VUN294" s="355"/>
      <c r="VUO294" s="355"/>
      <c r="VUP294" s="355"/>
      <c r="VUQ294" s="355"/>
      <c r="VUR294" s="355"/>
      <c r="VUS294" s="355"/>
      <c r="VUT294" s="227"/>
      <c r="VUU294" s="227"/>
      <c r="VUV294" s="227"/>
      <c r="VUW294" s="204"/>
      <c r="VUX294" s="355"/>
      <c r="VUY294" s="355"/>
      <c r="VUZ294" s="355"/>
      <c r="VVA294" s="355"/>
      <c r="VVB294" s="355"/>
      <c r="VVC294" s="355"/>
      <c r="VVD294" s="355"/>
      <c r="VVE294" s="355"/>
      <c r="VVF294" s="204"/>
      <c r="VVG294" s="355"/>
      <c r="VVH294" s="355"/>
      <c r="VVI294" s="355"/>
      <c r="VVJ294" s="355"/>
      <c r="VVK294" s="355"/>
      <c r="VVL294" s="355"/>
      <c r="VVM294" s="355"/>
      <c r="VVN294" s="355"/>
      <c r="VVO294" s="227"/>
      <c r="VVP294" s="227"/>
      <c r="VVQ294" s="227"/>
      <c r="VVR294" s="204"/>
      <c r="VVS294" s="355"/>
      <c r="VVT294" s="355"/>
      <c r="VVU294" s="355"/>
      <c r="VVV294" s="355"/>
      <c r="VVW294" s="355"/>
      <c r="VVX294" s="355"/>
      <c r="VVY294" s="355"/>
      <c r="VVZ294" s="355"/>
      <c r="VWA294" s="204"/>
      <c r="VWB294" s="355"/>
      <c r="VWC294" s="355"/>
      <c r="VWD294" s="355"/>
      <c r="VWE294" s="355"/>
      <c r="VWF294" s="355"/>
      <c r="VWG294" s="355"/>
      <c r="VWH294" s="355"/>
      <c r="VWI294" s="355"/>
      <c r="VWJ294" s="227"/>
      <c r="VWK294" s="227"/>
      <c r="VWL294" s="227"/>
      <c r="VWM294" s="204"/>
      <c r="VWN294" s="355"/>
      <c r="VWO294" s="355"/>
      <c r="VWP294" s="355"/>
      <c r="VWQ294" s="355"/>
      <c r="VWR294" s="355"/>
      <c r="VWS294" s="355"/>
      <c r="VWT294" s="355"/>
      <c r="VWU294" s="355"/>
      <c r="VWV294" s="204"/>
      <c r="VWW294" s="355"/>
      <c r="VWX294" s="355"/>
      <c r="VWY294" s="355"/>
      <c r="VWZ294" s="355"/>
      <c r="VXA294" s="355"/>
      <c r="VXB294" s="355"/>
      <c r="VXC294" s="355"/>
      <c r="VXD294" s="355"/>
      <c r="VXE294" s="227"/>
      <c r="VXF294" s="227"/>
      <c r="VXG294" s="227"/>
      <c r="VXH294" s="204"/>
      <c r="VXI294" s="355"/>
      <c r="VXJ294" s="355"/>
      <c r="VXK294" s="355"/>
      <c r="VXL294" s="355"/>
      <c r="VXM294" s="355"/>
      <c r="VXN294" s="355"/>
      <c r="VXO294" s="355"/>
      <c r="VXP294" s="355"/>
      <c r="VXQ294" s="204"/>
      <c r="VXR294" s="355"/>
      <c r="VXS294" s="355"/>
      <c r="VXT294" s="355"/>
      <c r="VXU294" s="355"/>
      <c r="VXV294" s="355"/>
      <c r="VXW294" s="355"/>
      <c r="VXX294" s="355"/>
      <c r="VXY294" s="355"/>
      <c r="VXZ294" s="227"/>
      <c r="VYA294" s="227"/>
      <c r="VYB294" s="227"/>
      <c r="VYC294" s="204"/>
      <c r="VYD294" s="355"/>
      <c r="VYE294" s="355"/>
      <c r="VYF294" s="355"/>
      <c r="VYG294" s="355"/>
      <c r="VYH294" s="355"/>
      <c r="VYI294" s="355"/>
      <c r="VYJ294" s="355"/>
      <c r="VYK294" s="355"/>
      <c r="VYL294" s="204"/>
      <c r="VYM294" s="355"/>
      <c r="VYN294" s="355"/>
      <c r="VYO294" s="355"/>
      <c r="VYP294" s="355"/>
      <c r="VYQ294" s="355"/>
      <c r="VYR294" s="355"/>
      <c r="VYS294" s="355"/>
      <c r="VYT294" s="355"/>
      <c r="VYU294" s="227"/>
      <c r="VYV294" s="227"/>
      <c r="VYW294" s="227"/>
      <c r="VYX294" s="204"/>
      <c r="VYY294" s="355"/>
      <c r="VYZ294" s="355"/>
      <c r="VZA294" s="355"/>
      <c r="VZB294" s="355"/>
      <c r="VZC294" s="355"/>
      <c r="VZD294" s="355"/>
      <c r="VZE294" s="355"/>
      <c r="VZF294" s="355"/>
      <c r="VZG294" s="204"/>
      <c r="VZH294" s="355"/>
      <c r="VZI294" s="355"/>
      <c r="VZJ294" s="355"/>
      <c r="VZK294" s="355"/>
      <c r="VZL294" s="355"/>
      <c r="VZM294" s="355"/>
      <c r="VZN294" s="355"/>
      <c r="VZO294" s="355"/>
      <c r="VZP294" s="227"/>
      <c r="VZQ294" s="227"/>
      <c r="VZR294" s="227"/>
      <c r="VZS294" s="204"/>
      <c r="VZT294" s="355"/>
      <c r="VZU294" s="355"/>
      <c r="VZV294" s="355"/>
      <c r="VZW294" s="355"/>
      <c r="VZX294" s="355"/>
      <c r="VZY294" s="355"/>
      <c r="VZZ294" s="355"/>
      <c r="WAA294" s="355"/>
      <c r="WAB294" s="204"/>
      <c r="WAC294" s="355"/>
      <c r="WAD294" s="355"/>
      <c r="WAE294" s="355"/>
      <c r="WAF294" s="355"/>
      <c r="WAG294" s="355"/>
      <c r="WAH294" s="355"/>
      <c r="WAI294" s="355"/>
      <c r="WAJ294" s="355"/>
      <c r="WAK294" s="227"/>
      <c r="WAL294" s="227"/>
      <c r="WAM294" s="227"/>
      <c r="WAN294" s="204"/>
      <c r="WAO294" s="355"/>
      <c r="WAP294" s="355"/>
      <c r="WAQ294" s="355"/>
      <c r="WAR294" s="355"/>
      <c r="WAS294" s="355"/>
      <c r="WAT294" s="355"/>
      <c r="WAU294" s="355"/>
      <c r="WAV294" s="355"/>
      <c r="WAW294" s="204"/>
      <c r="WAX294" s="355"/>
      <c r="WAY294" s="355"/>
      <c r="WAZ294" s="355"/>
      <c r="WBA294" s="355"/>
      <c r="WBB294" s="355"/>
      <c r="WBC294" s="355"/>
      <c r="WBD294" s="355"/>
      <c r="WBE294" s="355"/>
      <c r="WBF294" s="227"/>
      <c r="WBG294" s="227"/>
      <c r="WBH294" s="227"/>
      <c r="WBI294" s="204"/>
      <c r="WBJ294" s="355"/>
      <c r="WBK294" s="355"/>
      <c r="WBL294" s="355"/>
      <c r="WBM294" s="355"/>
      <c r="WBN294" s="355"/>
      <c r="WBO294" s="355"/>
      <c r="WBP294" s="355"/>
      <c r="WBQ294" s="355"/>
      <c r="WBR294" s="204"/>
      <c r="WBS294" s="355"/>
      <c r="WBT294" s="355"/>
      <c r="WBU294" s="355"/>
      <c r="WBV294" s="355"/>
      <c r="WBW294" s="355"/>
      <c r="WBX294" s="355"/>
      <c r="WBY294" s="355"/>
      <c r="WBZ294" s="355"/>
      <c r="WCA294" s="227"/>
      <c r="WCB294" s="227"/>
      <c r="WCC294" s="227"/>
      <c r="WCD294" s="204"/>
      <c r="WCE294" s="355"/>
      <c r="WCF294" s="355"/>
      <c r="WCG294" s="355"/>
      <c r="WCH294" s="355"/>
      <c r="WCI294" s="355"/>
      <c r="WCJ294" s="355"/>
      <c r="WCK294" s="355"/>
      <c r="WCL294" s="355"/>
      <c r="WCM294" s="204"/>
      <c r="WCN294" s="355"/>
      <c r="WCO294" s="355"/>
      <c r="WCP294" s="355"/>
      <c r="WCQ294" s="355"/>
      <c r="WCR294" s="355"/>
      <c r="WCS294" s="355"/>
      <c r="WCT294" s="355"/>
      <c r="WCU294" s="355"/>
      <c r="WCV294" s="227"/>
      <c r="WCW294" s="227"/>
      <c r="WCX294" s="227"/>
      <c r="WCY294" s="204"/>
      <c r="WCZ294" s="355"/>
      <c r="WDA294" s="355"/>
      <c r="WDB294" s="355"/>
      <c r="WDC294" s="355"/>
      <c r="WDD294" s="355"/>
      <c r="WDE294" s="355"/>
      <c r="WDF294" s="355"/>
      <c r="WDG294" s="355"/>
      <c r="WDH294" s="204"/>
      <c r="WDI294" s="355"/>
      <c r="WDJ294" s="355"/>
      <c r="WDK294" s="355"/>
      <c r="WDL294" s="355"/>
      <c r="WDM294" s="355"/>
      <c r="WDN294" s="355"/>
      <c r="WDO294" s="355"/>
      <c r="WDP294" s="355"/>
      <c r="WDQ294" s="227"/>
      <c r="WDR294" s="227"/>
      <c r="WDS294" s="227"/>
      <c r="WDT294" s="204"/>
      <c r="WDU294" s="355"/>
      <c r="WDV294" s="355"/>
      <c r="WDW294" s="355"/>
      <c r="WDX294" s="355"/>
      <c r="WDY294" s="355"/>
      <c r="WDZ294" s="355"/>
      <c r="WEA294" s="355"/>
      <c r="WEB294" s="355"/>
      <c r="WEC294" s="204"/>
      <c r="WED294" s="355"/>
      <c r="WEE294" s="355"/>
      <c r="WEF294" s="355"/>
      <c r="WEG294" s="355"/>
      <c r="WEH294" s="355"/>
      <c r="WEI294" s="355"/>
      <c r="WEJ294" s="355"/>
      <c r="WEK294" s="355"/>
      <c r="WEL294" s="227"/>
      <c r="WEM294" s="227"/>
      <c r="WEN294" s="227"/>
      <c r="WEO294" s="204"/>
      <c r="WEP294" s="355"/>
      <c r="WEQ294" s="355"/>
      <c r="WER294" s="355"/>
      <c r="WES294" s="355"/>
      <c r="WET294" s="355"/>
      <c r="WEU294" s="355"/>
      <c r="WEV294" s="355"/>
      <c r="WEW294" s="355"/>
      <c r="WEX294" s="204"/>
      <c r="WEY294" s="355"/>
      <c r="WEZ294" s="355"/>
      <c r="WFA294" s="355"/>
      <c r="WFB294" s="355"/>
      <c r="WFC294" s="355"/>
      <c r="WFD294" s="355"/>
      <c r="WFE294" s="355"/>
      <c r="WFF294" s="355"/>
      <c r="WFG294" s="227"/>
      <c r="WFH294" s="227"/>
      <c r="WFI294" s="227"/>
      <c r="WFJ294" s="204"/>
      <c r="WFK294" s="355"/>
      <c r="WFL294" s="355"/>
      <c r="WFM294" s="355"/>
      <c r="WFN294" s="355"/>
      <c r="WFO294" s="355"/>
      <c r="WFP294" s="355"/>
      <c r="WFQ294" s="355"/>
      <c r="WFR294" s="355"/>
      <c r="WFS294" s="204"/>
      <c r="WFT294" s="355"/>
      <c r="WFU294" s="355"/>
      <c r="WFV294" s="355"/>
      <c r="WFW294" s="355"/>
      <c r="WFX294" s="355"/>
      <c r="WFY294" s="355"/>
      <c r="WFZ294" s="355"/>
      <c r="WGA294" s="355"/>
      <c r="WGB294" s="227"/>
      <c r="WGC294" s="227"/>
      <c r="WGD294" s="227"/>
      <c r="WGE294" s="204"/>
      <c r="WGF294" s="355"/>
      <c r="WGG294" s="355"/>
      <c r="WGH294" s="355"/>
      <c r="WGI294" s="355"/>
      <c r="WGJ294" s="355"/>
      <c r="WGK294" s="355"/>
      <c r="WGL294" s="355"/>
      <c r="WGM294" s="355"/>
      <c r="WGN294" s="204"/>
      <c r="WGO294" s="355"/>
      <c r="WGP294" s="355"/>
      <c r="WGQ294" s="355"/>
      <c r="WGR294" s="355"/>
      <c r="WGS294" s="355"/>
      <c r="WGT294" s="355"/>
      <c r="WGU294" s="355"/>
      <c r="WGV294" s="355"/>
      <c r="WGW294" s="227"/>
      <c r="WGX294" s="227"/>
      <c r="WGY294" s="227"/>
      <c r="WGZ294" s="204"/>
      <c r="WHA294" s="355"/>
      <c r="WHB294" s="355"/>
      <c r="WHC294" s="355"/>
      <c r="WHD294" s="355"/>
      <c r="WHE294" s="355"/>
      <c r="WHF294" s="355"/>
      <c r="WHG294" s="355"/>
      <c r="WHH294" s="355"/>
      <c r="WHI294" s="204"/>
      <c r="WHJ294" s="355"/>
      <c r="WHK294" s="355"/>
      <c r="WHL294" s="355"/>
      <c r="WHM294" s="355"/>
      <c r="WHN294" s="355"/>
      <c r="WHO294" s="355"/>
      <c r="WHP294" s="355"/>
      <c r="WHQ294" s="355"/>
      <c r="WHR294" s="227"/>
      <c r="WHS294" s="227"/>
      <c r="WHT294" s="227"/>
      <c r="WHU294" s="204"/>
      <c r="WHV294" s="355"/>
      <c r="WHW294" s="355"/>
      <c r="WHX294" s="355"/>
      <c r="WHY294" s="355"/>
      <c r="WHZ294" s="355"/>
      <c r="WIA294" s="355"/>
      <c r="WIB294" s="355"/>
      <c r="WIC294" s="355"/>
      <c r="WID294" s="204"/>
      <c r="WIE294" s="355"/>
      <c r="WIF294" s="355"/>
      <c r="WIG294" s="355"/>
      <c r="WIH294" s="355"/>
      <c r="WII294" s="355"/>
      <c r="WIJ294" s="355"/>
      <c r="WIK294" s="355"/>
      <c r="WIL294" s="355"/>
      <c r="WIM294" s="227"/>
      <c r="WIN294" s="227"/>
      <c r="WIO294" s="227"/>
      <c r="WIP294" s="204"/>
      <c r="WIQ294" s="355"/>
      <c r="WIR294" s="355"/>
      <c r="WIS294" s="355"/>
      <c r="WIT294" s="355"/>
      <c r="WIU294" s="355"/>
      <c r="WIV294" s="355"/>
      <c r="WIW294" s="355"/>
      <c r="WIX294" s="355"/>
      <c r="WIY294" s="204"/>
      <c r="WIZ294" s="355"/>
      <c r="WJA294" s="355"/>
      <c r="WJB294" s="355"/>
      <c r="WJC294" s="355"/>
      <c r="WJD294" s="355"/>
      <c r="WJE294" s="355"/>
      <c r="WJF294" s="355"/>
      <c r="WJG294" s="355"/>
      <c r="WJH294" s="227"/>
      <c r="WJI294" s="227"/>
      <c r="WJJ294" s="227"/>
      <c r="WJK294" s="204"/>
      <c r="WJL294" s="355"/>
      <c r="WJM294" s="355"/>
      <c r="WJN294" s="355"/>
      <c r="WJO294" s="355"/>
      <c r="WJP294" s="355"/>
      <c r="WJQ294" s="355"/>
      <c r="WJR294" s="355"/>
      <c r="WJS294" s="355"/>
      <c r="WJT294" s="204"/>
      <c r="WJU294" s="355"/>
      <c r="WJV294" s="355"/>
      <c r="WJW294" s="355"/>
      <c r="WJX294" s="355"/>
      <c r="WJY294" s="355"/>
      <c r="WJZ294" s="355"/>
      <c r="WKA294" s="355"/>
      <c r="WKB294" s="355"/>
      <c r="WKC294" s="227"/>
      <c r="WKD294" s="227"/>
      <c r="WKE294" s="227"/>
      <c r="WKF294" s="204"/>
      <c r="WKG294" s="355"/>
      <c r="WKH294" s="355"/>
      <c r="WKI294" s="355"/>
      <c r="WKJ294" s="355"/>
      <c r="WKK294" s="355"/>
      <c r="WKL294" s="355"/>
      <c r="WKM294" s="355"/>
      <c r="WKN294" s="355"/>
      <c r="WKO294" s="204"/>
      <c r="WKP294" s="355"/>
      <c r="WKQ294" s="355"/>
      <c r="WKR294" s="355"/>
      <c r="WKS294" s="355"/>
      <c r="WKT294" s="355"/>
      <c r="WKU294" s="355"/>
      <c r="WKV294" s="355"/>
      <c r="WKW294" s="355"/>
      <c r="WKX294" s="227"/>
      <c r="WKY294" s="227"/>
      <c r="WKZ294" s="227"/>
      <c r="WLA294" s="204"/>
      <c r="WLB294" s="355"/>
      <c r="WLC294" s="355"/>
      <c r="WLD294" s="355"/>
      <c r="WLE294" s="355"/>
      <c r="WLF294" s="355"/>
      <c r="WLG294" s="355"/>
      <c r="WLH294" s="355"/>
      <c r="WLI294" s="355"/>
      <c r="WLJ294" s="204"/>
      <c r="WLK294" s="355"/>
      <c r="WLL294" s="355"/>
      <c r="WLM294" s="355"/>
      <c r="WLN294" s="355"/>
      <c r="WLO294" s="355"/>
      <c r="WLP294" s="355"/>
      <c r="WLQ294" s="355"/>
      <c r="WLR294" s="355"/>
      <c r="WLS294" s="227"/>
      <c r="WLT294" s="227"/>
      <c r="WLU294" s="227"/>
      <c r="WLV294" s="204"/>
      <c r="WLW294" s="355"/>
      <c r="WLX294" s="355"/>
      <c r="WLY294" s="355"/>
      <c r="WLZ294" s="355"/>
      <c r="WMA294" s="355"/>
      <c r="WMB294" s="355"/>
      <c r="WMC294" s="355"/>
      <c r="WMD294" s="355"/>
      <c r="WME294" s="204"/>
      <c r="WMF294" s="355"/>
      <c r="WMG294" s="355"/>
      <c r="WMH294" s="355"/>
      <c r="WMI294" s="355"/>
      <c r="WMJ294" s="355"/>
      <c r="WMK294" s="355"/>
      <c r="WML294" s="355"/>
      <c r="WMM294" s="355"/>
      <c r="WMN294" s="227"/>
      <c r="WMO294" s="227"/>
      <c r="WMP294" s="227"/>
      <c r="WMQ294" s="204"/>
      <c r="WMR294" s="355"/>
      <c r="WMS294" s="355"/>
      <c r="WMT294" s="355"/>
      <c r="WMU294" s="355"/>
      <c r="WMV294" s="355"/>
      <c r="WMW294" s="355"/>
      <c r="WMX294" s="355"/>
      <c r="WMY294" s="355"/>
      <c r="WMZ294" s="204"/>
      <c r="WNA294" s="355"/>
      <c r="WNB294" s="355"/>
      <c r="WNC294" s="355"/>
      <c r="WND294" s="355"/>
      <c r="WNE294" s="355"/>
      <c r="WNF294" s="355"/>
      <c r="WNG294" s="355"/>
      <c r="WNH294" s="355"/>
      <c r="WNI294" s="227"/>
      <c r="WNJ294" s="227"/>
      <c r="WNK294" s="227"/>
      <c r="WNL294" s="204"/>
      <c r="WNM294" s="355"/>
      <c r="WNN294" s="355"/>
      <c r="WNO294" s="355"/>
      <c r="WNP294" s="355"/>
      <c r="WNQ294" s="355"/>
      <c r="WNR294" s="355"/>
      <c r="WNS294" s="355"/>
      <c r="WNT294" s="355"/>
      <c r="WNU294" s="204"/>
      <c r="WNV294" s="355"/>
      <c r="WNW294" s="355"/>
      <c r="WNX294" s="355"/>
      <c r="WNY294" s="355"/>
      <c r="WNZ294" s="355"/>
      <c r="WOA294" s="355"/>
      <c r="WOB294" s="355"/>
      <c r="WOC294" s="355"/>
      <c r="WOD294" s="227"/>
      <c r="WOE294" s="227"/>
      <c r="WOF294" s="227"/>
      <c r="WOG294" s="204"/>
      <c r="WOH294" s="355"/>
      <c r="WOI294" s="355"/>
      <c r="WOJ294" s="355"/>
      <c r="WOK294" s="355"/>
      <c r="WOL294" s="355"/>
      <c r="WOM294" s="355"/>
      <c r="WON294" s="355"/>
      <c r="WOO294" s="355"/>
      <c r="WOP294" s="204"/>
      <c r="WOQ294" s="355"/>
      <c r="WOR294" s="355"/>
      <c r="WOS294" s="355"/>
      <c r="WOT294" s="355"/>
      <c r="WOU294" s="355"/>
      <c r="WOV294" s="355"/>
      <c r="WOW294" s="355"/>
      <c r="WOX294" s="355"/>
      <c r="WOY294" s="227"/>
      <c r="WOZ294" s="227"/>
      <c r="WPA294" s="227"/>
      <c r="WPB294" s="204"/>
      <c r="WPC294" s="355"/>
      <c r="WPD294" s="355"/>
      <c r="WPE294" s="355"/>
      <c r="WPF294" s="355"/>
      <c r="WPG294" s="355"/>
      <c r="WPH294" s="355"/>
      <c r="WPI294" s="355"/>
      <c r="WPJ294" s="355"/>
      <c r="WPK294" s="204"/>
      <c r="WPL294" s="355"/>
      <c r="WPM294" s="355"/>
      <c r="WPN294" s="355"/>
      <c r="WPO294" s="355"/>
      <c r="WPP294" s="355"/>
      <c r="WPQ294" s="355"/>
      <c r="WPR294" s="355"/>
      <c r="WPS294" s="355"/>
      <c r="WPT294" s="227"/>
      <c r="WPU294" s="227"/>
      <c r="WPV294" s="227"/>
      <c r="WPW294" s="204"/>
      <c r="WPX294" s="355"/>
      <c r="WPY294" s="355"/>
      <c r="WPZ294" s="355"/>
      <c r="WQA294" s="355"/>
      <c r="WQB294" s="355"/>
      <c r="WQC294" s="355"/>
      <c r="WQD294" s="355"/>
      <c r="WQE294" s="355"/>
      <c r="WQF294" s="204"/>
      <c r="WQG294" s="355"/>
      <c r="WQH294" s="355"/>
      <c r="WQI294" s="355"/>
      <c r="WQJ294" s="355"/>
      <c r="WQK294" s="355"/>
      <c r="WQL294" s="355"/>
      <c r="WQM294" s="355"/>
      <c r="WQN294" s="355"/>
      <c r="WQO294" s="227"/>
      <c r="WQP294" s="227"/>
      <c r="WQQ294" s="227"/>
      <c r="WQR294" s="204"/>
      <c r="WQS294" s="355"/>
      <c r="WQT294" s="355"/>
      <c r="WQU294" s="355"/>
      <c r="WQV294" s="355"/>
      <c r="WQW294" s="355"/>
      <c r="WQX294" s="355"/>
      <c r="WQY294" s="355"/>
      <c r="WQZ294" s="355"/>
      <c r="WRA294" s="204"/>
      <c r="WRB294" s="355"/>
      <c r="WRC294" s="355"/>
      <c r="WRD294" s="355"/>
      <c r="WRE294" s="355"/>
      <c r="WRF294" s="355"/>
      <c r="WRG294" s="355"/>
      <c r="WRH294" s="355"/>
      <c r="WRI294" s="355"/>
      <c r="WRJ294" s="227"/>
      <c r="WRK294" s="227"/>
      <c r="WRL294" s="227"/>
      <c r="WRM294" s="204"/>
      <c r="WRN294" s="355"/>
      <c r="WRO294" s="355"/>
      <c r="WRP294" s="355"/>
      <c r="WRQ294" s="355"/>
      <c r="WRR294" s="355"/>
      <c r="WRS294" s="355"/>
      <c r="WRT294" s="355"/>
      <c r="WRU294" s="355"/>
      <c r="WRV294" s="204"/>
      <c r="WRW294" s="355"/>
      <c r="WRX294" s="355"/>
      <c r="WRY294" s="355"/>
      <c r="WRZ294" s="355"/>
      <c r="WSA294" s="355"/>
      <c r="WSB294" s="355"/>
      <c r="WSC294" s="355"/>
      <c r="WSD294" s="355"/>
      <c r="WSE294" s="227"/>
      <c r="WSF294" s="227"/>
      <c r="WSG294" s="227"/>
      <c r="WSH294" s="204"/>
      <c r="WSI294" s="355"/>
      <c r="WSJ294" s="355"/>
      <c r="WSK294" s="355"/>
      <c r="WSL294" s="355"/>
      <c r="WSM294" s="355"/>
      <c r="WSN294" s="355"/>
      <c r="WSO294" s="355"/>
      <c r="WSP294" s="355"/>
      <c r="WSQ294" s="204"/>
      <c r="WSR294" s="355"/>
      <c r="WSS294" s="355"/>
      <c r="WST294" s="355"/>
      <c r="WSU294" s="355"/>
      <c r="WSV294" s="355"/>
      <c r="WSW294" s="355"/>
      <c r="WSX294" s="355"/>
      <c r="WSY294" s="355"/>
      <c r="WSZ294" s="227"/>
      <c r="WTA294" s="227"/>
      <c r="WTB294" s="227"/>
      <c r="WTC294" s="204"/>
      <c r="WTD294" s="355"/>
      <c r="WTE294" s="355"/>
      <c r="WTF294" s="355"/>
      <c r="WTG294" s="355"/>
      <c r="WTH294" s="355"/>
      <c r="WTI294" s="355"/>
      <c r="WTJ294" s="355"/>
      <c r="WTK294" s="355"/>
      <c r="WTL294" s="204"/>
      <c r="WTM294" s="355"/>
      <c r="WTN294" s="355"/>
      <c r="WTO294" s="355"/>
      <c r="WTP294" s="355"/>
      <c r="WTQ294" s="355"/>
      <c r="WTR294" s="355"/>
      <c r="WTS294" s="355"/>
      <c r="WTT294" s="355"/>
      <c r="WTU294" s="227"/>
      <c r="WTV294" s="227"/>
      <c r="WTW294" s="227"/>
      <c r="WTX294" s="204"/>
      <c r="WTY294" s="355"/>
      <c r="WTZ294" s="355"/>
      <c r="WUA294" s="355"/>
      <c r="WUB294" s="355"/>
      <c r="WUC294" s="355"/>
      <c r="WUD294" s="355"/>
      <c r="WUE294" s="355"/>
      <c r="WUF294" s="355"/>
      <c r="WUG294" s="204"/>
      <c r="WUH294" s="355"/>
      <c r="WUI294" s="355"/>
      <c r="WUJ294" s="355"/>
      <c r="WUK294" s="355"/>
      <c r="WUL294" s="355"/>
      <c r="WUM294" s="355"/>
      <c r="WUN294" s="355"/>
      <c r="WUO294" s="355"/>
      <c r="WUP294" s="227"/>
      <c r="WUQ294" s="227"/>
      <c r="WUR294" s="227"/>
      <c r="WUS294" s="204"/>
      <c r="WUT294" s="355"/>
      <c r="WUU294" s="355"/>
      <c r="WUV294" s="355"/>
      <c r="WUW294" s="355"/>
      <c r="WUX294" s="355"/>
      <c r="WUY294" s="355"/>
      <c r="WUZ294" s="355"/>
      <c r="WVA294" s="355"/>
      <c r="WVB294" s="204"/>
      <c r="WVC294" s="355"/>
      <c r="WVD294" s="355"/>
      <c r="WVE294" s="355"/>
      <c r="WVF294" s="355"/>
      <c r="WVG294" s="355"/>
      <c r="WVH294" s="355"/>
      <c r="WVI294" s="355"/>
      <c r="WVJ294" s="355"/>
      <c r="WVK294" s="227"/>
      <c r="WVL294" s="227"/>
      <c r="WVM294" s="227"/>
      <c r="WVN294" s="204"/>
      <c r="WVO294" s="355"/>
      <c r="WVP294" s="355"/>
      <c r="WVQ294" s="355"/>
      <c r="WVR294" s="355"/>
      <c r="WVS294" s="355"/>
      <c r="WVT294" s="355"/>
      <c r="WVU294" s="355"/>
      <c r="WVV294" s="355"/>
      <c r="WVW294" s="204"/>
      <c r="WVX294" s="355"/>
      <c r="WVY294" s="355"/>
      <c r="WVZ294" s="355"/>
      <c r="WWA294" s="355"/>
      <c r="WWB294" s="355"/>
      <c r="WWC294" s="355"/>
      <c r="WWD294" s="355"/>
      <c r="WWE294" s="355"/>
      <c r="WWF294" s="227"/>
      <c r="WWG294" s="227"/>
      <c r="WWH294" s="227"/>
      <c r="WWI294" s="204"/>
      <c r="WWJ294" s="355"/>
      <c r="WWK294" s="355"/>
      <c r="WWL294" s="355"/>
      <c r="WWM294" s="355"/>
      <c r="WWN294" s="355"/>
      <c r="WWO294" s="355"/>
      <c r="WWP294" s="355"/>
      <c r="WWQ294" s="355"/>
      <c r="WWR294" s="204"/>
      <c r="WWS294" s="355"/>
      <c r="WWT294" s="355"/>
      <c r="WWU294" s="355"/>
      <c r="WWV294" s="355"/>
      <c r="WWW294" s="355"/>
      <c r="WWX294" s="355"/>
      <c r="WWY294" s="355"/>
      <c r="WWZ294" s="355"/>
      <c r="WXA294" s="227"/>
      <c r="WXB294" s="227"/>
      <c r="WXC294" s="227"/>
      <c r="WXD294" s="204"/>
      <c r="WXE294" s="355"/>
      <c r="WXF294" s="355"/>
      <c r="WXG294" s="355"/>
      <c r="WXH294" s="355"/>
      <c r="WXI294" s="355"/>
      <c r="WXJ294" s="355"/>
      <c r="WXK294" s="355"/>
      <c r="WXL294" s="355"/>
      <c r="WXM294" s="204"/>
      <c r="WXN294" s="355"/>
      <c r="WXO294" s="355"/>
      <c r="WXP294" s="355"/>
      <c r="WXQ294" s="355"/>
      <c r="WXR294" s="355"/>
      <c r="WXS294" s="355"/>
      <c r="WXT294" s="355"/>
      <c r="WXU294" s="355"/>
      <c r="WXV294" s="227"/>
      <c r="WXW294" s="227"/>
      <c r="WXX294" s="227"/>
      <c r="WXY294" s="204"/>
      <c r="WXZ294" s="355"/>
      <c r="WYA294" s="355"/>
      <c r="WYB294" s="355"/>
      <c r="WYC294" s="355"/>
      <c r="WYD294" s="355"/>
      <c r="WYE294" s="355"/>
      <c r="WYF294" s="355"/>
      <c r="WYG294" s="355"/>
      <c r="WYH294" s="204"/>
      <c r="WYI294" s="355"/>
      <c r="WYJ294" s="355"/>
      <c r="WYK294" s="355"/>
      <c r="WYL294" s="355"/>
      <c r="WYM294" s="355"/>
      <c r="WYN294" s="355"/>
      <c r="WYO294" s="355"/>
      <c r="WYP294" s="355"/>
      <c r="WYQ294" s="227"/>
      <c r="WYR294" s="227"/>
      <c r="WYS294" s="227"/>
      <c r="WYT294" s="204"/>
      <c r="WYU294" s="355"/>
      <c r="WYV294" s="355"/>
      <c r="WYW294" s="355"/>
      <c r="WYX294" s="355"/>
      <c r="WYY294" s="355"/>
      <c r="WYZ294" s="355"/>
      <c r="WZA294" s="355"/>
      <c r="WZB294" s="355"/>
      <c r="WZC294" s="204"/>
      <c r="WZD294" s="355"/>
      <c r="WZE294" s="355"/>
      <c r="WZF294" s="355"/>
      <c r="WZG294" s="355"/>
      <c r="WZH294" s="355"/>
      <c r="WZI294" s="355"/>
      <c r="WZJ294" s="355"/>
      <c r="WZK294" s="355"/>
      <c r="WZL294" s="227"/>
      <c r="WZM294" s="227"/>
      <c r="WZN294" s="227"/>
      <c r="WZO294" s="204"/>
      <c r="WZP294" s="355"/>
      <c r="WZQ294" s="355"/>
      <c r="WZR294" s="355"/>
      <c r="WZS294" s="355"/>
      <c r="WZT294" s="355"/>
      <c r="WZU294" s="355"/>
      <c r="WZV294" s="355"/>
      <c r="WZW294" s="355"/>
      <c r="WZX294" s="204"/>
      <c r="WZY294" s="355"/>
      <c r="WZZ294" s="355"/>
      <c r="XAA294" s="355"/>
      <c r="XAB294" s="355"/>
      <c r="XAC294" s="355"/>
      <c r="XAD294" s="355"/>
      <c r="XAE294" s="355"/>
      <c r="XAF294" s="355"/>
      <c r="XAG294" s="227"/>
      <c r="XAH294" s="227"/>
      <c r="XAI294" s="227"/>
      <c r="XAJ294" s="204"/>
      <c r="XAK294" s="355"/>
      <c r="XAL294" s="355"/>
      <c r="XAM294" s="355"/>
      <c r="XAN294" s="355"/>
      <c r="XAO294" s="355"/>
      <c r="XAP294" s="355"/>
      <c r="XAQ294" s="355"/>
      <c r="XAR294" s="355"/>
      <c r="XAS294" s="204"/>
      <c r="XAT294" s="355"/>
      <c r="XAU294" s="355"/>
      <c r="XAV294" s="355"/>
      <c r="XAW294" s="355"/>
      <c r="XAX294" s="355"/>
      <c r="XAY294" s="355"/>
      <c r="XAZ294" s="355"/>
      <c r="XBA294" s="355"/>
      <c r="XBB294" s="227"/>
      <c r="XBC294" s="227"/>
      <c r="XBD294" s="227"/>
      <c r="XBE294" s="204"/>
      <c r="XBF294" s="355"/>
      <c r="XBG294" s="355"/>
      <c r="XBH294" s="355"/>
      <c r="XBI294" s="355"/>
      <c r="XBJ294" s="355"/>
      <c r="XBK294" s="355"/>
      <c r="XBL294" s="355"/>
      <c r="XBM294" s="355"/>
      <c r="XBN294" s="204"/>
      <c r="XBO294" s="355"/>
      <c r="XBP294" s="355"/>
      <c r="XBQ294" s="355"/>
      <c r="XBR294" s="355"/>
      <c r="XBS294" s="355"/>
      <c r="XBT294" s="355"/>
      <c r="XBU294" s="355"/>
      <c r="XBV294" s="355"/>
      <c r="XBW294" s="227"/>
      <c r="XBX294" s="227"/>
      <c r="XBY294" s="227"/>
      <c r="XBZ294" s="204"/>
      <c r="XCA294" s="355"/>
      <c r="XCB294" s="355"/>
      <c r="XCC294" s="355"/>
      <c r="XCD294" s="355"/>
      <c r="XCE294" s="355"/>
      <c r="XCF294" s="355"/>
      <c r="XCG294" s="355"/>
      <c r="XCH294" s="355"/>
      <c r="XCI294" s="204"/>
      <c r="XCJ294" s="355"/>
      <c r="XCK294" s="355"/>
      <c r="XCL294" s="355"/>
      <c r="XCM294" s="355"/>
      <c r="XCN294" s="355"/>
      <c r="XCO294" s="355"/>
      <c r="XCP294" s="355"/>
      <c r="XCQ294" s="355"/>
      <c r="XCR294" s="227"/>
      <c r="XCS294" s="227"/>
      <c r="XCT294" s="227"/>
      <c r="XCU294" s="204"/>
      <c r="XCV294" s="355"/>
      <c r="XCW294" s="355"/>
      <c r="XCX294" s="355"/>
      <c r="XCY294" s="355"/>
      <c r="XCZ294" s="355"/>
      <c r="XDA294" s="355"/>
      <c r="XDB294" s="355"/>
      <c r="XDC294" s="355"/>
      <c r="XDD294" s="204"/>
      <c r="XDE294" s="355"/>
      <c r="XDF294" s="355"/>
      <c r="XDG294" s="355"/>
      <c r="XDH294" s="355"/>
      <c r="XDI294" s="355"/>
      <c r="XDJ294" s="355"/>
      <c r="XDK294" s="355"/>
      <c r="XDL294" s="355"/>
      <c r="XDM294" s="227"/>
      <c r="XDN294" s="227"/>
      <c r="XDO294" s="227"/>
      <c r="XDP294" s="204"/>
      <c r="XDQ294" s="355"/>
      <c r="XDR294" s="355"/>
      <c r="XDS294" s="355"/>
      <c r="XDT294" s="355"/>
      <c r="XDU294" s="355"/>
      <c r="XDV294" s="355"/>
      <c r="XDW294" s="355"/>
      <c r="XDX294" s="355"/>
      <c r="XDY294" s="204"/>
      <c r="XDZ294" s="355"/>
      <c r="XEA294" s="355"/>
      <c r="XEB294" s="355"/>
      <c r="XEC294" s="355"/>
      <c r="XED294" s="355"/>
      <c r="XEE294" s="355"/>
      <c r="XEF294" s="355"/>
      <c r="XEG294" s="355"/>
      <c r="XEH294" s="227"/>
      <c r="XEI294" s="227"/>
      <c r="XEJ294" s="227"/>
      <c r="XEK294" s="204"/>
      <c r="XEL294" s="355"/>
      <c r="XEM294" s="355"/>
      <c r="XEN294" s="355"/>
      <c r="XEO294" s="355"/>
      <c r="XEP294" s="355"/>
      <c r="XEQ294" s="355"/>
      <c r="XER294" s="355"/>
      <c r="XES294" s="355"/>
      <c r="XET294" s="204"/>
      <c r="XEU294" s="355"/>
      <c r="XEV294" s="355"/>
      <c r="XEW294" s="355"/>
      <c r="XEX294" s="355"/>
      <c r="XEY294" s="355"/>
      <c r="XEZ294" s="355"/>
      <c r="XFA294" s="355"/>
    </row>
    <row r="295" spans="1:16381" ht="64.5" customHeight="1" x14ac:dyDescent="0.3">
      <c r="A295" s="362" t="s">
        <v>812</v>
      </c>
      <c r="B295" s="355" t="s">
        <v>784</v>
      </c>
      <c r="C295" s="355" t="s">
        <v>58</v>
      </c>
      <c r="D295" s="184" t="s">
        <v>59</v>
      </c>
      <c r="E295" s="184" t="s">
        <v>60</v>
      </c>
      <c r="F295" s="198">
        <v>25962</v>
      </c>
      <c r="G295" s="196" t="s">
        <v>131</v>
      </c>
      <c r="H295" s="196" t="s">
        <v>131</v>
      </c>
      <c r="I295" s="196" t="s">
        <v>131</v>
      </c>
      <c r="J295" s="196" t="s">
        <v>131</v>
      </c>
      <c r="K295" s="196" t="s">
        <v>131</v>
      </c>
      <c r="L295" s="196" t="s">
        <v>131</v>
      </c>
      <c r="M295" s="196" t="s">
        <v>131</v>
      </c>
      <c r="N295" s="196" t="s">
        <v>131</v>
      </c>
      <c r="O295" s="198">
        <v>2292</v>
      </c>
      <c r="P295" s="196" t="s">
        <v>131</v>
      </c>
      <c r="Q295" s="196" t="s">
        <v>131</v>
      </c>
      <c r="R295" s="196" t="s">
        <v>131</v>
      </c>
      <c r="S295" s="196" t="s">
        <v>131</v>
      </c>
      <c r="T295" s="196" t="s">
        <v>131</v>
      </c>
      <c r="U295" s="196" t="s">
        <v>131</v>
      </c>
      <c r="V295" s="196" t="s">
        <v>131</v>
      </c>
      <c r="W295" s="196" t="s">
        <v>131</v>
      </c>
    </row>
    <row r="296" spans="1:16381" ht="21" x14ac:dyDescent="0.3">
      <c r="A296" s="362" t="s">
        <v>790</v>
      </c>
      <c r="B296" s="200" t="s">
        <v>782</v>
      </c>
      <c r="C296" s="355" t="s">
        <v>58</v>
      </c>
      <c r="D296" s="184" t="s">
        <v>59</v>
      </c>
      <c r="E296" s="184" t="s">
        <v>60</v>
      </c>
      <c r="F296" s="202">
        <v>9423</v>
      </c>
      <c r="G296" s="191" t="s">
        <v>131</v>
      </c>
      <c r="H296" s="191" t="s">
        <v>131</v>
      </c>
      <c r="I296" s="191" t="s">
        <v>131</v>
      </c>
      <c r="J296" s="191" t="s">
        <v>131</v>
      </c>
      <c r="K296" s="191" t="s">
        <v>131</v>
      </c>
      <c r="L296" s="191" t="s">
        <v>131</v>
      </c>
      <c r="M296" s="191" t="s">
        <v>131</v>
      </c>
      <c r="N296" s="191" t="s">
        <v>131</v>
      </c>
      <c r="O296" s="202">
        <v>921</v>
      </c>
      <c r="P296" s="191" t="s">
        <v>131</v>
      </c>
      <c r="Q296" s="191" t="s">
        <v>131</v>
      </c>
      <c r="R296" s="191" t="s">
        <v>131</v>
      </c>
      <c r="S296" s="191" t="s">
        <v>131</v>
      </c>
      <c r="T296" s="191" t="s">
        <v>131</v>
      </c>
      <c r="U296" s="191" t="s">
        <v>131</v>
      </c>
      <c r="V296" s="191" t="s">
        <v>131</v>
      </c>
      <c r="W296" s="191" t="s">
        <v>131</v>
      </c>
      <c r="X296" s="362"/>
      <c r="Y296" s="355"/>
      <c r="Z296" s="355"/>
      <c r="AA296" s="184"/>
      <c r="AB296" s="184"/>
      <c r="AC296" s="357"/>
      <c r="AD296" s="354"/>
      <c r="AE296" s="356"/>
      <c r="AF296" s="198"/>
      <c r="AG296" s="194"/>
      <c r="AH296" s="194"/>
      <c r="AI296" s="194"/>
      <c r="AJ296" s="194"/>
      <c r="AK296" s="194"/>
      <c r="AL296" s="194"/>
      <c r="AM296" s="194"/>
      <c r="AN296" s="194"/>
      <c r="AO296" s="198"/>
      <c r="AP296" s="194"/>
      <c r="AQ296" s="194"/>
      <c r="AR296" s="194"/>
      <c r="AS296" s="194"/>
      <c r="AT296" s="194"/>
      <c r="AU296" s="194"/>
      <c r="AV296" s="194"/>
      <c r="AW296" s="194"/>
      <c r="AX296" s="362"/>
      <c r="AY296" s="355"/>
      <c r="AZ296" s="355"/>
      <c r="BA296" s="184"/>
      <c r="BB296" s="184"/>
      <c r="BC296" s="357"/>
      <c r="BD296" s="354"/>
      <c r="BE296" s="356"/>
      <c r="BF296" s="198"/>
      <c r="BG296" s="194"/>
      <c r="BH296" s="194"/>
      <c r="BI296" s="194"/>
      <c r="BJ296" s="194"/>
      <c r="BK296" s="194"/>
      <c r="BL296" s="194"/>
      <c r="BM296" s="194"/>
      <c r="BN296" s="194"/>
      <c r="BO296" s="198"/>
      <c r="BP296" s="194"/>
      <c r="BQ296" s="194"/>
      <c r="BR296" s="194"/>
      <c r="BS296" s="194"/>
      <c r="BT296" s="194"/>
      <c r="BU296" s="194"/>
      <c r="BV296" s="194"/>
      <c r="BW296" s="194"/>
      <c r="BX296" s="362"/>
      <c r="BY296" s="355"/>
      <c r="BZ296" s="355"/>
      <c r="CA296" s="184"/>
      <c r="CB296" s="184"/>
      <c r="CC296" s="357"/>
      <c r="CD296" s="354"/>
      <c r="CE296" s="356"/>
      <c r="CF296" s="198"/>
      <c r="CG296" s="194"/>
      <c r="CH296" s="194"/>
      <c r="CI296" s="194"/>
      <c r="CJ296" s="194"/>
      <c r="CK296" s="194"/>
      <c r="CL296" s="194"/>
      <c r="CM296" s="194"/>
      <c r="CN296" s="194"/>
      <c r="CO296" s="198"/>
      <c r="CP296" s="194"/>
      <c r="CQ296" s="194"/>
      <c r="CR296" s="194"/>
      <c r="CS296" s="194"/>
      <c r="CT296" s="194"/>
      <c r="CU296" s="194"/>
      <c r="CV296" s="194"/>
      <c r="CW296" s="194"/>
      <c r="CX296" s="362"/>
      <c r="CY296" s="355"/>
      <c r="CZ296" s="355"/>
      <c r="DA296" s="184"/>
      <c r="DB296" s="184"/>
      <c r="DC296" s="357"/>
      <c r="DD296" s="354"/>
      <c r="DE296" s="356"/>
      <c r="DF296" s="198"/>
      <c r="DG296" s="194"/>
      <c r="DH296" s="194"/>
      <c r="DI296" s="194"/>
      <c r="DJ296" s="194"/>
      <c r="DK296" s="194"/>
      <c r="DL296" s="194"/>
      <c r="DM296" s="194"/>
      <c r="DN296" s="194"/>
      <c r="DO296" s="198"/>
      <c r="DP296" s="194"/>
      <c r="DQ296" s="194"/>
      <c r="DR296" s="194"/>
      <c r="DS296" s="194"/>
      <c r="DT296" s="194"/>
      <c r="DU296" s="194"/>
      <c r="DV296" s="194"/>
      <c r="DW296" s="194"/>
      <c r="DX296" s="362"/>
      <c r="DY296" s="355"/>
      <c r="DZ296" s="355"/>
      <c r="EA296" s="184"/>
      <c r="EB296" s="184"/>
      <c r="EC296" s="357"/>
      <c r="ED296" s="354"/>
      <c r="EE296" s="356"/>
      <c r="EF296" s="198"/>
      <c r="EG296" s="194"/>
      <c r="EH296" s="194"/>
      <c r="EI296" s="194"/>
      <c r="EJ296" s="194"/>
      <c r="EK296" s="194"/>
      <c r="EL296" s="194"/>
      <c r="EM296" s="194"/>
      <c r="EN296" s="194"/>
      <c r="EO296" s="198"/>
      <c r="EP296" s="194"/>
      <c r="EQ296" s="194"/>
      <c r="ER296" s="194"/>
      <c r="ES296" s="194"/>
      <c r="ET296" s="194"/>
      <c r="EU296" s="194"/>
      <c r="EV296" s="194"/>
      <c r="EW296" s="194"/>
      <c r="EX296" s="362"/>
      <c r="EY296" s="355"/>
      <c r="EZ296" s="355"/>
      <c r="FA296" s="184"/>
      <c r="FB296" s="184"/>
      <c r="FC296" s="357"/>
      <c r="FD296" s="354"/>
      <c r="FE296" s="356"/>
      <c r="FF296" s="198"/>
      <c r="FG296" s="194"/>
      <c r="FH296" s="194"/>
      <c r="FI296" s="194"/>
      <c r="FJ296" s="194"/>
      <c r="FK296" s="194"/>
      <c r="FL296" s="194"/>
      <c r="FM296" s="194"/>
      <c r="FN296" s="194"/>
      <c r="FO296" s="198"/>
      <c r="FP296" s="194"/>
      <c r="FQ296" s="194"/>
      <c r="FR296" s="194"/>
      <c r="FS296" s="194"/>
      <c r="FT296" s="194"/>
      <c r="FU296" s="194"/>
      <c r="FV296" s="194"/>
      <c r="FW296" s="194"/>
      <c r="FX296" s="362"/>
      <c r="FY296" s="355"/>
      <c r="FZ296" s="355"/>
      <c r="GA296" s="184"/>
      <c r="GB296" s="184"/>
      <c r="GC296" s="357"/>
      <c r="GD296" s="354"/>
      <c r="GE296" s="356"/>
      <c r="GF296" s="198"/>
      <c r="GG296" s="194"/>
      <c r="GH296" s="194"/>
      <c r="GI296" s="194"/>
      <c r="GJ296" s="194"/>
      <c r="GK296" s="194"/>
      <c r="GL296" s="194"/>
      <c r="GM296" s="194"/>
      <c r="GN296" s="194"/>
      <c r="GO296" s="198"/>
      <c r="GP296" s="194"/>
      <c r="GQ296" s="194"/>
      <c r="GR296" s="194"/>
      <c r="GS296" s="194"/>
      <c r="GT296" s="194"/>
      <c r="GU296" s="194"/>
      <c r="GV296" s="194"/>
      <c r="GW296" s="194"/>
      <c r="GX296" s="362"/>
      <c r="GY296" s="355"/>
      <c r="GZ296" s="355"/>
      <c r="HA296" s="184"/>
      <c r="HB296" s="184"/>
      <c r="HC296" s="357"/>
      <c r="HD296" s="354"/>
      <c r="HE296" s="356"/>
      <c r="HF296" s="198"/>
      <c r="HG296" s="194"/>
      <c r="HH296" s="194"/>
      <c r="HI296" s="194"/>
      <c r="HJ296" s="194"/>
      <c r="HK296" s="194"/>
      <c r="HL296" s="194"/>
      <c r="HM296" s="194"/>
      <c r="HN296" s="194"/>
      <c r="HO296" s="198"/>
      <c r="HP296" s="194"/>
      <c r="HQ296" s="194"/>
      <c r="HR296" s="194"/>
      <c r="HS296" s="194"/>
      <c r="HT296" s="194"/>
      <c r="HU296" s="194"/>
      <c r="HV296" s="194"/>
      <c r="HW296" s="194"/>
      <c r="HX296" s="362"/>
      <c r="HY296" s="355"/>
      <c r="HZ296" s="355"/>
      <c r="IA296" s="184"/>
      <c r="IB296" s="184"/>
      <c r="IC296" s="357"/>
      <c r="ID296" s="354"/>
      <c r="IE296" s="356"/>
      <c r="IF296" s="198"/>
      <c r="IG296" s="194"/>
      <c r="IH296" s="194"/>
      <c r="II296" s="194"/>
      <c r="IJ296" s="194"/>
      <c r="IK296" s="194"/>
      <c r="IL296" s="194"/>
      <c r="IM296" s="194"/>
      <c r="IN296" s="194"/>
      <c r="IO296" s="198"/>
      <c r="IP296" s="194"/>
      <c r="IQ296" s="194"/>
      <c r="IR296" s="194"/>
      <c r="IS296" s="194"/>
      <c r="IT296" s="194"/>
      <c r="IU296" s="194"/>
      <c r="IV296" s="194"/>
      <c r="IW296" s="194"/>
      <c r="IX296" s="362"/>
      <c r="IY296" s="355"/>
      <c r="IZ296" s="355"/>
      <c r="JA296" s="184"/>
      <c r="JB296" s="184"/>
      <c r="JC296" s="357"/>
      <c r="JD296" s="354"/>
      <c r="JE296" s="356"/>
      <c r="JF296" s="198"/>
      <c r="JG296" s="194"/>
      <c r="JH296" s="194"/>
      <c r="JI296" s="194"/>
      <c r="JJ296" s="194"/>
      <c r="JK296" s="194"/>
      <c r="JL296" s="194"/>
      <c r="JM296" s="194"/>
      <c r="JN296" s="194"/>
      <c r="JO296" s="198"/>
      <c r="JP296" s="194"/>
      <c r="JQ296" s="194"/>
      <c r="JR296" s="194"/>
      <c r="JS296" s="194"/>
      <c r="JT296" s="194"/>
      <c r="JU296" s="194"/>
      <c r="JV296" s="194"/>
      <c r="JW296" s="194"/>
      <c r="JX296" s="362"/>
      <c r="JY296" s="355"/>
      <c r="JZ296" s="355"/>
      <c r="KA296" s="184"/>
      <c r="KB296" s="184"/>
      <c r="KC296" s="357"/>
      <c r="KD296" s="354"/>
      <c r="KE296" s="356"/>
      <c r="KF296" s="198"/>
      <c r="KG296" s="194"/>
      <c r="KH296" s="194"/>
      <c r="KI296" s="194"/>
      <c r="KJ296" s="194"/>
      <c r="KK296" s="194"/>
      <c r="KL296" s="194"/>
      <c r="KM296" s="194"/>
      <c r="KN296" s="194"/>
      <c r="KO296" s="198"/>
      <c r="KP296" s="194"/>
      <c r="KQ296" s="194"/>
      <c r="KR296" s="194"/>
      <c r="KS296" s="194"/>
      <c r="KT296" s="194"/>
      <c r="KU296" s="194"/>
      <c r="KV296" s="194"/>
      <c r="KW296" s="194"/>
      <c r="KX296" s="362"/>
      <c r="KY296" s="355"/>
      <c r="KZ296" s="355"/>
      <c r="LA296" s="184"/>
      <c r="LB296" s="184"/>
      <c r="LC296" s="357"/>
      <c r="LD296" s="354"/>
      <c r="LE296" s="356"/>
      <c r="LF296" s="198"/>
      <c r="LG296" s="194"/>
      <c r="LH296" s="194"/>
      <c r="LI296" s="194"/>
      <c r="LJ296" s="194"/>
      <c r="LK296" s="194"/>
      <c r="LL296" s="194"/>
      <c r="LM296" s="194"/>
      <c r="LN296" s="194"/>
      <c r="LO296" s="198"/>
      <c r="LP296" s="194"/>
      <c r="LQ296" s="194"/>
      <c r="LR296" s="194"/>
      <c r="LS296" s="194"/>
      <c r="LT296" s="194"/>
      <c r="LU296" s="194"/>
      <c r="LV296" s="194"/>
      <c r="LW296" s="194"/>
      <c r="LX296" s="362"/>
      <c r="LY296" s="355"/>
      <c r="LZ296" s="355"/>
      <c r="MA296" s="184"/>
      <c r="MB296" s="184"/>
      <c r="MC296" s="357"/>
      <c r="MD296" s="354"/>
      <c r="ME296" s="356"/>
      <c r="MF296" s="198"/>
      <c r="MG296" s="194"/>
      <c r="MH296" s="194"/>
      <c r="MI296" s="194"/>
      <c r="MJ296" s="194"/>
      <c r="MK296" s="194"/>
      <c r="ML296" s="194"/>
      <c r="MM296" s="194"/>
      <c r="MN296" s="194"/>
      <c r="MO296" s="198"/>
      <c r="MP296" s="194"/>
      <c r="MQ296" s="194"/>
      <c r="MR296" s="194"/>
      <c r="MS296" s="194"/>
      <c r="MT296" s="194"/>
      <c r="MU296" s="194"/>
      <c r="MV296" s="194"/>
      <c r="MW296" s="194"/>
      <c r="MX296" s="362"/>
      <c r="MY296" s="355"/>
      <c r="MZ296" s="355"/>
      <c r="NA296" s="184"/>
      <c r="NB296" s="184"/>
      <c r="NC296" s="357"/>
      <c r="ND296" s="354"/>
      <c r="NE296" s="356"/>
      <c r="NF296" s="198"/>
      <c r="NG296" s="194"/>
      <c r="NH296" s="194"/>
      <c r="NI296" s="194"/>
      <c r="NJ296" s="194"/>
      <c r="NK296" s="194"/>
      <c r="NL296" s="194"/>
      <c r="NM296" s="194"/>
      <c r="NN296" s="194"/>
      <c r="NO296" s="198"/>
      <c r="NP296" s="194"/>
      <c r="NQ296" s="194"/>
      <c r="NR296" s="194"/>
      <c r="NS296" s="194"/>
      <c r="NT296" s="194"/>
      <c r="NU296" s="194"/>
      <c r="NV296" s="194"/>
      <c r="NW296" s="194"/>
      <c r="NX296" s="362"/>
      <c r="NY296" s="355"/>
      <c r="NZ296" s="355"/>
      <c r="OA296" s="184"/>
      <c r="OB296" s="184"/>
      <c r="OC296" s="357"/>
      <c r="OD296" s="354"/>
      <c r="OE296" s="356"/>
      <c r="OF296" s="198"/>
      <c r="OG296" s="194"/>
      <c r="OH296" s="194"/>
      <c r="OI296" s="194"/>
      <c r="OJ296" s="194"/>
      <c r="OK296" s="194"/>
      <c r="OL296" s="194"/>
      <c r="OM296" s="194"/>
      <c r="ON296" s="194"/>
      <c r="OO296" s="198"/>
      <c r="OP296" s="194"/>
      <c r="OQ296" s="194"/>
      <c r="OR296" s="194"/>
      <c r="OS296" s="194"/>
      <c r="OT296" s="194"/>
      <c r="OU296" s="194"/>
      <c r="OV296" s="194"/>
      <c r="OW296" s="194"/>
      <c r="OX296" s="362"/>
      <c r="OY296" s="355"/>
      <c r="OZ296" s="355"/>
      <c r="PA296" s="184"/>
      <c r="PB296" s="184"/>
      <c r="PC296" s="357"/>
      <c r="PD296" s="354"/>
      <c r="PE296" s="356"/>
      <c r="PF296" s="198"/>
      <c r="PG296" s="194"/>
      <c r="PH296" s="194"/>
      <c r="PI296" s="194"/>
      <c r="PJ296" s="194"/>
      <c r="PK296" s="194"/>
      <c r="PL296" s="194"/>
      <c r="PM296" s="194"/>
      <c r="PN296" s="194"/>
      <c r="PO296" s="198"/>
      <c r="PP296" s="194"/>
      <c r="PQ296" s="194"/>
      <c r="PR296" s="194"/>
      <c r="PS296" s="194"/>
      <c r="PT296" s="194"/>
      <c r="PU296" s="194"/>
      <c r="PV296" s="194"/>
      <c r="PW296" s="194"/>
      <c r="PX296" s="362"/>
      <c r="PY296" s="355"/>
      <c r="PZ296" s="355"/>
      <c r="QA296" s="184"/>
      <c r="QB296" s="184"/>
      <c r="QC296" s="357"/>
      <c r="QD296" s="354"/>
      <c r="QE296" s="356"/>
      <c r="QF296" s="198"/>
      <c r="QG296" s="194"/>
      <c r="QH296" s="194"/>
      <c r="QI296" s="194"/>
      <c r="QJ296" s="194"/>
      <c r="QK296" s="194"/>
      <c r="QL296" s="194"/>
      <c r="QM296" s="194"/>
      <c r="QN296" s="194"/>
      <c r="QO296" s="198"/>
      <c r="QP296" s="194"/>
      <c r="QQ296" s="194"/>
      <c r="QR296" s="194"/>
      <c r="QS296" s="194"/>
      <c r="QT296" s="194"/>
      <c r="QU296" s="194"/>
      <c r="QV296" s="194"/>
      <c r="QW296" s="194"/>
      <c r="QX296" s="362"/>
      <c r="QY296" s="355"/>
      <c r="QZ296" s="355"/>
      <c r="RA296" s="184"/>
      <c r="RB296" s="184"/>
      <c r="RC296" s="357"/>
      <c r="RD296" s="354"/>
      <c r="RE296" s="356"/>
      <c r="RF296" s="198"/>
      <c r="RG296" s="194"/>
      <c r="RH296" s="194"/>
      <c r="RI296" s="194"/>
      <c r="RJ296" s="194"/>
      <c r="RK296" s="194"/>
      <c r="RL296" s="194"/>
      <c r="RM296" s="194"/>
      <c r="RN296" s="194"/>
      <c r="RO296" s="198"/>
      <c r="RP296" s="194"/>
      <c r="RQ296" s="194"/>
      <c r="RR296" s="194"/>
      <c r="RS296" s="194"/>
      <c r="RT296" s="194"/>
      <c r="RU296" s="194"/>
      <c r="RV296" s="194"/>
      <c r="RW296" s="194"/>
      <c r="RX296" s="362"/>
      <c r="RY296" s="355"/>
      <c r="RZ296" s="355"/>
      <c r="SA296" s="184"/>
      <c r="SB296" s="184"/>
      <c r="SC296" s="357"/>
      <c r="SD296" s="354"/>
      <c r="SE296" s="356"/>
      <c r="SF296" s="198"/>
      <c r="SG296" s="194"/>
      <c r="SH296" s="194"/>
      <c r="SI296" s="194"/>
      <c r="SJ296" s="194"/>
      <c r="SK296" s="194"/>
      <c r="SL296" s="194"/>
      <c r="SM296" s="194"/>
      <c r="SN296" s="194"/>
      <c r="SO296" s="198"/>
      <c r="SP296" s="194"/>
      <c r="SQ296" s="194"/>
      <c r="SR296" s="194"/>
      <c r="SS296" s="194"/>
      <c r="ST296" s="194"/>
      <c r="SU296" s="194"/>
      <c r="SV296" s="194"/>
      <c r="SW296" s="194"/>
      <c r="SX296" s="362"/>
      <c r="SY296" s="355"/>
      <c r="SZ296" s="355"/>
      <c r="TA296" s="184"/>
      <c r="TB296" s="184"/>
      <c r="TC296" s="357"/>
      <c r="TD296" s="354"/>
      <c r="TE296" s="356"/>
      <c r="TF296" s="198"/>
      <c r="TG296" s="194"/>
      <c r="TH296" s="194"/>
      <c r="TI296" s="194"/>
      <c r="TJ296" s="194"/>
      <c r="TK296" s="194"/>
      <c r="TL296" s="194"/>
      <c r="TM296" s="194"/>
      <c r="TN296" s="194"/>
      <c r="TO296" s="198"/>
      <c r="TP296" s="194"/>
      <c r="TQ296" s="194"/>
      <c r="TR296" s="194"/>
      <c r="TS296" s="194"/>
      <c r="TT296" s="194"/>
      <c r="TU296" s="194"/>
      <c r="TV296" s="194"/>
      <c r="TW296" s="194"/>
      <c r="TX296" s="362"/>
      <c r="TY296" s="355"/>
      <c r="TZ296" s="355"/>
      <c r="UA296" s="184"/>
      <c r="UB296" s="184"/>
      <c r="UC296" s="357"/>
      <c r="UD296" s="354"/>
      <c r="UE296" s="356"/>
      <c r="UF296" s="198"/>
      <c r="UG296" s="194"/>
      <c r="UH296" s="194"/>
      <c r="UI296" s="194"/>
      <c r="UJ296" s="194"/>
      <c r="UK296" s="194"/>
      <c r="UL296" s="194"/>
      <c r="UM296" s="194"/>
      <c r="UN296" s="194"/>
      <c r="UO296" s="198"/>
      <c r="UP296" s="194"/>
      <c r="UQ296" s="194"/>
      <c r="UR296" s="194"/>
      <c r="US296" s="194"/>
      <c r="UT296" s="194"/>
      <c r="UU296" s="194"/>
      <c r="UV296" s="194"/>
      <c r="UW296" s="194"/>
      <c r="UX296" s="362"/>
      <c r="UY296" s="355"/>
      <c r="UZ296" s="355"/>
      <c r="VA296" s="184"/>
      <c r="VB296" s="184"/>
      <c r="VC296" s="357"/>
      <c r="VD296" s="354"/>
      <c r="VE296" s="356"/>
      <c r="VF296" s="198"/>
      <c r="VG296" s="194"/>
      <c r="VH296" s="194"/>
      <c r="VI296" s="194"/>
      <c r="VJ296" s="194"/>
      <c r="VK296" s="194"/>
      <c r="VL296" s="194"/>
      <c r="VM296" s="194"/>
      <c r="VN296" s="194"/>
      <c r="VO296" s="198"/>
      <c r="VP296" s="194"/>
      <c r="VQ296" s="194"/>
      <c r="VR296" s="194"/>
      <c r="VS296" s="194"/>
      <c r="VT296" s="194"/>
      <c r="VU296" s="194"/>
      <c r="VV296" s="194"/>
      <c r="VW296" s="194"/>
      <c r="VX296" s="362"/>
      <c r="VY296" s="355"/>
      <c r="VZ296" s="355"/>
      <c r="WA296" s="184"/>
      <c r="WB296" s="184"/>
      <c r="WC296" s="357"/>
      <c r="WD296" s="354"/>
      <c r="WE296" s="356"/>
      <c r="WF296" s="198"/>
      <c r="WG296" s="194"/>
      <c r="WH296" s="194"/>
      <c r="WI296" s="194"/>
      <c r="WJ296" s="194"/>
      <c r="WK296" s="194"/>
      <c r="WL296" s="194"/>
      <c r="WM296" s="194"/>
      <c r="WN296" s="194"/>
      <c r="WO296" s="198"/>
      <c r="WP296" s="194"/>
      <c r="WQ296" s="194"/>
      <c r="WR296" s="194"/>
      <c r="WS296" s="194"/>
      <c r="WT296" s="194"/>
      <c r="WU296" s="194"/>
      <c r="WV296" s="194"/>
      <c r="WW296" s="194"/>
      <c r="WX296" s="362"/>
      <c r="WY296" s="355"/>
      <c r="WZ296" s="355"/>
      <c r="XA296" s="184"/>
      <c r="XB296" s="184"/>
      <c r="XC296" s="357"/>
      <c r="XD296" s="354"/>
      <c r="XE296" s="356"/>
      <c r="XF296" s="198"/>
      <c r="XG296" s="194"/>
      <c r="XH296" s="194"/>
      <c r="XI296" s="194"/>
      <c r="XJ296" s="194"/>
      <c r="XK296" s="194"/>
      <c r="XL296" s="194"/>
      <c r="XM296" s="194"/>
      <c r="XN296" s="194"/>
      <c r="XO296" s="198"/>
      <c r="XP296" s="194"/>
      <c r="XQ296" s="194"/>
      <c r="XR296" s="194"/>
      <c r="XS296" s="194"/>
      <c r="XT296" s="194"/>
      <c r="XU296" s="194"/>
      <c r="XV296" s="194"/>
      <c r="XW296" s="194"/>
      <c r="XX296" s="362"/>
      <c r="XY296" s="355"/>
      <c r="XZ296" s="355"/>
      <c r="YA296" s="184"/>
      <c r="YB296" s="184"/>
      <c r="YC296" s="357"/>
      <c r="YD296" s="354"/>
      <c r="YE296" s="356"/>
      <c r="YF296" s="198"/>
      <c r="YG296" s="194"/>
      <c r="YH296" s="194"/>
      <c r="YI296" s="194"/>
      <c r="YJ296" s="194"/>
      <c r="YK296" s="194"/>
      <c r="YL296" s="194"/>
      <c r="YM296" s="194"/>
      <c r="YN296" s="194"/>
      <c r="YO296" s="198"/>
      <c r="YP296" s="194"/>
      <c r="YQ296" s="194"/>
      <c r="YR296" s="194"/>
      <c r="YS296" s="194"/>
      <c r="YT296" s="194"/>
      <c r="YU296" s="194"/>
      <c r="YV296" s="194"/>
      <c r="YW296" s="194"/>
      <c r="YX296" s="362"/>
      <c r="YY296" s="355"/>
      <c r="YZ296" s="355"/>
      <c r="ZA296" s="184"/>
      <c r="ZB296" s="184"/>
      <c r="ZC296" s="357"/>
      <c r="ZD296" s="354"/>
      <c r="ZE296" s="356"/>
      <c r="ZF296" s="198"/>
      <c r="ZG296" s="194"/>
      <c r="ZH296" s="194"/>
      <c r="ZI296" s="194"/>
      <c r="ZJ296" s="194"/>
      <c r="ZK296" s="194"/>
      <c r="ZL296" s="194"/>
      <c r="ZM296" s="194"/>
      <c r="ZN296" s="194"/>
      <c r="ZO296" s="198"/>
      <c r="ZP296" s="194"/>
      <c r="ZQ296" s="194"/>
      <c r="ZR296" s="194"/>
      <c r="ZS296" s="194"/>
      <c r="ZT296" s="194"/>
      <c r="ZU296" s="194"/>
      <c r="ZV296" s="194"/>
      <c r="ZW296" s="194"/>
      <c r="ZX296" s="362"/>
      <c r="ZY296" s="355"/>
      <c r="ZZ296" s="355"/>
      <c r="AAA296" s="184"/>
      <c r="AAB296" s="184"/>
      <c r="AAC296" s="357"/>
      <c r="AAD296" s="354"/>
      <c r="AAE296" s="356"/>
      <c r="AAF296" s="198"/>
      <c r="AAG296" s="194"/>
      <c r="AAH296" s="194"/>
      <c r="AAI296" s="194"/>
      <c r="AAJ296" s="194"/>
      <c r="AAK296" s="194"/>
      <c r="AAL296" s="194"/>
      <c r="AAM296" s="194"/>
      <c r="AAN296" s="194"/>
      <c r="AAO296" s="198"/>
      <c r="AAP296" s="194"/>
      <c r="AAQ296" s="194"/>
      <c r="AAR296" s="194"/>
      <c r="AAS296" s="194"/>
      <c r="AAT296" s="194"/>
      <c r="AAU296" s="194"/>
      <c r="AAV296" s="194"/>
      <c r="AAW296" s="194"/>
      <c r="AAX296" s="362"/>
      <c r="AAY296" s="355"/>
      <c r="AAZ296" s="355"/>
      <c r="ABA296" s="184"/>
      <c r="ABB296" s="184"/>
      <c r="ABC296" s="357"/>
      <c r="ABD296" s="354"/>
      <c r="ABE296" s="356"/>
      <c r="ABF296" s="198"/>
      <c r="ABG296" s="194"/>
      <c r="ABH296" s="194"/>
      <c r="ABI296" s="194"/>
      <c r="ABJ296" s="194"/>
      <c r="ABK296" s="194"/>
      <c r="ABL296" s="194"/>
      <c r="ABM296" s="194"/>
      <c r="ABN296" s="194"/>
      <c r="ABO296" s="198"/>
      <c r="ABP296" s="194"/>
      <c r="ABQ296" s="194"/>
      <c r="ABR296" s="194"/>
      <c r="ABS296" s="194"/>
      <c r="ABT296" s="194"/>
      <c r="ABU296" s="194"/>
      <c r="ABV296" s="194"/>
      <c r="ABW296" s="194"/>
      <c r="ABX296" s="362"/>
      <c r="ABY296" s="355"/>
      <c r="ABZ296" s="355"/>
      <c r="ACA296" s="184"/>
      <c r="ACB296" s="184"/>
      <c r="ACC296" s="357"/>
      <c r="ACD296" s="354"/>
      <c r="ACE296" s="356"/>
      <c r="ACF296" s="198"/>
      <c r="ACG296" s="194"/>
      <c r="ACH296" s="194"/>
      <c r="ACI296" s="194"/>
      <c r="ACJ296" s="194"/>
      <c r="ACK296" s="194"/>
      <c r="ACL296" s="194"/>
      <c r="ACM296" s="194"/>
      <c r="ACN296" s="194"/>
      <c r="ACO296" s="198"/>
      <c r="ACP296" s="194"/>
      <c r="ACQ296" s="194"/>
      <c r="ACR296" s="194"/>
      <c r="ACS296" s="194"/>
      <c r="ACT296" s="194"/>
      <c r="ACU296" s="194"/>
      <c r="ACV296" s="194"/>
      <c r="ACW296" s="194"/>
      <c r="ACX296" s="362"/>
      <c r="ACY296" s="355"/>
      <c r="ACZ296" s="355"/>
      <c r="ADA296" s="184"/>
      <c r="ADB296" s="184"/>
      <c r="ADC296" s="357"/>
      <c r="ADD296" s="354"/>
      <c r="ADE296" s="356"/>
      <c r="ADF296" s="198"/>
      <c r="ADG296" s="194"/>
      <c r="ADH296" s="194"/>
      <c r="ADI296" s="194"/>
      <c r="ADJ296" s="194"/>
      <c r="ADK296" s="194"/>
      <c r="ADL296" s="194"/>
      <c r="ADM296" s="194"/>
      <c r="ADN296" s="194"/>
      <c r="ADO296" s="198"/>
      <c r="ADP296" s="194"/>
      <c r="ADQ296" s="194"/>
      <c r="ADR296" s="194"/>
      <c r="ADS296" s="194"/>
      <c r="ADT296" s="194"/>
      <c r="ADU296" s="194"/>
      <c r="ADV296" s="194"/>
      <c r="ADW296" s="194"/>
      <c r="ADX296" s="362"/>
      <c r="ADY296" s="355"/>
      <c r="ADZ296" s="355"/>
      <c r="AEA296" s="184"/>
      <c r="AEB296" s="184"/>
      <c r="AEC296" s="357"/>
      <c r="AED296" s="354"/>
      <c r="AEE296" s="356"/>
      <c r="AEF296" s="198"/>
      <c r="AEG296" s="194"/>
      <c r="AEH296" s="194"/>
      <c r="AEI296" s="194"/>
      <c r="AEJ296" s="194"/>
      <c r="AEK296" s="194"/>
      <c r="AEL296" s="194"/>
      <c r="AEM296" s="194"/>
      <c r="AEN296" s="194"/>
      <c r="AEO296" s="198"/>
      <c r="AEP296" s="194"/>
      <c r="AEQ296" s="194"/>
      <c r="AER296" s="194"/>
      <c r="AES296" s="194"/>
      <c r="AET296" s="194"/>
      <c r="AEU296" s="194"/>
      <c r="AEV296" s="194"/>
      <c r="AEW296" s="194"/>
      <c r="AEX296" s="362"/>
      <c r="AEY296" s="355"/>
      <c r="AEZ296" s="355"/>
      <c r="AFA296" s="184"/>
      <c r="AFB296" s="184"/>
      <c r="AFC296" s="357"/>
      <c r="AFD296" s="354"/>
      <c r="AFE296" s="356"/>
      <c r="AFF296" s="198"/>
      <c r="AFG296" s="194"/>
      <c r="AFH296" s="194"/>
      <c r="AFI296" s="194"/>
      <c r="AFJ296" s="194"/>
      <c r="AFK296" s="194"/>
      <c r="AFL296" s="194"/>
      <c r="AFM296" s="194"/>
      <c r="AFN296" s="194"/>
      <c r="AFO296" s="198"/>
      <c r="AFP296" s="194"/>
      <c r="AFQ296" s="194"/>
      <c r="AFR296" s="194"/>
      <c r="AFS296" s="194"/>
      <c r="AFT296" s="194"/>
      <c r="AFU296" s="194"/>
      <c r="AFV296" s="194"/>
      <c r="AFW296" s="194"/>
      <c r="AFX296" s="362"/>
      <c r="AFY296" s="355"/>
      <c r="AFZ296" s="355"/>
      <c r="AGA296" s="184"/>
      <c r="AGB296" s="184"/>
      <c r="AGC296" s="357"/>
      <c r="AGD296" s="354"/>
      <c r="AGE296" s="356"/>
      <c r="AGF296" s="198"/>
      <c r="AGG296" s="194"/>
      <c r="AGH296" s="194"/>
      <c r="AGI296" s="194"/>
      <c r="AGJ296" s="194"/>
      <c r="AGK296" s="194"/>
      <c r="AGL296" s="194"/>
      <c r="AGM296" s="194"/>
      <c r="AGN296" s="194"/>
      <c r="AGO296" s="198"/>
      <c r="AGP296" s="194"/>
      <c r="AGQ296" s="194"/>
      <c r="AGR296" s="194"/>
      <c r="AGS296" s="194"/>
      <c r="AGT296" s="194"/>
      <c r="AGU296" s="194"/>
      <c r="AGV296" s="194"/>
      <c r="AGW296" s="194"/>
      <c r="AGX296" s="362"/>
      <c r="AGY296" s="355"/>
      <c r="AGZ296" s="355"/>
      <c r="AHA296" s="184"/>
      <c r="AHB296" s="184"/>
      <c r="AHC296" s="357"/>
      <c r="AHD296" s="354"/>
      <c r="AHE296" s="356"/>
      <c r="AHF296" s="198"/>
      <c r="AHG296" s="194"/>
      <c r="AHH296" s="194"/>
      <c r="AHI296" s="194"/>
      <c r="AHJ296" s="194"/>
      <c r="AHK296" s="194"/>
      <c r="AHL296" s="194"/>
      <c r="AHM296" s="194"/>
      <c r="AHN296" s="194"/>
      <c r="AHO296" s="198"/>
      <c r="AHP296" s="194"/>
      <c r="AHQ296" s="194"/>
      <c r="AHR296" s="194"/>
      <c r="AHS296" s="194"/>
      <c r="AHT296" s="194"/>
      <c r="AHU296" s="194"/>
      <c r="AHV296" s="194"/>
      <c r="AHW296" s="194"/>
      <c r="AHX296" s="362"/>
      <c r="AHY296" s="355"/>
      <c r="AHZ296" s="355"/>
      <c r="AIA296" s="184"/>
      <c r="AIB296" s="184"/>
      <c r="AIC296" s="357"/>
      <c r="AID296" s="354"/>
      <c r="AIE296" s="356"/>
      <c r="AIF296" s="198"/>
      <c r="AIG296" s="194"/>
      <c r="AIH296" s="194"/>
      <c r="AII296" s="194"/>
      <c r="AIJ296" s="194"/>
      <c r="AIK296" s="194"/>
      <c r="AIL296" s="194"/>
      <c r="AIM296" s="194"/>
      <c r="AIN296" s="194"/>
      <c r="AIO296" s="198"/>
      <c r="AIP296" s="194"/>
      <c r="AIQ296" s="194"/>
      <c r="AIR296" s="194"/>
      <c r="AIS296" s="194"/>
      <c r="AIT296" s="194"/>
      <c r="AIU296" s="194"/>
      <c r="AIV296" s="194"/>
      <c r="AIW296" s="194"/>
      <c r="AIX296" s="362"/>
      <c r="AIY296" s="355"/>
      <c r="AIZ296" s="355"/>
      <c r="AJA296" s="184"/>
      <c r="AJB296" s="184"/>
      <c r="AJC296" s="357"/>
      <c r="AJD296" s="354"/>
      <c r="AJE296" s="356"/>
      <c r="AJF296" s="198"/>
      <c r="AJG296" s="194"/>
      <c r="AJH296" s="194"/>
      <c r="AJI296" s="194"/>
      <c r="AJJ296" s="194"/>
      <c r="AJK296" s="194"/>
      <c r="AJL296" s="194"/>
      <c r="AJM296" s="194"/>
      <c r="AJN296" s="194"/>
      <c r="AJO296" s="198"/>
      <c r="AJP296" s="194"/>
      <c r="AJQ296" s="194"/>
      <c r="AJR296" s="194"/>
      <c r="AJS296" s="194"/>
      <c r="AJT296" s="194"/>
      <c r="AJU296" s="194"/>
      <c r="AJV296" s="194"/>
      <c r="AJW296" s="194"/>
      <c r="AJX296" s="362"/>
      <c r="AJY296" s="355"/>
      <c r="AJZ296" s="355"/>
      <c r="AKA296" s="184"/>
      <c r="AKB296" s="184"/>
      <c r="AKC296" s="357"/>
      <c r="AKD296" s="354"/>
      <c r="AKE296" s="356"/>
      <c r="AKF296" s="198"/>
      <c r="AKG296" s="194"/>
      <c r="AKH296" s="194"/>
      <c r="AKI296" s="194"/>
      <c r="AKJ296" s="194"/>
      <c r="AKK296" s="194"/>
      <c r="AKL296" s="194"/>
      <c r="AKM296" s="194"/>
      <c r="AKN296" s="194"/>
      <c r="AKO296" s="198"/>
      <c r="AKP296" s="194"/>
      <c r="AKQ296" s="194"/>
      <c r="AKR296" s="194"/>
      <c r="AKS296" s="194"/>
      <c r="AKT296" s="194"/>
      <c r="AKU296" s="194"/>
      <c r="AKV296" s="194"/>
      <c r="AKW296" s="194"/>
      <c r="AKX296" s="362"/>
      <c r="AKY296" s="355"/>
      <c r="AKZ296" s="355"/>
      <c r="ALA296" s="184"/>
      <c r="ALB296" s="184"/>
      <c r="ALC296" s="357"/>
      <c r="ALD296" s="354"/>
      <c r="ALE296" s="356"/>
      <c r="ALF296" s="198"/>
      <c r="ALG296" s="194"/>
      <c r="ALH296" s="194"/>
      <c r="ALI296" s="194"/>
      <c r="ALJ296" s="194"/>
      <c r="ALK296" s="194"/>
      <c r="ALL296" s="194"/>
      <c r="ALM296" s="194"/>
      <c r="ALN296" s="194"/>
      <c r="ALO296" s="198"/>
      <c r="ALP296" s="194"/>
      <c r="ALQ296" s="194"/>
      <c r="ALR296" s="194"/>
      <c r="ALS296" s="194"/>
      <c r="ALT296" s="194"/>
      <c r="ALU296" s="194"/>
      <c r="ALV296" s="194"/>
      <c r="ALW296" s="194"/>
      <c r="ALX296" s="362"/>
      <c r="ALY296" s="355"/>
      <c r="ALZ296" s="355"/>
      <c r="AMA296" s="184"/>
      <c r="AMB296" s="184"/>
      <c r="AMC296" s="357"/>
      <c r="AMD296" s="354"/>
      <c r="AME296" s="356"/>
      <c r="AMF296" s="198"/>
      <c r="AMG296" s="194"/>
      <c r="AMH296" s="194"/>
      <c r="AMI296" s="194"/>
      <c r="AMJ296" s="194"/>
      <c r="AMK296" s="194"/>
      <c r="AML296" s="194"/>
      <c r="AMM296" s="194"/>
      <c r="AMN296" s="194"/>
      <c r="AMO296" s="198"/>
      <c r="AMP296" s="194"/>
      <c r="AMQ296" s="194"/>
      <c r="AMR296" s="194"/>
      <c r="AMS296" s="194"/>
      <c r="AMT296" s="194"/>
      <c r="AMU296" s="194"/>
      <c r="AMV296" s="194"/>
      <c r="AMW296" s="194"/>
      <c r="AMX296" s="362"/>
      <c r="AMY296" s="355"/>
      <c r="AMZ296" s="355"/>
      <c r="ANA296" s="184"/>
      <c r="ANB296" s="184"/>
      <c r="ANC296" s="357"/>
      <c r="AND296" s="354"/>
      <c r="ANE296" s="356"/>
      <c r="ANF296" s="198"/>
      <c r="ANG296" s="194"/>
      <c r="ANH296" s="194"/>
      <c r="ANI296" s="194"/>
      <c r="ANJ296" s="194"/>
      <c r="ANK296" s="194"/>
      <c r="ANL296" s="194"/>
      <c r="ANM296" s="194"/>
      <c r="ANN296" s="194"/>
      <c r="ANO296" s="198"/>
      <c r="ANP296" s="194"/>
      <c r="ANQ296" s="194"/>
      <c r="ANR296" s="194"/>
      <c r="ANS296" s="194"/>
      <c r="ANT296" s="194"/>
      <c r="ANU296" s="194"/>
      <c r="ANV296" s="194"/>
      <c r="ANW296" s="194"/>
      <c r="ANX296" s="362"/>
      <c r="ANY296" s="355"/>
      <c r="ANZ296" s="355"/>
      <c r="AOA296" s="184"/>
      <c r="AOB296" s="184"/>
      <c r="AOC296" s="357"/>
      <c r="AOD296" s="354"/>
      <c r="AOE296" s="356"/>
      <c r="AOF296" s="198"/>
      <c r="AOG296" s="194"/>
      <c r="AOH296" s="194"/>
      <c r="AOI296" s="194"/>
      <c r="AOJ296" s="194"/>
      <c r="AOK296" s="194"/>
      <c r="AOL296" s="194"/>
      <c r="AOM296" s="194"/>
      <c r="AON296" s="194"/>
      <c r="AOO296" s="198"/>
      <c r="AOP296" s="194"/>
      <c r="AOQ296" s="194"/>
      <c r="AOR296" s="194"/>
      <c r="AOS296" s="194"/>
      <c r="AOT296" s="194"/>
      <c r="AOU296" s="194"/>
      <c r="AOV296" s="194"/>
      <c r="AOW296" s="194"/>
      <c r="AOX296" s="362"/>
      <c r="AOY296" s="355"/>
      <c r="AOZ296" s="355"/>
      <c r="APA296" s="184"/>
      <c r="APB296" s="184"/>
      <c r="APC296" s="357"/>
      <c r="APD296" s="354"/>
      <c r="APE296" s="356"/>
      <c r="APF296" s="198"/>
      <c r="APG296" s="194"/>
      <c r="APH296" s="194"/>
      <c r="API296" s="194"/>
      <c r="APJ296" s="194"/>
      <c r="APK296" s="194"/>
      <c r="APL296" s="194"/>
      <c r="APM296" s="194"/>
      <c r="APN296" s="194"/>
      <c r="APO296" s="198"/>
      <c r="APP296" s="194"/>
      <c r="APQ296" s="194"/>
      <c r="APR296" s="194"/>
      <c r="APS296" s="194"/>
      <c r="APT296" s="194"/>
      <c r="APU296" s="194"/>
      <c r="APV296" s="194"/>
      <c r="APW296" s="194"/>
      <c r="APX296" s="362"/>
      <c r="APY296" s="355"/>
      <c r="APZ296" s="355"/>
      <c r="AQA296" s="184"/>
      <c r="AQB296" s="184"/>
      <c r="AQC296" s="357"/>
      <c r="AQD296" s="354"/>
      <c r="AQE296" s="356"/>
      <c r="AQF296" s="198"/>
      <c r="AQG296" s="194"/>
      <c r="AQH296" s="194"/>
      <c r="AQI296" s="194"/>
      <c r="AQJ296" s="194"/>
      <c r="AQK296" s="194"/>
      <c r="AQL296" s="194"/>
      <c r="AQM296" s="194"/>
      <c r="AQN296" s="194"/>
      <c r="AQO296" s="198"/>
      <c r="AQP296" s="194"/>
      <c r="AQQ296" s="194"/>
      <c r="AQR296" s="194"/>
      <c r="AQS296" s="194"/>
      <c r="AQT296" s="194"/>
      <c r="AQU296" s="194"/>
      <c r="AQV296" s="194"/>
      <c r="AQW296" s="194"/>
      <c r="AQX296" s="362"/>
      <c r="AQY296" s="355"/>
      <c r="AQZ296" s="355"/>
      <c r="ARA296" s="184"/>
      <c r="ARB296" s="184"/>
      <c r="ARC296" s="357"/>
      <c r="ARD296" s="354"/>
      <c r="ARE296" s="356"/>
      <c r="ARF296" s="198"/>
      <c r="ARG296" s="194"/>
      <c r="ARH296" s="194"/>
      <c r="ARI296" s="194"/>
      <c r="ARJ296" s="194"/>
      <c r="ARK296" s="194"/>
      <c r="ARL296" s="194"/>
      <c r="ARM296" s="194"/>
      <c r="ARN296" s="194"/>
      <c r="ARO296" s="198"/>
      <c r="ARP296" s="194"/>
      <c r="ARQ296" s="194"/>
      <c r="ARR296" s="194"/>
      <c r="ARS296" s="194"/>
      <c r="ART296" s="194"/>
      <c r="ARU296" s="194"/>
      <c r="ARV296" s="194"/>
      <c r="ARW296" s="194"/>
      <c r="ARX296" s="362"/>
      <c r="ARY296" s="355"/>
      <c r="ARZ296" s="355"/>
      <c r="ASA296" s="184"/>
      <c r="ASB296" s="184"/>
      <c r="ASC296" s="357"/>
      <c r="ASD296" s="354"/>
      <c r="ASE296" s="356"/>
      <c r="ASF296" s="198"/>
      <c r="ASG296" s="194"/>
      <c r="ASH296" s="194"/>
      <c r="ASI296" s="194"/>
      <c r="ASJ296" s="194"/>
      <c r="ASK296" s="194"/>
      <c r="ASL296" s="194"/>
      <c r="ASM296" s="194"/>
      <c r="ASN296" s="194"/>
      <c r="ASO296" s="198"/>
      <c r="ASP296" s="194"/>
      <c r="ASQ296" s="194"/>
      <c r="ASR296" s="194"/>
      <c r="ASS296" s="194"/>
      <c r="AST296" s="194"/>
      <c r="ASU296" s="194"/>
      <c r="ASV296" s="194"/>
      <c r="ASW296" s="194"/>
      <c r="ASX296" s="362"/>
      <c r="ASY296" s="355"/>
      <c r="ASZ296" s="355"/>
      <c r="ATA296" s="184"/>
      <c r="ATB296" s="184"/>
      <c r="ATC296" s="357"/>
      <c r="ATD296" s="354"/>
      <c r="ATE296" s="356"/>
      <c r="ATF296" s="198"/>
      <c r="ATG296" s="194"/>
      <c r="ATH296" s="194"/>
      <c r="ATI296" s="194"/>
      <c r="ATJ296" s="194"/>
      <c r="ATK296" s="194"/>
      <c r="ATL296" s="194"/>
      <c r="ATM296" s="194"/>
      <c r="ATN296" s="194"/>
      <c r="ATO296" s="198"/>
      <c r="ATP296" s="194"/>
      <c r="ATQ296" s="194"/>
      <c r="ATR296" s="194"/>
      <c r="ATS296" s="194"/>
      <c r="ATT296" s="194"/>
      <c r="ATU296" s="194"/>
      <c r="ATV296" s="194"/>
      <c r="ATW296" s="194"/>
      <c r="ATX296" s="362"/>
      <c r="ATY296" s="355"/>
      <c r="ATZ296" s="355"/>
      <c r="AUA296" s="184"/>
      <c r="AUB296" s="184"/>
      <c r="AUC296" s="357"/>
      <c r="AUD296" s="354"/>
      <c r="AUE296" s="356"/>
      <c r="AUF296" s="198"/>
      <c r="AUG296" s="194"/>
      <c r="AUH296" s="194"/>
      <c r="AUI296" s="194"/>
      <c r="AUJ296" s="194"/>
      <c r="AUK296" s="194"/>
      <c r="AUL296" s="194"/>
      <c r="AUM296" s="194"/>
      <c r="AUN296" s="194"/>
      <c r="AUO296" s="198"/>
      <c r="AUP296" s="194"/>
      <c r="AUQ296" s="194"/>
      <c r="AUR296" s="194"/>
      <c r="AUS296" s="194"/>
      <c r="AUT296" s="194"/>
      <c r="AUU296" s="194"/>
      <c r="AUV296" s="194"/>
      <c r="AUW296" s="194"/>
      <c r="AUX296" s="362"/>
      <c r="AUY296" s="355"/>
      <c r="AUZ296" s="355"/>
      <c r="AVA296" s="184"/>
      <c r="AVB296" s="184"/>
      <c r="AVC296" s="357"/>
      <c r="AVD296" s="354"/>
      <c r="AVE296" s="356"/>
      <c r="AVF296" s="198"/>
      <c r="AVG296" s="194"/>
      <c r="AVH296" s="194"/>
      <c r="AVI296" s="194"/>
      <c r="AVJ296" s="194"/>
      <c r="AVK296" s="194"/>
      <c r="AVL296" s="194"/>
      <c r="AVM296" s="194"/>
      <c r="AVN296" s="194"/>
      <c r="AVO296" s="198"/>
      <c r="AVP296" s="194"/>
      <c r="AVQ296" s="194"/>
      <c r="AVR296" s="194"/>
      <c r="AVS296" s="194"/>
      <c r="AVT296" s="194"/>
      <c r="AVU296" s="194"/>
      <c r="AVV296" s="194"/>
      <c r="AVW296" s="194"/>
      <c r="AVX296" s="362"/>
      <c r="AVY296" s="355"/>
      <c r="AVZ296" s="355"/>
      <c r="AWA296" s="184"/>
      <c r="AWB296" s="184"/>
      <c r="AWC296" s="357"/>
      <c r="AWD296" s="354"/>
      <c r="AWE296" s="356"/>
      <c r="AWF296" s="198"/>
      <c r="AWG296" s="194"/>
      <c r="AWH296" s="194"/>
      <c r="AWI296" s="194"/>
      <c r="AWJ296" s="194"/>
      <c r="AWK296" s="194"/>
      <c r="AWL296" s="194"/>
      <c r="AWM296" s="194"/>
      <c r="AWN296" s="194"/>
      <c r="AWO296" s="198"/>
      <c r="AWP296" s="194"/>
      <c r="AWQ296" s="194"/>
      <c r="AWR296" s="194"/>
      <c r="AWS296" s="194"/>
      <c r="AWT296" s="194"/>
      <c r="AWU296" s="194"/>
      <c r="AWV296" s="194"/>
      <c r="AWW296" s="194"/>
      <c r="AWX296" s="362"/>
      <c r="AWY296" s="355"/>
      <c r="AWZ296" s="355"/>
      <c r="AXA296" s="184"/>
      <c r="AXB296" s="184"/>
      <c r="AXC296" s="357"/>
      <c r="AXD296" s="354"/>
      <c r="AXE296" s="356"/>
      <c r="AXF296" s="198"/>
      <c r="AXG296" s="194"/>
      <c r="AXH296" s="194"/>
      <c r="AXI296" s="194"/>
      <c r="AXJ296" s="194"/>
      <c r="AXK296" s="194"/>
      <c r="AXL296" s="194"/>
      <c r="AXM296" s="194"/>
      <c r="AXN296" s="194"/>
      <c r="AXO296" s="198"/>
      <c r="AXP296" s="194"/>
      <c r="AXQ296" s="194"/>
      <c r="AXR296" s="194"/>
      <c r="AXS296" s="194"/>
      <c r="AXT296" s="194"/>
      <c r="AXU296" s="194"/>
      <c r="AXV296" s="194"/>
      <c r="AXW296" s="194"/>
      <c r="AXX296" s="362"/>
      <c r="AXY296" s="355"/>
      <c r="AXZ296" s="355"/>
      <c r="AYA296" s="184"/>
      <c r="AYB296" s="184"/>
      <c r="AYC296" s="357"/>
      <c r="AYD296" s="354"/>
      <c r="AYE296" s="356"/>
      <c r="AYF296" s="198"/>
      <c r="AYG296" s="194"/>
      <c r="AYH296" s="194"/>
      <c r="AYI296" s="194"/>
      <c r="AYJ296" s="194"/>
      <c r="AYK296" s="194"/>
      <c r="AYL296" s="194"/>
      <c r="AYM296" s="194"/>
      <c r="AYN296" s="194"/>
      <c r="AYO296" s="198"/>
      <c r="AYP296" s="194"/>
      <c r="AYQ296" s="194"/>
      <c r="AYR296" s="194"/>
      <c r="AYS296" s="194"/>
      <c r="AYT296" s="194"/>
      <c r="AYU296" s="194"/>
      <c r="AYV296" s="194"/>
      <c r="AYW296" s="194"/>
      <c r="AYX296" s="362"/>
      <c r="AYY296" s="355"/>
      <c r="AYZ296" s="355"/>
      <c r="AZA296" s="184"/>
      <c r="AZB296" s="184"/>
      <c r="AZC296" s="357"/>
      <c r="AZD296" s="354"/>
      <c r="AZE296" s="356"/>
      <c r="AZF296" s="198"/>
      <c r="AZG296" s="194"/>
      <c r="AZH296" s="194"/>
      <c r="AZI296" s="194"/>
      <c r="AZJ296" s="194"/>
      <c r="AZK296" s="194"/>
      <c r="AZL296" s="194"/>
      <c r="AZM296" s="194"/>
      <c r="AZN296" s="194"/>
      <c r="AZO296" s="198"/>
      <c r="AZP296" s="194"/>
      <c r="AZQ296" s="194"/>
      <c r="AZR296" s="194"/>
      <c r="AZS296" s="194"/>
      <c r="AZT296" s="194"/>
      <c r="AZU296" s="194"/>
      <c r="AZV296" s="194"/>
      <c r="AZW296" s="194"/>
      <c r="AZX296" s="362"/>
      <c r="AZY296" s="355"/>
      <c r="AZZ296" s="355"/>
      <c r="BAA296" s="184"/>
      <c r="BAB296" s="184"/>
      <c r="BAC296" s="357"/>
      <c r="BAD296" s="354"/>
      <c r="BAE296" s="356"/>
      <c r="BAF296" s="198"/>
      <c r="BAG296" s="194"/>
      <c r="BAH296" s="194"/>
      <c r="BAI296" s="194"/>
      <c r="BAJ296" s="194"/>
      <c r="BAK296" s="194"/>
      <c r="BAL296" s="194"/>
      <c r="BAM296" s="194"/>
      <c r="BAN296" s="194"/>
      <c r="BAO296" s="198"/>
      <c r="BAP296" s="194"/>
      <c r="BAQ296" s="194"/>
      <c r="BAR296" s="194"/>
      <c r="BAS296" s="194"/>
      <c r="BAT296" s="194"/>
      <c r="BAU296" s="194"/>
      <c r="BAV296" s="194"/>
      <c r="BAW296" s="194"/>
      <c r="BAX296" s="362"/>
      <c r="BAY296" s="355"/>
      <c r="BAZ296" s="355"/>
      <c r="BBA296" s="184"/>
      <c r="BBB296" s="184"/>
      <c r="BBC296" s="357"/>
      <c r="BBD296" s="354"/>
      <c r="BBE296" s="356"/>
      <c r="BBF296" s="198"/>
      <c r="BBG296" s="194"/>
      <c r="BBH296" s="194"/>
      <c r="BBI296" s="194"/>
      <c r="BBJ296" s="194"/>
      <c r="BBK296" s="194"/>
      <c r="BBL296" s="194"/>
      <c r="BBM296" s="194"/>
      <c r="BBN296" s="194"/>
      <c r="BBO296" s="198"/>
      <c r="BBP296" s="194"/>
      <c r="BBQ296" s="194"/>
      <c r="BBR296" s="194"/>
      <c r="BBS296" s="194"/>
      <c r="BBT296" s="194"/>
      <c r="BBU296" s="194"/>
      <c r="BBV296" s="194"/>
      <c r="BBW296" s="194"/>
      <c r="BBX296" s="362"/>
      <c r="BBY296" s="355"/>
      <c r="BBZ296" s="355"/>
      <c r="BCA296" s="184"/>
      <c r="BCB296" s="184"/>
      <c r="BCC296" s="357"/>
      <c r="BCD296" s="354"/>
      <c r="BCE296" s="356"/>
      <c r="BCF296" s="198"/>
      <c r="BCG296" s="194"/>
      <c r="BCH296" s="194"/>
      <c r="BCI296" s="194"/>
      <c r="BCJ296" s="194"/>
      <c r="BCK296" s="194"/>
      <c r="BCL296" s="194"/>
      <c r="BCM296" s="194"/>
      <c r="BCN296" s="194"/>
      <c r="BCO296" s="198"/>
      <c r="BCP296" s="194"/>
      <c r="BCQ296" s="194"/>
      <c r="BCR296" s="194"/>
      <c r="BCS296" s="194"/>
      <c r="BCT296" s="194"/>
      <c r="BCU296" s="194"/>
      <c r="BCV296" s="194"/>
      <c r="BCW296" s="194"/>
      <c r="BCX296" s="362"/>
      <c r="BCY296" s="355"/>
      <c r="BCZ296" s="355"/>
      <c r="BDA296" s="184"/>
      <c r="BDB296" s="184"/>
      <c r="BDC296" s="357"/>
      <c r="BDD296" s="354"/>
      <c r="BDE296" s="356"/>
      <c r="BDF296" s="198"/>
      <c r="BDG296" s="194"/>
      <c r="BDH296" s="194"/>
      <c r="BDI296" s="194"/>
      <c r="BDJ296" s="194"/>
      <c r="BDK296" s="194"/>
      <c r="BDL296" s="194"/>
      <c r="BDM296" s="194"/>
      <c r="BDN296" s="194"/>
      <c r="BDO296" s="198"/>
      <c r="BDP296" s="194"/>
      <c r="BDQ296" s="194"/>
      <c r="BDR296" s="194"/>
      <c r="BDS296" s="194"/>
      <c r="BDT296" s="194"/>
      <c r="BDU296" s="194"/>
      <c r="BDV296" s="194"/>
      <c r="BDW296" s="194"/>
      <c r="BDX296" s="362"/>
      <c r="BDY296" s="355"/>
      <c r="BDZ296" s="355"/>
      <c r="BEA296" s="184"/>
      <c r="BEB296" s="184"/>
      <c r="BEC296" s="357"/>
      <c r="BED296" s="354"/>
      <c r="BEE296" s="356"/>
      <c r="BEF296" s="198"/>
      <c r="BEG296" s="194"/>
      <c r="BEH296" s="194"/>
      <c r="BEI296" s="194"/>
      <c r="BEJ296" s="194"/>
      <c r="BEK296" s="194"/>
      <c r="BEL296" s="194"/>
      <c r="BEM296" s="194"/>
      <c r="BEN296" s="194"/>
      <c r="BEO296" s="198"/>
      <c r="BEP296" s="194"/>
      <c r="BEQ296" s="194"/>
      <c r="BER296" s="194"/>
      <c r="BES296" s="194"/>
      <c r="BET296" s="194"/>
      <c r="BEU296" s="194"/>
      <c r="BEV296" s="194"/>
      <c r="BEW296" s="194"/>
      <c r="BEX296" s="362"/>
      <c r="BEY296" s="355"/>
      <c r="BEZ296" s="355"/>
      <c r="BFA296" s="184"/>
      <c r="BFB296" s="184"/>
      <c r="BFC296" s="357"/>
      <c r="BFD296" s="354"/>
      <c r="BFE296" s="356"/>
      <c r="BFF296" s="198"/>
      <c r="BFG296" s="194"/>
      <c r="BFH296" s="194"/>
      <c r="BFI296" s="194"/>
      <c r="BFJ296" s="194"/>
      <c r="BFK296" s="194"/>
      <c r="BFL296" s="194"/>
      <c r="BFM296" s="194"/>
      <c r="BFN296" s="194"/>
      <c r="BFO296" s="198"/>
      <c r="BFP296" s="194"/>
      <c r="BFQ296" s="194"/>
      <c r="BFR296" s="194"/>
      <c r="BFS296" s="194"/>
      <c r="BFT296" s="194"/>
      <c r="BFU296" s="194"/>
      <c r="BFV296" s="194"/>
      <c r="BFW296" s="194"/>
      <c r="BFX296" s="362"/>
      <c r="BFY296" s="355"/>
      <c r="BFZ296" s="355"/>
      <c r="BGA296" s="184"/>
      <c r="BGB296" s="184"/>
      <c r="BGC296" s="357"/>
      <c r="BGD296" s="354"/>
      <c r="BGE296" s="356"/>
      <c r="BGF296" s="198"/>
      <c r="BGG296" s="194"/>
      <c r="BGH296" s="194"/>
      <c r="BGI296" s="194"/>
      <c r="BGJ296" s="194"/>
      <c r="BGK296" s="194"/>
      <c r="BGL296" s="194"/>
      <c r="BGM296" s="194"/>
      <c r="BGN296" s="194"/>
      <c r="BGO296" s="198"/>
      <c r="BGP296" s="194"/>
      <c r="BGQ296" s="194"/>
      <c r="BGR296" s="194"/>
      <c r="BGS296" s="194"/>
      <c r="BGT296" s="194"/>
      <c r="BGU296" s="194"/>
      <c r="BGV296" s="194"/>
      <c r="BGW296" s="194"/>
      <c r="BGX296" s="362"/>
      <c r="BGY296" s="355"/>
      <c r="BGZ296" s="355"/>
      <c r="BHA296" s="184"/>
      <c r="BHB296" s="184"/>
      <c r="BHC296" s="357"/>
      <c r="BHD296" s="354"/>
      <c r="BHE296" s="356"/>
      <c r="BHF296" s="198"/>
      <c r="BHG296" s="194"/>
      <c r="BHH296" s="194"/>
      <c r="BHI296" s="194"/>
      <c r="BHJ296" s="194"/>
      <c r="BHK296" s="194"/>
      <c r="BHL296" s="194"/>
      <c r="BHM296" s="194"/>
      <c r="BHN296" s="194"/>
      <c r="BHO296" s="198"/>
      <c r="BHP296" s="194"/>
      <c r="BHQ296" s="194"/>
      <c r="BHR296" s="194"/>
      <c r="BHS296" s="194"/>
      <c r="BHT296" s="194"/>
      <c r="BHU296" s="194"/>
      <c r="BHV296" s="194"/>
      <c r="BHW296" s="194"/>
      <c r="BHX296" s="362"/>
      <c r="BHY296" s="355"/>
      <c r="BHZ296" s="355"/>
      <c r="BIA296" s="184"/>
      <c r="BIB296" s="184"/>
      <c r="BIC296" s="357"/>
      <c r="BID296" s="354"/>
      <c r="BIE296" s="356"/>
      <c r="BIF296" s="198"/>
      <c r="BIG296" s="194"/>
      <c r="BIH296" s="194"/>
      <c r="BII296" s="194"/>
      <c r="BIJ296" s="194"/>
      <c r="BIK296" s="194"/>
      <c r="BIL296" s="194"/>
      <c r="BIM296" s="194"/>
      <c r="BIN296" s="194"/>
      <c r="BIO296" s="198"/>
      <c r="BIP296" s="194"/>
      <c r="BIQ296" s="194"/>
      <c r="BIR296" s="194"/>
      <c r="BIS296" s="194"/>
      <c r="BIT296" s="194"/>
      <c r="BIU296" s="194"/>
      <c r="BIV296" s="194"/>
      <c r="BIW296" s="194"/>
      <c r="BIX296" s="362"/>
      <c r="BIY296" s="355"/>
      <c r="BIZ296" s="355"/>
      <c r="BJA296" s="184"/>
      <c r="BJB296" s="184"/>
      <c r="BJC296" s="357"/>
      <c r="BJD296" s="354"/>
      <c r="BJE296" s="356"/>
      <c r="BJF296" s="198"/>
      <c r="BJG296" s="194"/>
      <c r="BJH296" s="194"/>
      <c r="BJI296" s="194"/>
      <c r="BJJ296" s="194"/>
      <c r="BJK296" s="194"/>
      <c r="BJL296" s="194"/>
      <c r="BJM296" s="194"/>
      <c r="BJN296" s="194"/>
      <c r="BJO296" s="198"/>
      <c r="BJP296" s="194"/>
      <c r="BJQ296" s="194"/>
      <c r="BJR296" s="194"/>
      <c r="BJS296" s="194"/>
      <c r="BJT296" s="194"/>
      <c r="BJU296" s="194"/>
      <c r="BJV296" s="194"/>
      <c r="BJW296" s="194"/>
      <c r="BJX296" s="362"/>
      <c r="BJY296" s="355"/>
      <c r="BJZ296" s="355"/>
      <c r="BKA296" s="184"/>
      <c r="BKB296" s="184"/>
      <c r="BKC296" s="357"/>
      <c r="BKD296" s="354"/>
      <c r="BKE296" s="356"/>
      <c r="BKF296" s="198"/>
      <c r="BKG296" s="194"/>
      <c r="BKH296" s="194"/>
      <c r="BKI296" s="194"/>
      <c r="BKJ296" s="194"/>
      <c r="BKK296" s="194"/>
      <c r="BKL296" s="194"/>
      <c r="BKM296" s="194"/>
      <c r="BKN296" s="194"/>
      <c r="BKO296" s="198"/>
      <c r="BKP296" s="194"/>
      <c r="BKQ296" s="194"/>
      <c r="BKR296" s="194"/>
      <c r="BKS296" s="194"/>
      <c r="BKT296" s="194"/>
      <c r="BKU296" s="194"/>
      <c r="BKV296" s="194"/>
      <c r="BKW296" s="194"/>
      <c r="BKX296" s="362"/>
      <c r="BKY296" s="355"/>
      <c r="BKZ296" s="355"/>
      <c r="BLA296" s="184"/>
      <c r="BLB296" s="184"/>
      <c r="BLC296" s="357"/>
      <c r="BLD296" s="354"/>
      <c r="BLE296" s="356"/>
      <c r="BLF296" s="198"/>
      <c r="BLG296" s="194"/>
      <c r="BLH296" s="194"/>
      <c r="BLI296" s="194"/>
      <c r="BLJ296" s="194"/>
      <c r="BLK296" s="194"/>
      <c r="BLL296" s="194"/>
      <c r="BLM296" s="194"/>
      <c r="BLN296" s="194"/>
      <c r="BLO296" s="198"/>
      <c r="BLP296" s="194"/>
      <c r="BLQ296" s="194"/>
      <c r="BLR296" s="194"/>
      <c r="BLS296" s="194"/>
      <c r="BLT296" s="194"/>
      <c r="BLU296" s="194"/>
      <c r="BLV296" s="194"/>
      <c r="BLW296" s="194"/>
      <c r="BLX296" s="362"/>
      <c r="BLY296" s="355"/>
      <c r="BLZ296" s="355"/>
      <c r="BMA296" s="184"/>
      <c r="BMB296" s="184"/>
      <c r="BMC296" s="357"/>
      <c r="BMD296" s="354"/>
      <c r="BME296" s="356"/>
      <c r="BMF296" s="198"/>
      <c r="BMG296" s="194"/>
      <c r="BMH296" s="194"/>
      <c r="BMI296" s="194"/>
      <c r="BMJ296" s="194"/>
      <c r="BMK296" s="194"/>
      <c r="BML296" s="194"/>
      <c r="BMM296" s="194"/>
      <c r="BMN296" s="194"/>
      <c r="BMO296" s="198"/>
      <c r="BMP296" s="194"/>
      <c r="BMQ296" s="194"/>
      <c r="BMR296" s="194"/>
      <c r="BMS296" s="194"/>
      <c r="BMT296" s="194"/>
      <c r="BMU296" s="194"/>
      <c r="BMV296" s="194"/>
      <c r="BMW296" s="194"/>
      <c r="BMX296" s="362"/>
      <c r="BMY296" s="355"/>
      <c r="BMZ296" s="355"/>
      <c r="BNA296" s="184"/>
      <c r="BNB296" s="184"/>
      <c r="BNC296" s="357"/>
      <c r="BND296" s="354"/>
      <c r="BNE296" s="356"/>
      <c r="BNF296" s="198"/>
      <c r="BNG296" s="194"/>
      <c r="BNH296" s="194"/>
      <c r="BNI296" s="194"/>
      <c r="BNJ296" s="194"/>
      <c r="BNK296" s="194"/>
      <c r="BNL296" s="194"/>
      <c r="BNM296" s="194"/>
      <c r="BNN296" s="194"/>
      <c r="BNO296" s="198"/>
      <c r="BNP296" s="194"/>
      <c r="BNQ296" s="194"/>
      <c r="BNR296" s="194"/>
      <c r="BNS296" s="194"/>
      <c r="BNT296" s="194"/>
      <c r="BNU296" s="194"/>
      <c r="BNV296" s="194"/>
      <c r="BNW296" s="194"/>
      <c r="BNX296" s="362"/>
      <c r="BNY296" s="355"/>
      <c r="BNZ296" s="355"/>
      <c r="BOA296" s="184"/>
      <c r="BOB296" s="184"/>
      <c r="BOC296" s="357"/>
      <c r="BOD296" s="354"/>
      <c r="BOE296" s="356"/>
      <c r="BOF296" s="198"/>
      <c r="BOG296" s="194"/>
      <c r="BOH296" s="194"/>
      <c r="BOI296" s="194"/>
      <c r="BOJ296" s="194"/>
      <c r="BOK296" s="194"/>
      <c r="BOL296" s="194"/>
      <c r="BOM296" s="194"/>
      <c r="BON296" s="194"/>
      <c r="BOO296" s="198"/>
      <c r="BOP296" s="194"/>
      <c r="BOQ296" s="194"/>
      <c r="BOR296" s="194"/>
      <c r="BOS296" s="194"/>
      <c r="BOT296" s="194"/>
      <c r="BOU296" s="194"/>
      <c r="BOV296" s="194"/>
      <c r="BOW296" s="194"/>
      <c r="BOX296" s="362"/>
      <c r="BOY296" s="355"/>
      <c r="BOZ296" s="355"/>
      <c r="BPA296" s="184"/>
      <c r="BPB296" s="184"/>
      <c r="BPC296" s="357"/>
      <c r="BPD296" s="354"/>
      <c r="BPE296" s="356"/>
      <c r="BPF296" s="198"/>
      <c r="BPG296" s="194"/>
      <c r="BPH296" s="194"/>
      <c r="BPI296" s="194"/>
      <c r="BPJ296" s="194"/>
      <c r="BPK296" s="194"/>
      <c r="BPL296" s="194"/>
      <c r="BPM296" s="194"/>
      <c r="BPN296" s="194"/>
      <c r="BPO296" s="198"/>
      <c r="BPP296" s="194"/>
      <c r="BPQ296" s="194"/>
      <c r="BPR296" s="194"/>
      <c r="BPS296" s="194"/>
      <c r="BPT296" s="194"/>
      <c r="BPU296" s="194"/>
      <c r="BPV296" s="194"/>
      <c r="BPW296" s="194"/>
      <c r="BPX296" s="362"/>
      <c r="BPY296" s="355"/>
      <c r="BPZ296" s="355"/>
      <c r="BQA296" s="184"/>
      <c r="BQB296" s="184"/>
      <c r="BQC296" s="357"/>
      <c r="BQD296" s="354"/>
      <c r="BQE296" s="356"/>
      <c r="BQF296" s="198"/>
      <c r="BQG296" s="194"/>
      <c r="BQH296" s="194"/>
      <c r="BQI296" s="194"/>
      <c r="BQJ296" s="194"/>
      <c r="BQK296" s="194"/>
      <c r="BQL296" s="194"/>
      <c r="BQM296" s="194"/>
      <c r="BQN296" s="194"/>
      <c r="BQO296" s="198"/>
      <c r="BQP296" s="194"/>
      <c r="BQQ296" s="194"/>
      <c r="BQR296" s="194"/>
      <c r="BQS296" s="194"/>
      <c r="BQT296" s="194"/>
      <c r="BQU296" s="194"/>
      <c r="BQV296" s="194"/>
      <c r="BQW296" s="194"/>
      <c r="BQX296" s="362"/>
      <c r="BQY296" s="355"/>
      <c r="BQZ296" s="355"/>
      <c r="BRA296" s="184"/>
      <c r="BRB296" s="184"/>
      <c r="BRC296" s="357"/>
      <c r="BRD296" s="354"/>
      <c r="BRE296" s="356"/>
      <c r="BRF296" s="198"/>
      <c r="BRG296" s="194"/>
      <c r="BRH296" s="194"/>
      <c r="BRI296" s="194"/>
      <c r="BRJ296" s="194"/>
      <c r="BRK296" s="194"/>
      <c r="BRL296" s="194"/>
      <c r="BRM296" s="194"/>
      <c r="BRN296" s="194"/>
      <c r="BRO296" s="198"/>
      <c r="BRP296" s="194"/>
      <c r="BRQ296" s="194"/>
      <c r="BRR296" s="194"/>
      <c r="BRS296" s="194"/>
      <c r="BRT296" s="194"/>
      <c r="BRU296" s="194"/>
      <c r="BRV296" s="194"/>
      <c r="BRW296" s="194"/>
      <c r="BRX296" s="362"/>
      <c r="BRY296" s="355"/>
      <c r="BRZ296" s="355"/>
      <c r="BSA296" s="184"/>
      <c r="BSB296" s="184"/>
      <c r="BSC296" s="357"/>
      <c r="BSD296" s="354"/>
      <c r="BSE296" s="356"/>
      <c r="BSF296" s="198"/>
      <c r="BSG296" s="194"/>
      <c r="BSH296" s="194"/>
      <c r="BSI296" s="194"/>
      <c r="BSJ296" s="194"/>
      <c r="BSK296" s="194"/>
      <c r="BSL296" s="194"/>
      <c r="BSM296" s="194"/>
      <c r="BSN296" s="194"/>
      <c r="BSO296" s="198"/>
      <c r="BSP296" s="194"/>
      <c r="BSQ296" s="194"/>
      <c r="BSR296" s="194"/>
      <c r="BSS296" s="194"/>
      <c r="BST296" s="194"/>
      <c r="BSU296" s="194"/>
      <c r="BSV296" s="194"/>
      <c r="BSW296" s="194"/>
      <c r="BSX296" s="362"/>
      <c r="BSY296" s="355"/>
      <c r="BSZ296" s="355"/>
      <c r="BTA296" s="184"/>
      <c r="BTB296" s="184"/>
      <c r="BTC296" s="357"/>
      <c r="BTD296" s="354"/>
      <c r="BTE296" s="356"/>
      <c r="BTF296" s="198"/>
      <c r="BTG296" s="194"/>
      <c r="BTH296" s="194"/>
      <c r="BTI296" s="194"/>
      <c r="BTJ296" s="194"/>
      <c r="BTK296" s="194"/>
      <c r="BTL296" s="194"/>
      <c r="BTM296" s="194"/>
      <c r="BTN296" s="194"/>
      <c r="BTO296" s="198"/>
      <c r="BTP296" s="194"/>
      <c r="BTQ296" s="194"/>
      <c r="BTR296" s="194"/>
      <c r="BTS296" s="194"/>
      <c r="BTT296" s="194"/>
      <c r="BTU296" s="194"/>
      <c r="BTV296" s="194"/>
      <c r="BTW296" s="194"/>
      <c r="BTX296" s="362"/>
      <c r="BTY296" s="355"/>
      <c r="BTZ296" s="355"/>
      <c r="BUA296" s="184"/>
      <c r="BUB296" s="184"/>
      <c r="BUC296" s="357"/>
      <c r="BUD296" s="354"/>
      <c r="BUE296" s="356"/>
      <c r="BUF296" s="198"/>
      <c r="BUG296" s="194"/>
      <c r="BUH296" s="194"/>
      <c r="BUI296" s="194"/>
      <c r="BUJ296" s="194"/>
      <c r="BUK296" s="194"/>
      <c r="BUL296" s="194"/>
      <c r="BUM296" s="194"/>
      <c r="BUN296" s="194"/>
      <c r="BUO296" s="198"/>
      <c r="BUP296" s="194"/>
      <c r="BUQ296" s="194"/>
      <c r="BUR296" s="194"/>
      <c r="BUS296" s="194"/>
      <c r="BUT296" s="194"/>
      <c r="BUU296" s="194"/>
      <c r="BUV296" s="194"/>
      <c r="BUW296" s="194"/>
      <c r="BUX296" s="362"/>
      <c r="BUY296" s="355"/>
      <c r="BUZ296" s="355"/>
      <c r="BVA296" s="184"/>
      <c r="BVB296" s="184"/>
      <c r="BVC296" s="357"/>
      <c r="BVD296" s="354"/>
      <c r="BVE296" s="356"/>
      <c r="BVF296" s="198"/>
      <c r="BVG296" s="194"/>
      <c r="BVH296" s="194"/>
      <c r="BVI296" s="194"/>
      <c r="BVJ296" s="194"/>
      <c r="BVK296" s="194"/>
      <c r="BVL296" s="194"/>
      <c r="BVM296" s="194"/>
      <c r="BVN296" s="194"/>
      <c r="BVO296" s="198"/>
      <c r="BVP296" s="194"/>
      <c r="BVQ296" s="194"/>
      <c r="BVR296" s="194"/>
      <c r="BVS296" s="194"/>
      <c r="BVT296" s="194"/>
      <c r="BVU296" s="194"/>
      <c r="BVV296" s="194"/>
      <c r="BVW296" s="194"/>
      <c r="BVX296" s="362"/>
      <c r="BVY296" s="355"/>
      <c r="BVZ296" s="355"/>
      <c r="BWA296" s="184"/>
      <c r="BWB296" s="184"/>
      <c r="BWC296" s="357"/>
      <c r="BWD296" s="354"/>
      <c r="BWE296" s="356"/>
      <c r="BWF296" s="198"/>
      <c r="BWG296" s="194"/>
      <c r="BWH296" s="194"/>
      <c r="BWI296" s="194"/>
      <c r="BWJ296" s="194"/>
      <c r="BWK296" s="194"/>
      <c r="BWL296" s="194"/>
      <c r="BWM296" s="194"/>
      <c r="BWN296" s="194"/>
      <c r="BWO296" s="198"/>
      <c r="BWP296" s="194"/>
      <c r="BWQ296" s="194"/>
      <c r="BWR296" s="194"/>
      <c r="BWS296" s="194"/>
      <c r="BWT296" s="194"/>
      <c r="BWU296" s="194"/>
      <c r="BWV296" s="194"/>
      <c r="BWW296" s="194"/>
      <c r="BWX296" s="362"/>
      <c r="BWY296" s="355"/>
      <c r="BWZ296" s="355"/>
      <c r="BXA296" s="184"/>
      <c r="BXB296" s="184"/>
      <c r="BXC296" s="357"/>
      <c r="BXD296" s="354"/>
      <c r="BXE296" s="356"/>
      <c r="BXF296" s="198"/>
      <c r="BXG296" s="194"/>
      <c r="BXH296" s="194"/>
      <c r="BXI296" s="194"/>
      <c r="BXJ296" s="194"/>
      <c r="BXK296" s="194"/>
      <c r="BXL296" s="194"/>
      <c r="BXM296" s="194"/>
      <c r="BXN296" s="194"/>
      <c r="BXO296" s="198"/>
      <c r="BXP296" s="194"/>
      <c r="BXQ296" s="194"/>
      <c r="BXR296" s="194"/>
      <c r="BXS296" s="194"/>
      <c r="BXT296" s="194"/>
      <c r="BXU296" s="194"/>
      <c r="BXV296" s="194"/>
      <c r="BXW296" s="194"/>
      <c r="BXX296" s="362"/>
      <c r="BXY296" s="355"/>
      <c r="BXZ296" s="355"/>
      <c r="BYA296" s="184"/>
      <c r="BYB296" s="184"/>
      <c r="BYC296" s="357"/>
      <c r="BYD296" s="354"/>
      <c r="BYE296" s="356"/>
      <c r="BYF296" s="198"/>
      <c r="BYG296" s="194"/>
      <c r="BYH296" s="194"/>
      <c r="BYI296" s="194"/>
      <c r="BYJ296" s="194"/>
      <c r="BYK296" s="194"/>
      <c r="BYL296" s="194"/>
      <c r="BYM296" s="194"/>
      <c r="BYN296" s="194"/>
      <c r="BYO296" s="198"/>
      <c r="BYP296" s="194"/>
      <c r="BYQ296" s="194"/>
      <c r="BYR296" s="194"/>
      <c r="BYS296" s="194"/>
      <c r="BYT296" s="194"/>
      <c r="BYU296" s="194"/>
      <c r="BYV296" s="194"/>
      <c r="BYW296" s="194"/>
      <c r="BYX296" s="362"/>
      <c r="BYY296" s="355"/>
      <c r="BYZ296" s="355"/>
      <c r="BZA296" s="184"/>
      <c r="BZB296" s="184"/>
      <c r="BZC296" s="357"/>
      <c r="BZD296" s="354"/>
      <c r="BZE296" s="356"/>
      <c r="BZF296" s="198"/>
      <c r="BZG296" s="194"/>
      <c r="BZH296" s="194"/>
      <c r="BZI296" s="194"/>
      <c r="BZJ296" s="194"/>
      <c r="BZK296" s="194"/>
      <c r="BZL296" s="194"/>
      <c r="BZM296" s="194"/>
      <c r="BZN296" s="194"/>
      <c r="BZO296" s="198"/>
      <c r="BZP296" s="194"/>
      <c r="BZQ296" s="194"/>
      <c r="BZR296" s="194"/>
      <c r="BZS296" s="194"/>
      <c r="BZT296" s="194"/>
      <c r="BZU296" s="194"/>
      <c r="BZV296" s="194"/>
      <c r="BZW296" s="194"/>
      <c r="BZX296" s="362"/>
      <c r="BZY296" s="355"/>
      <c r="BZZ296" s="355"/>
      <c r="CAA296" s="184"/>
      <c r="CAB296" s="184"/>
      <c r="CAC296" s="357"/>
      <c r="CAD296" s="354"/>
      <c r="CAE296" s="356"/>
      <c r="CAF296" s="198"/>
      <c r="CAG296" s="194"/>
      <c r="CAH296" s="194"/>
      <c r="CAI296" s="194"/>
      <c r="CAJ296" s="194"/>
      <c r="CAK296" s="194"/>
      <c r="CAL296" s="194"/>
      <c r="CAM296" s="194"/>
      <c r="CAN296" s="194"/>
      <c r="CAO296" s="198"/>
      <c r="CAP296" s="194"/>
      <c r="CAQ296" s="194"/>
      <c r="CAR296" s="194"/>
      <c r="CAS296" s="194"/>
      <c r="CAT296" s="194"/>
      <c r="CAU296" s="194"/>
      <c r="CAV296" s="194"/>
      <c r="CAW296" s="194"/>
      <c r="CAX296" s="362"/>
      <c r="CAY296" s="355"/>
      <c r="CAZ296" s="355"/>
      <c r="CBA296" s="184"/>
      <c r="CBB296" s="184"/>
      <c r="CBC296" s="357"/>
      <c r="CBD296" s="354"/>
      <c r="CBE296" s="356"/>
      <c r="CBF296" s="198"/>
      <c r="CBG296" s="194"/>
      <c r="CBH296" s="194"/>
      <c r="CBI296" s="194"/>
      <c r="CBJ296" s="194"/>
      <c r="CBK296" s="194"/>
      <c r="CBL296" s="194"/>
      <c r="CBM296" s="194"/>
      <c r="CBN296" s="194"/>
      <c r="CBO296" s="198"/>
      <c r="CBP296" s="194"/>
      <c r="CBQ296" s="194"/>
      <c r="CBR296" s="194"/>
      <c r="CBS296" s="194"/>
      <c r="CBT296" s="194"/>
      <c r="CBU296" s="194"/>
      <c r="CBV296" s="194"/>
      <c r="CBW296" s="194"/>
      <c r="CBX296" s="362"/>
      <c r="CBY296" s="355"/>
      <c r="CBZ296" s="355"/>
      <c r="CCA296" s="184"/>
      <c r="CCB296" s="184"/>
      <c r="CCC296" s="357"/>
      <c r="CCD296" s="354"/>
      <c r="CCE296" s="356"/>
      <c r="CCF296" s="198"/>
      <c r="CCG296" s="194"/>
      <c r="CCH296" s="194"/>
      <c r="CCI296" s="194"/>
      <c r="CCJ296" s="194"/>
      <c r="CCK296" s="194"/>
      <c r="CCL296" s="194"/>
      <c r="CCM296" s="194"/>
      <c r="CCN296" s="194"/>
      <c r="CCO296" s="198"/>
      <c r="CCP296" s="194"/>
      <c r="CCQ296" s="194"/>
      <c r="CCR296" s="194"/>
      <c r="CCS296" s="194"/>
      <c r="CCT296" s="194"/>
      <c r="CCU296" s="194"/>
      <c r="CCV296" s="194"/>
      <c r="CCW296" s="194"/>
      <c r="CCX296" s="362"/>
      <c r="CCY296" s="355"/>
      <c r="CCZ296" s="355"/>
      <c r="CDA296" s="184"/>
      <c r="CDB296" s="184"/>
      <c r="CDC296" s="357"/>
      <c r="CDD296" s="354"/>
      <c r="CDE296" s="356"/>
      <c r="CDF296" s="198"/>
      <c r="CDG296" s="194"/>
      <c r="CDH296" s="194"/>
      <c r="CDI296" s="194"/>
      <c r="CDJ296" s="194"/>
      <c r="CDK296" s="194"/>
      <c r="CDL296" s="194"/>
      <c r="CDM296" s="194"/>
      <c r="CDN296" s="194"/>
      <c r="CDO296" s="198"/>
      <c r="CDP296" s="194"/>
      <c r="CDQ296" s="194"/>
      <c r="CDR296" s="194"/>
      <c r="CDS296" s="194"/>
      <c r="CDT296" s="194"/>
      <c r="CDU296" s="194"/>
      <c r="CDV296" s="194"/>
      <c r="CDW296" s="194"/>
      <c r="CDX296" s="362"/>
      <c r="CDY296" s="355"/>
      <c r="CDZ296" s="355"/>
      <c r="CEA296" s="184"/>
      <c r="CEB296" s="184"/>
      <c r="CEC296" s="357"/>
      <c r="CED296" s="354"/>
      <c r="CEE296" s="356"/>
      <c r="CEF296" s="198"/>
      <c r="CEG296" s="194"/>
      <c r="CEH296" s="194"/>
      <c r="CEI296" s="194"/>
      <c r="CEJ296" s="194"/>
      <c r="CEK296" s="194"/>
      <c r="CEL296" s="194"/>
      <c r="CEM296" s="194"/>
      <c r="CEN296" s="194"/>
      <c r="CEO296" s="198"/>
      <c r="CEP296" s="194"/>
      <c r="CEQ296" s="194"/>
      <c r="CER296" s="194"/>
      <c r="CES296" s="194"/>
      <c r="CET296" s="194"/>
      <c r="CEU296" s="194"/>
      <c r="CEV296" s="194"/>
      <c r="CEW296" s="194"/>
      <c r="CEX296" s="362"/>
      <c r="CEY296" s="355"/>
      <c r="CEZ296" s="355"/>
      <c r="CFA296" s="184"/>
      <c r="CFB296" s="184"/>
      <c r="CFC296" s="357"/>
      <c r="CFD296" s="354"/>
      <c r="CFE296" s="356"/>
      <c r="CFF296" s="198"/>
      <c r="CFG296" s="194"/>
      <c r="CFH296" s="194"/>
      <c r="CFI296" s="194"/>
      <c r="CFJ296" s="194"/>
      <c r="CFK296" s="194"/>
      <c r="CFL296" s="194"/>
      <c r="CFM296" s="194"/>
      <c r="CFN296" s="194"/>
      <c r="CFO296" s="198"/>
      <c r="CFP296" s="194"/>
      <c r="CFQ296" s="194"/>
      <c r="CFR296" s="194"/>
      <c r="CFS296" s="194"/>
      <c r="CFT296" s="194"/>
      <c r="CFU296" s="194"/>
      <c r="CFV296" s="194"/>
      <c r="CFW296" s="194"/>
      <c r="CFX296" s="362"/>
      <c r="CFY296" s="355"/>
      <c r="CFZ296" s="355"/>
      <c r="CGA296" s="184"/>
      <c r="CGB296" s="184"/>
      <c r="CGC296" s="357"/>
      <c r="CGD296" s="354"/>
      <c r="CGE296" s="356"/>
      <c r="CGF296" s="198"/>
      <c r="CGG296" s="194"/>
      <c r="CGH296" s="194"/>
      <c r="CGI296" s="194"/>
      <c r="CGJ296" s="194"/>
      <c r="CGK296" s="194"/>
      <c r="CGL296" s="194"/>
      <c r="CGM296" s="194"/>
      <c r="CGN296" s="194"/>
      <c r="CGO296" s="198"/>
      <c r="CGP296" s="194"/>
      <c r="CGQ296" s="194"/>
      <c r="CGR296" s="194"/>
      <c r="CGS296" s="194"/>
      <c r="CGT296" s="194"/>
      <c r="CGU296" s="194"/>
      <c r="CGV296" s="194"/>
      <c r="CGW296" s="194"/>
      <c r="CGX296" s="362"/>
      <c r="CGY296" s="355"/>
      <c r="CGZ296" s="355"/>
      <c r="CHA296" s="184"/>
      <c r="CHB296" s="184"/>
      <c r="CHC296" s="357"/>
      <c r="CHD296" s="354"/>
      <c r="CHE296" s="356"/>
      <c r="CHF296" s="198"/>
      <c r="CHG296" s="194"/>
      <c r="CHH296" s="194"/>
      <c r="CHI296" s="194"/>
      <c r="CHJ296" s="194"/>
      <c r="CHK296" s="194"/>
      <c r="CHL296" s="194"/>
      <c r="CHM296" s="194"/>
      <c r="CHN296" s="194"/>
      <c r="CHO296" s="198"/>
      <c r="CHP296" s="194"/>
      <c r="CHQ296" s="194"/>
      <c r="CHR296" s="194"/>
      <c r="CHS296" s="194"/>
      <c r="CHT296" s="194"/>
      <c r="CHU296" s="194"/>
      <c r="CHV296" s="194"/>
      <c r="CHW296" s="194"/>
      <c r="CHX296" s="362"/>
      <c r="CHY296" s="355"/>
      <c r="CHZ296" s="355"/>
      <c r="CIA296" s="184"/>
      <c r="CIB296" s="184"/>
      <c r="CIC296" s="357"/>
      <c r="CID296" s="354"/>
      <c r="CIE296" s="356"/>
      <c r="CIF296" s="198"/>
      <c r="CIG296" s="194"/>
      <c r="CIH296" s="194"/>
      <c r="CII296" s="194"/>
      <c r="CIJ296" s="194"/>
      <c r="CIK296" s="194"/>
      <c r="CIL296" s="194"/>
      <c r="CIM296" s="194"/>
      <c r="CIN296" s="194"/>
      <c r="CIO296" s="198"/>
      <c r="CIP296" s="194"/>
      <c r="CIQ296" s="194"/>
      <c r="CIR296" s="194"/>
      <c r="CIS296" s="194"/>
      <c r="CIT296" s="194"/>
      <c r="CIU296" s="194"/>
      <c r="CIV296" s="194"/>
      <c r="CIW296" s="194"/>
      <c r="CIX296" s="362"/>
      <c r="CIY296" s="355"/>
      <c r="CIZ296" s="355"/>
      <c r="CJA296" s="184"/>
      <c r="CJB296" s="184"/>
      <c r="CJC296" s="357"/>
      <c r="CJD296" s="354"/>
      <c r="CJE296" s="356"/>
      <c r="CJF296" s="198"/>
      <c r="CJG296" s="194"/>
      <c r="CJH296" s="194"/>
      <c r="CJI296" s="194"/>
      <c r="CJJ296" s="194"/>
      <c r="CJK296" s="194"/>
      <c r="CJL296" s="194"/>
      <c r="CJM296" s="194"/>
      <c r="CJN296" s="194"/>
      <c r="CJO296" s="198"/>
      <c r="CJP296" s="194"/>
      <c r="CJQ296" s="194"/>
      <c r="CJR296" s="194"/>
      <c r="CJS296" s="194"/>
      <c r="CJT296" s="194"/>
      <c r="CJU296" s="194"/>
      <c r="CJV296" s="194"/>
      <c r="CJW296" s="194"/>
      <c r="CJX296" s="362"/>
      <c r="CJY296" s="355"/>
      <c r="CJZ296" s="355"/>
      <c r="CKA296" s="184"/>
      <c r="CKB296" s="184"/>
      <c r="CKC296" s="357"/>
      <c r="CKD296" s="354"/>
      <c r="CKE296" s="356"/>
      <c r="CKF296" s="198"/>
      <c r="CKG296" s="194"/>
      <c r="CKH296" s="194"/>
      <c r="CKI296" s="194"/>
      <c r="CKJ296" s="194"/>
      <c r="CKK296" s="194"/>
      <c r="CKL296" s="194"/>
      <c r="CKM296" s="194"/>
      <c r="CKN296" s="194"/>
      <c r="CKO296" s="198"/>
      <c r="CKP296" s="194"/>
      <c r="CKQ296" s="194"/>
      <c r="CKR296" s="194"/>
      <c r="CKS296" s="194"/>
      <c r="CKT296" s="194"/>
      <c r="CKU296" s="194"/>
      <c r="CKV296" s="194"/>
      <c r="CKW296" s="194"/>
      <c r="CKX296" s="362"/>
      <c r="CKY296" s="355"/>
      <c r="CKZ296" s="355"/>
      <c r="CLA296" s="184"/>
      <c r="CLB296" s="184"/>
      <c r="CLC296" s="357"/>
      <c r="CLD296" s="354"/>
      <c r="CLE296" s="356"/>
      <c r="CLF296" s="198"/>
      <c r="CLG296" s="194"/>
      <c r="CLH296" s="194"/>
      <c r="CLI296" s="194"/>
      <c r="CLJ296" s="194"/>
      <c r="CLK296" s="194"/>
      <c r="CLL296" s="194"/>
      <c r="CLM296" s="194"/>
      <c r="CLN296" s="194"/>
      <c r="CLO296" s="198"/>
      <c r="CLP296" s="194"/>
      <c r="CLQ296" s="194"/>
      <c r="CLR296" s="194"/>
      <c r="CLS296" s="194"/>
      <c r="CLT296" s="194"/>
      <c r="CLU296" s="194"/>
      <c r="CLV296" s="194"/>
      <c r="CLW296" s="194"/>
      <c r="CLX296" s="362"/>
      <c r="CLY296" s="355"/>
      <c r="CLZ296" s="355"/>
      <c r="CMA296" s="184"/>
      <c r="CMB296" s="184"/>
      <c r="CMC296" s="357"/>
      <c r="CMD296" s="354"/>
      <c r="CME296" s="356"/>
      <c r="CMF296" s="198"/>
      <c r="CMG296" s="194"/>
      <c r="CMH296" s="194"/>
      <c r="CMI296" s="194"/>
      <c r="CMJ296" s="194"/>
      <c r="CMK296" s="194"/>
      <c r="CML296" s="194"/>
      <c r="CMM296" s="194"/>
      <c r="CMN296" s="194"/>
      <c r="CMO296" s="198"/>
      <c r="CMP296" s="194"/>
      <c r="CMQ296" s="194"/>
      <c r="CMR296" s="194"/>
      <c r="CMS296" s="194"/>
      <c r="CMT296" s="194"/>
      <c r="CMU296" s="194"/>
      <c r="CMV296" s="194"/>
      <c r="CMW296" s="194"/>
      <c r="CMX296" s="362"/>
      <c r="CMY296" s="355"/>
      <c r="CMZ296" s="355"/>
      <c r="CNA296" s="184"/>
      <c r="CNB296" s="184"/>
      <c r="CNC296" s="357"/>
      <c r="CND296" s="354"/>
      <c r="CNE296" s="356"/>
      <c r="CNF296" s="198"/>
      <c r="CNG296" s="194"/>
      <c r="CNH296" s="194"/>
      <c r="CNI296" s="194"/>
      <c r="CNJ296" s="194"/>
      <c r="CNK296" s="194"/>
      <c r="CNL296" s="194"/>
      <c r="CNM296" s="194"/>
      <c r="CNN296" s="194"/>
      <c r="CNO296" s="198"/>
      <c r="CNP296" s="194"/>
      <c r="CNQ296" s="194"/>
      <c r="CNR296" s="194"/>
      <c r="CNS296" s="194"/>
      <c r="CNT296" s="194"/>
      <c r="CNU296" s="194"/>
      <c r="CNV296" s="194"/>
      <c r="CNW296" s="194"/>
      <c r="CNX296" s="362"/>
      <c r="CNY296" s="355"/>
      <c r="CNZ296" s="355"/>
      <c r="COA296" s="184"/>
      <c r="COB296" s="184"/>
      <c r="COC296" s="357"/>
      <c r="COD296" s="354"/>
      <c r="COE296" s="356"/>
      <c r="COF296" s="198"/>
      <c r="COG296" s="194"/>
      <c r="COH296" s="194"/>
      <c r="COI296" s="194"/>
      <c r="COJ296" s="194"/>
      <c r="COK296" s="194"/>
      <c r="COL296" s="194"/>
      <c r="COM296" s="194"/>
      <c r="CON296" s="194"/>
      <c r="COO296" s="198"/>
      <c r="COP296" s="194"/>
      <c r="COQ296" s="194"/>
      <c r="COR296" s="194"/>
      <c r="COS296" s="194"/>
      <c r="COT296" s="194"/>
      <c r="COU296" s="194"/>
      <c r="COV296" s="194"/>
      <c r="COW296" s="194"/>
      <c r="COX296" s="362"/>
      <c r="COY296" s="355"/>
      <c r="COZ296" s="355"/>
      <c r="CPA296" s="184"/>
      <c r="CPB296" s="184"/>
      <c r="CPC296" s="357"/>
      <c r="CPD296" s="354"/>
      <c r="CPE296" s="356"/>
      <c r="CPF296" s="198"/>
      <c r="CPG296" s="194"/>
      <c r="CPH296" s="194"/>
      <c r="CPI296" s="194"/>
      <c r="CPJ296" s="194"/>
      <c r="CPK296" s="194"/>
      <c r="CPL296" s="194"/>
      <c r="CPM296" s="194"/>
      <c r="CPN296" s="194"/>
      <c r="CPO296" s="198"/>
      <c r="CPP296" s="194"/>
      <c r="CPQ296" s="194"/>
      <c r="CPR296" s="194"/>
      <c r="CPS296" s="194"/>
      <c r="CPT296" s="194"/>
      <c r="CPU296" s="194"/>
      <c r="CPV296" s="194"/>
      <c r="CPW296" s="194"/>
      <c r="CPX296" s="362"/>
      <c r="CPY296" s="355"/>
      <c r="CPZ296" s="355"/>
      <c r="CQA296" s="184"/>
      <c r="CQB296" s="184"/>
      <c r="CQC296" s="357"/>
      <c r="CQD296" s="354"/>
      <c r="CQE296" s="356"/>
      <c r="CQF296" s="198"/>
      <c r="CQG296" s="194"/>
      <c r="CQH296" s="194"/>
      <c r="CQI296" s="194"/>
      <c r="CQJ296" s="194"/>
      <c r="CQK296" s="194"/>
      <c r="CQL296" s="194"/>
      <c r="CQM296" s="194"/>
      <c r="CQN296" s="194"/>
      <c r="CQO296" s="198"/>
      <c r="CQP296" s="194"/>
      <c r="CQQ296" s="194"/>
      <c r="CQR296" s="194"/>
      <c r="CQS296" s="194"/>
      <c r="CQT296" s="194"/>
      <c r="CQU296" s="194"/>
      <c r="CQV296" s="194"/>
      <c r="CQW296" s="194"/>
      <c r="CQX296" s="362"/>
      <c r="CQY296" s="355"/>
      <c r="CQZ296" s="355"/>
      <c r="CRA296" s="184"/>
      <c r="CRB296" s="184"/>
      <c r="CRC296" s="357"/>
      <c r="CRD296" s="354"/>
      <c r="CRE296" s="356"/>
      <c r="CRF296" s="198"/>
      <c r="CRG296" s="194"/>
      <c r="CRH296" s="194"/>
      <c r="CRI296" s="194"/>
      <c r="CRJ296" s="194"/>
      <c r="CRK296" s="194"/>
      <c r="CRL296" s="194"/>
      <c r="CRM296" s="194"/>
      <c r="CRN296" s="194"/>
      <c r="CRO296" s="198"/>
      <c r="CRP296" s="194"/>
      <c r="CRQ296" s="194"/>
      <c r="CRR296" s="194"/>
      <c r="CRS296" s="194"/>
      <c r="CRT296" s="194"/>
      <c r="CRU296" s="194"/>
      <c r="CRV296" s="194"/>
      <c r="CRW296" s="194"/>
      <c r="CRX296" s="362"/>
      <c r="CRY296" s="355"/>
      <c r="CRZ296" s="355"/>
      <c r="CSA296" s="184"/>
      <c r="CSB296" s="184"/>
      <c r="CSC296" s="357"/>
      <c r="CSD296" s="354"/>
      <c r="CSE296" s="356"/>
      <c r="CSF296" s="198"/>
      <c r="CSG296" s="194"/>
      <c r="CSH296" s="194"/>
      <c r="CSI296" s="194"/>
      <c r="CSJ296" s="194"/>
      <c r="CSK296" s="194"/>
      <c r="CSL296" s="194"/>
      <c r="CSM296" s="194"/>
      <c r="CSN296" s="194"/>
      <c r="CSO296" s="198"/>
      <c r="CSP296" s="194"/>
      <c r="CSQ296" s="194"/>
      <c r="CSR296" s="194"/>
      <c r="CSS296" s="194"/>
      <c r="CST296" s="194"/>
      <c r="CSU296" s="194"/>
      <c r="CSV296" s="194"/>
      <c r="CSW296" s="194"/>
      <c r="CSX296" s="362"/>
      <c r="CSY296" s="355"/>
      <c r="CSZ296" s="355"/>
      <c r="CTA296" s="184"/>
      <c r="CTB296" s="184"/>
      <c r="CTC296" s="357"/>
      <c r="CTD296" s="354"/>
      <c r="CTE296" s="356"/>
      <c r="CTF296" s="198"/>
      <c r="CTG296" s="194"/>
      <c r="CTH296" s="194"/>
      <c r="CTI296" s="194"/>
      <c r="CTJ296" s="194"/>
      <c r="CTK296" s="194"/>
      <c r="CTL296" s="194"/>
      <c r="CTM296" s="194"/>
      <c r="CTN296" s="194"/>
      <c r="CTO296" s="198"/>
      <c r="CTP296" s="194"/>
      <c r="CTQ296" s="194"/>
      <c r="CTR296" s="194"/>
      <c r="CTS296" s="194"/>
      <c r="CTT296" s="194"/>
      <c r="CTU296" s="194"/>
      <c r="CTV296" s="194"/>
      <c r="CTW296" s="194"/>
      <c r="CTX296" s="362"/>
      <c r="CTY296" s="355"/>
      <c r="CTZ296" s="355"/>
      <c r="CUA296" s="184"/>
      <c r="CUB296" s="184"/>
      <c r="CUC296" s="357"/>
      <c r="CUD296" s="354"/>
      <c r="CUE296" s="356"/>
      <c r="CUF296" s="198"/>
      <c r="CUG296" s="194"/>
      <c r="CUH296" s="194"/>
      <c r="CUI296" s="194"/>
      <c r="CUJ296" s="194"/>
      <c r="CUK296" s="194"/>
      <c r="CUL296" s="194"/>
      <c r="CUM296" s="194"/>
      <c r="CUN296" s="194"/>
      <c r="CUO296" s="198"/>
      <c r="CUP296" s="194"/>
      <c r="CUQ296" s="194"/>
      <c r="CUR296" s="194"/>
      <c r="CUS296" s="194"/>
      <c r="CUT296" s="194"/>
      <c r="CUU296" s="194"/>
      <c r="CUV296" s="194"/>
      <c r="CUW296" s="194"/>
      <c r="CUX296" s="362"/>
      <c r="CUY296" s="355"/>
      <c r="CUZ296" s="355"/>
      <c r="CVA296" s="184"/>
      <c r="CVB296" s="184"/>
      <c r="CVC296" s="357"/>
      <c r="CVD296" s="354"/>
      <c r="CVE296" s="356"/>
      <c r="CVF296" s="198"/>
      <c r="CVG296" s="194"/>
      <c r="CVH296" s="194"/>
      <c r="CVI296" s="194"/>
      <c r="CVJ296" s="194"/>
      <c r="CVK296" s="194"/>
      <c r="CVL296" s="194"/>
      <c r="CVM296" s="194"/>
      <c r="CVN296" s="194"/>
      <c r="CVO296" s="198"/>
      <c r="CVP296" s="194"/>
      <c r="CVQ296" s="194"/>
      <c r="CVR296" s="194"/>
      <c r="CVS296" s="194"/>
      <c r="CVT296" s="194"/>
      <c r="CVU296" s="194"/>
      <c r="CVV296" s="194"/>
      <c r="CVW296" s="194"/>
      <c r="CVX296" s="362"/>
      <c r="CVY296" s="355"/>
      <c r="CVZ296" s="355"/>
      <c r="CWA296" s="184"/>
      <c r="CWB296" s="184"/>
      <c r="CWC296" s="357"/>
      <c r="CWD296" s="354"/>
      <c r="CWE296" s="356"/>
      <c r="CWF296" s="198"/>
      <c r="CWG296" s="194"/>
      <c r="CWH296" s="194"/>
      <c r="CWI296" s="194"/>
      <c r="CWJ296" s="194"/>
      <c r="CWK296" s="194"/>
      <c r="CWL296" s="194"/>
      <c r="CWM296" s="194"/>
      <c r="CWN296" s="194"/>
      <c r="CWO296" s="198"/>
      <c r="CWP296" s="194"/>
      <c r="CWQ296" s="194"/>
      <c r="CWR296" s="194"/>
      <c r="CWS296" s="194"/>
      <c r="CWT296" s="194"/>
      <c r="CWU296" s="194"/>
      <c r="CWV296" s="194"/>
      <c r="CWW296" s="194"/>
      <c r="CWX296" s="362"/>
      <c r="CWY296" s="355"/>
      <c r="CWZ296" s="355"/>
      <c r="CXA296" s="184"/>
      <c r="CXB296" s="184"/>
      <c r="CXC296" s="357"/>
      <c r="CXD296" s="354"/>
      <c r="CXE296" s="356"/>
      <c r="CXF296" s="198"/>
      <c r="CXG296" s="194"/>
      <c r="CXH296" s="194"/>
      <c r="CXI296" s="194"/>
      <c r="CXJ296" s="194"/>
      <c r="CXK296" s="194"/>
      <c r="CXL296" s="194"/>
      <c r="CXM296" s="194"/>
      <c r="CXN296" s="194"/>
      <c r="CXO296" s="198"/>
      <c r="CXP296" s="194"/>
      <c r="CXQ296" s="194"/>
      <c r="CXR296" s="194"/>
      <c r="CXS296" s="194"/>
      <c r="CXT296" s="194"/>
      <c r="CXU296" s="194"/>
      <c r="CXV296" s="194"/>
      <c r="CXW296" s="194"/>
      <c r="CXX296" s="362"/>
      <c r="CXY296" s="355"/>
      <c r="CXZ296" s="355"/>
      <c r="CYA296" s="184"/>
      <c r="CYB296" s="184"/>
      <c r="CYC296" s="357"/>
      <c r="CYD296" s="354"/>
      <c r="CYE296" s="356"/>
      <c r="CYF296" s="198"/>
      <c r="CYG296" s="194"/>
      <c r="CYH296" s="194"/>
      <c r="CYI296" s="194"/>
      <c r="CYJ296" s="194"/>
      <c r="CYK296" s="194"/>
      <c r="CYL296" s="194"/>
      <c r="CYM296" s="194"/>
      <c r="CYN296" s="194"/>
      <c r="CYO296" s="198"/>
      <c r="CYP296" s="194"/>
      <c r="CYQ296" s="194"/>
      <c r="CYR296" s="194"/>
      <c r="CYS296" s="194"/>
      <c r="CYT296" s="194"/>
      <c r="CYU296" s="194"/>
      <c r="CYV296" s="194"/>
      <c r="CYW296" s="194"/>
      <c r="CYX296" s="362"/>
      <c r="CYY296" s="355"/>
      <c r="CYZ296" s="355"/>
      <c r="CZA296" s="184"/>
      <c r="CZB296" s="184"/>
      <c r="CZC296" s="357"/>
      <c r="CZD296" s="354"/>
      <c r="CZE296" s="356"/>
      <c r="CZF296" s="198"/>
      <c r="CZG296" s="194"/>
      <c r="CZH296" s="194"/>
      <c r="CZI296" s="194"/>
      <c r="CZJ296" s="194"/>
      <c r="CZK296" s="194"/>
      <c r="CZL296" s="194"/>
      <c r="CZM296" s="194"/>
      <c r="CZN296" s="194"/>
      <c r="CZO296" s="198"/>
      <c r="CZP296" s="194"/>
      <c r="CZQ296" s="194"/>
      <c r="CZR296" s="194"/>
      <c r="CZS296" s="194"/>
      <c r="CZT296" s="194"/>
      <c r="CZU296" s="194"/>
      <c r="CZV296" s="194"/>
      <c r="CZW296" s="194"/>
      <c r="CZX296" s="362"/>
      <c r="CZY296" s="355"/>
      <c r="CZZ296" s="355"/>
      <c r="DAA296" s="184"/>
      <c r="DAB296" s="184"/>
      <c r="DAC296" s="357"/>
      <c r="DAD296" s="354"/>
      <c r="DAE296" s="356"/>
      <c r="DAF296" s="198"/>
      <c r="DAG296" s="194"/>
      <c r="DAH296" s="194"/>
      <c r="DAI296" s="194"/>
      <c r="DAJ296" s="194"/>
      <c r="DAK296" s="194"/>
      <c r="DAL296" s="194"/>
      <c r="DAM296" s="194"/>
      <c r="DAN296" s="194"/>
      <c r="DAO296" s="198"/>
      <c r="DAP296" s="194"/>
      <c r="DAQ296" s="194"/>
      <c r="DAR296" s="194"/>
      <c r="DAS296" s="194"/>
      <c r="DAT296" s="194"/>
      <c r="DAU296" s="194"/>
      <c r="DAV296" s="194"/>
      <c r="DAW296" s="194"/>
      <c r="DAX296" s="362"/>
      <c r="DAY296" s="355"/>
      <c r="DAZ296" s="355"/>
      <c r="DBA296" s="184"/>
      <c r="DBB296" s="184"/>
      <c r="DBC296" s="357"/>
      <c r="DBD296" s="354"/>
      <c r="DBE296" s="356"/>
      <c r="DBF296" s="198"/>
      <c r="DBG296" s="194"/>
      <c r="DBH296" s="194"/>
      <c r="DBI296" s="194"/>
      <c r="DBJ296" s="194"/>
      <c r="DBK296" s="194"/>
      <c r="DBL296" s="194"/>
      <c r="DBM296" s="194"/>
      <c r="DBN296" s="194"/>
      <c r="DBO296" s="198"/>
      <c r="DBP296" s="194"/>
      <c r="DBQ296" s="194"/>
      <c r="DBR296" s="194"/>
      <c r="DBS296" s="194"/>
      <c r="DBT296" s="194"/>
      <c r="DBU296" s="194"/>
      <c r="DBV296" s="194"/>
      <c r="DBW296" s="194"/>
      <c r="DBX296" s="362"/>
      <c r="DBY296" s="355"/>
      <c r="DBZ296" s="355"/>
      <c r="DCA296" s="184"/>
      <c r="DCB296" s="184"/>
      <c r="DCC296" s="357"/>
      <c r="DCD296" s="354"/>
      <c r="DCE296" s="356"/>
      <c r="DCF296" s="198"/>
      <c r="DCG296" s="194"/>
      <c r="DCH296" s="194"/>
      <c r="DCI296" s="194"/>
      <c r="DCJ296" s="194"/>
      <c r="DCK296" s="194"/>
      <c r="DCL296" s="194"/>
      <c r="DCM296" s="194"/>
      <c r="DCN296" s="194"/>
      <c r="DCO296" s="198"/>
      <c r="DCP296" s="194"/>
      <c r="DCQ296" s="194"/>
      <c r="DCR296" s="194"/>
      <c r="DCS296" s="194"/>
      <c r="DCT296" s="194"/>
      <c r="DCU296" s="194"/>
      <c r="DCV296" s="194"/>
      <c r="DCW296" s="194"/>
      <c r="DCX296" s="362"/>
      <c r="DCY296" s="355"/>
      <c r="DCZ296" s="355"/>
      <c r="DDA296" s="184"/>
      <c r="DDB296" s="184"/>
      <c r="DDC296" s="357"/>
      <c r="DDD296" s="354"/>
      <c r="DDE296" s="356"/>
      <c r="DDF296" s="198"/>
      <c r="DDG296" s="194"/>
      <c r="DDH296" s="194"/>
      <c r="DDI296" s="194"/>
      <c r="DDJ296" s="194"/>
      <c r="DDK296" s="194"/>
      <c r="DDL296" s="194"/>
      <c r="DDM296" s="194"/>
      <c r="DDN296" s="194"/>
      <c r="DDO296" s="198"/>
      <c r="DDP296" s="194"/>
      <c r="DDQ296" s="194"/>
      <c r="DDR296" s="194"/>
      <c r="DDS296" s="194"/>
      <c r="DDT296" s="194"/>
      <c r="DDU296" s="194"/>
      <c r="DDV296" s="194"/>
      <c r="DDW296" s="194"/>
      <c r="DDX296" s="362"/>
      <c r="DDY296" s="355"/>
      <c r="DDZ296" s="355"/>
      <c r="DEA296" s="184"/>
      <c r="DEB296" s="184"/>
      <c r="DEC296" s="357"/>
      <c r="DED296" s="354"/>
      <c r="DEE296" s="356"/>
      <c r="DEF296" s="198"/>
      <c r="DEG296" s="194"/>
      <c r="DEH296" s="194"/>
      <c r="DEI296" s="194"/>
      <c r="DEJ296" s="194"/>
      <c r="DEK296" s="194"/>
      <c r="DEL296" s="194"/>
      <c r="DEM296" s="194"/>
      <c r="DEN296" s="194"/>
      <c r="DEO296" s="198"/>
      <c r="DEP296" s="194"/>
      <c r="DEQ296" s="194"/>
      <c r="DER296" s="194"/>
      <c r="DES296" s="194"/>
      <c r="DET296" s="194"/>
      <c r="DEU296" s="194"/>
      <c r="DEV296" s="194"/>
      <c r="DEW296" s="194"/>
      <c r="DEX296" s="362"/>
      <c r="DEY296" s="355"/>
      <c r="DEZ296" s="355"/>
      <c r="DFA296" s="184"/>
      <c r="DFB296" s="184"/>
      <c r="DFC296" s="357"/>
      <c r="DFD296" s="354"/>
      <c r="DFE296" s="356"/>
      <c r="DFF296" s="198"/>
      <c r="DFG296" s="194"/>
      <c r="DFH296" s="194"/>
      <c r="DFI296" s="194"/>
      <c r="DFJ296" s="194"/>
      <c r="DFK296" s="194"/>
      <c r="DFL296" s="194"/>
      <c r="DFM296" s="194"/>
      <c r="DFN296" s="194"/>
      <c r="DFO296" s="198"/>
      <c r="DFP296" s="194"/>
      <c r="DFQ296" s="194"/>
      <c r="DFR296" s="194"/>
      <c r="DFS296" s="194"/>
      <c r="DFT296" s="194"/>
      <c r="DFU296" s="194"/>
      <c r="DFV296" s="194"/>
      <c r="DFW296" s="194"/>
      <c r="DFX296" s="362"/>
      <c r="DFY296" s="355"/>
      <c r="DFZ296" s="355"/>
      <c r="DGA296" s="184"/>
      <c r="DGB296" s="184"/>
      <c r="DGC296" s="357"/>
      <c r="DGD296" s="354"/>
      <c r="DGE296" s="356"/>
      <c r="DGF296" s="198"/>
      <c r="DGG296" s="194"/>
      <c r="DGH296" s="194"/>
      <c r="DGI296" s="194"/>
      <c r="DGJ296" s="194"/>
      <c r="DGK296" s="194"/>
      <c r="DGL296" s="194"/>
      <c r="DGM296" s="194"/>
      <c r="DGN296" s="194"/>
      <c r="DGO296" s="198"/>
      <c r="DGP296" s="194"/>
      <c r="DGQ296" s="194"/>
      <c r="DGR296" s="194"/>
      <c r="DGS296" s="194"/>
      <c r="DGT296" s="194"/>
      <c r="DGU296" s="194"/>
      <c r="DGV296" s="194"/>
      <c r="DGW296" s="194"/>
      <c r="DGX296" s="362"/>
      <c r="DGY296" s="355"/>
      <c r="DGZ296" s="355"/>
      <c r="DHA296" s="184"/>
      <c r="DHB296" s="184"/>
      <c r="DHC296" s="357"/>
      <c r="DHD296" s="354"/>
      <c r="DHE296" s="356"/>
      <c r="DHF296" s="198"/>
      <c r="DHG296" s="194"/>
      <c r="DHH296" s="194"/>
      <c r="DHI296" s="194"/>
      <c r="DHJ296" s="194"/>
      <c r="DHK296" s="194"/>
      <c r="DHL296" s="194"/>
      <c r="DHM296" s="194"/>
      <c r="DHN296" s="194"/>
      <c r="DHO296" s="198"/>
      <c r="DHP296" s="194"/>
      <c r="DHQ296" s="194"/>
      <c r="DHR296" s="194"/>
      <c r="DHS296" s="194"/>
      <c r="DHT296" s="194"/>
      <c r="DHU296" s="194"/>
      <c r="DHV296" s="194"/>
      <c r="DHW296" s="194"/>
      <c r="DHX296" s="362"/>
      <c r="DHY296" s="355"/>
      <c r="DHZ296" s="355"/>
      <c r="DIA296" s="184"/>
      <c r="DIB296" s="184"/>
      <c r="DIC296" s="357"/>
      <c r="DID296" s="354"/>
      <c r="DIE296" s="356"/>
      <c r="DIF296" s="198"/>
      <c r="DIG296" s="194"/>
      <c r="DIH296" s="194"/>
      <c r="DII296" s="194"/>
      <c r="DIJ296" s="194"/>
      <c r="DIK296" s="194"/>
      <c r="DIL296" s="194"/>
      <c r="DIM296" s="194"/>
      <c r="DIN296" s="194"/>
      <c r="DIO296" s="198"/>
      <c r="DIP296" s="194"/>
      <c r="DIQ296" s="194"/>
      <c r="DIR296" s="194"/>
      <c r="DIS296" s="194"/>
      <c r="DIT296" s="194"/>
      <c r="DIU296" s="194"/>
      <c r="DIV296" s="194"/>
      <c r="DIW296" s="194"/>
      <c r="DIX296" s="362"/>
      <c r="DIY296" s="355"/>
      <c r="DIZ296" s="355"/>
      <c r="DJA296" s="184"/>
      <c r="DJB296" s="184"/>
      <c r="DJC296" s="357"/>
      <c r="DJD296" s="354"/>
      <c r="DJE296" s="356"/>
      <c r="DJF296" s="198"/>
      <c r="DJG296" s="194"/>
      <c r="DJH296" s="194"/>
      <c r="DJI296" s="194"/>
      <c r="DJJ296" s="194"/>
      <c r="DJK296" s="194"/>
      <c r="DJL296" s="194"/>
      <c r="DJM296" s="194"/>
      <c r="DJN296" s="194"/>
      <c r="DJO296" s="198"/>
      <c r="DJP296" s="194"/>
      <c r="DJQ296" s="194"/>
      <c r="DJR296" s="194"/>
      <c r="DJS296" s="194"/>
      <c r="DJT296" s="194"/>
      <c r="DJU296" s="194"/>
      <c r="DJV296" s="194"/>
      <c r="DJW296" s="194"/>
      <c r="DJX296" s="362"/>
      <c r="DJY296" s="355"/>
      <c r="DJZ296" s="355"/>
      <c r="DKA296" s="184"/>
      <c r="DKB296" s="184"/>
      <c r="DKC296" s="357"/>
      <c r="DKD296" s="354"/>
      <c r="DKE296" s="356"/>
      <c r="DKF296" s="198"/>
      <c r="DKG296" s="194"/>
      <c r="DKH296" s="194"/>
      <c r="DKI296" s="194"/>
      <c r="DKJ296" s="194"/>
      <c r="DKK296" s="194"/>
      <c r="DKL296" s="194"/>
      <c r="DKM296" s="194"/>
      <c r="DKN296" s="194"/>
      <c r="DKO296" s="198"/>
      <c r="DKP296" s="194"/>
      <c r="DKQ296" s="194"/>
      <c r="DKR296" s="194"/>
      <c r="DKS296" s="194"/>
      <c r="DKT296" s="194"/>
      <c r="DKU296" s="194"/>
      <c r="DKV296" s="194"/>
      <c r="DKW296" s="194"/>
      <c r="DKX296" s="362"/>
      <c r="DKY296" s="355"/>
      <c r="DKZ296" s="355"/>
      <c r="DLA296" s="184"/>
      <c r="DLB296" s="184"/>
      <c r="DLC296" s="357"/>
      <c r="DLD296" s="354"/>
      <c r="DLE296" s="356"/>
      <c r="DLF296" s="198"/>
      <c r="DLG296" s="194"/>
      <c r="DLH296" s="194"/>
      <c r="DLI296" s="194"/>
      <c r="DLJ296" s="194"/>
      <c r="DLK296" s="194"/>
      <c r="DLL296" s="194"/>
      <c r="DLM296" s="194"/>
      <c r="DLN296" s="194"/>
      <c r="DLO296" s="198"/>
      <c r="DLP296" s="194"/>
      <c r="DLQ296" s="194"/>
      <c r="DLR296" s="194"/>
      <c r="DLS296" s="194"/>
      <c r="DLT296" s="194"/>
      <c r="DLU296" s="194"/>
      <c r="DLV296" s="194"/>
      <c r="DLW296" s="194"/>
      <c r="DLX296" s="362"/>
      <c r="DLY296" s="355"/>
      <c r="DLZ296" s="355"/>
      <c r="DMA296" s="184"/>
      <c r="DMB296" s="184"/>
      <c r="DMC296" s="357"/>
      <c r="DMD296" s="354"/>
      <c r="DME296" s="356"/>
      <c r="DMF296" s="198"/>
      <c r="DMG296" s="194"/>
      <c r="DMH296" s="194"/>
      <c r="DMI296" s="194"/>
      <c r="DMJ296" s="194"/>
      <c r="DMK296" s="194"/>
      <c r="DML296" s="194"/>
      <c r="DMM296" s="194"/>
      <c r="DMN296" s="194"/>
      <c r="DMO296" s="198"/>
      <c r="DMP296" s="194"/>
      <c r="DMQ296" s="194"/>
      <c r="DMR296" s="194"/>
      <c r="DMS296" s="194"/>
      <c r="DMT296" s="194"/>
      <c r="DMU296" s="194"/>
      <c r="DMV296" s="194"/>
      <c r="DMW296" s="194"/>
      <c r="DMX296" s="362"/>
      <c r="DMY296" s="355"/>
      <c r="DMZ296" s="355"/>
      <c r="DNA296" s="184"/>
      <c r="DNB296" s="184"/>
      <c r="DNC296" s="357"/>
      <c r="DND296" s="354"/>
      <c r="DNE296" s="356"/>
      <c r="DNF296" s="198"/>
      <c r="DNG296" s="194"/>
      <c r="DNH296" s="194"/>
      <c r="DNI296" s="194"/>
      <c r="DNJ296" s="194"/>
      <c r="DNK296" s="194"/>
      <c r="DNL296" s="194"/>
      <c r="DNM296" s="194"/>
      <c r="DNN296" s="194"/>
      <c r="DNO296" s="198"/>
      <c r="DNP296" s="194"/>
      <c r="DNQ296" s="194"/>
      <c r="DNR296" s="194"/>
      <c r="DNS296" s="194"/>
      <c r="DNT296" s="194"/>
      <c r="DNU296" s="194"/>
      <c r="DNV296" s="194"/>
      <c r="DNW296" s="194"/>
      <c r="DNX296" s="362"/>
      <c r="DNY296" s="355"/>
      <c r="DNZ296" s="355"/>
      <c r="DOA296" s="184"/>
      <c r="DOB296" s="184"/>
      <c r="DOC296" s="357"/>
      <c r="DOD296" s="354"/>
      <c r="DOE296" s="356"/>
      <c r="DOF296" s="198"/>
      <c r="DOG296" s="194"/>
      <c r="DOH296" s="194"/>
      <c r="DOI296" s="194"/>
      <c r="DOJ296" s="194"/>
      <c r="DOK296" s="194"/>
      <c r="DOL296" s="194"/>
      <c r="DOM296" s="194"/>
      <c r="DON296" s="194"/>
      <c r="DOO296" s="198"/>
      <c r="DOP296" s="194"/>
      <c r="DOQ296" s="194"/>
      <c r="DOR296" s="194"/>
      <c r="DOS296" s="194"/>
      <c r="DOT296" s="194"/>
      <c r="DOU296" s="194"/>
      <c r="DOV296" s="194"/>
      <c r="DOW296" s="194"/>
      <c r="DOX296" s="362"/>
      <c r="DOY296" s="355"/>
      <c r="DOZ296" s="355"/>
      <c r="DPA296" s="184"/>
      <c r="DPB296" s="184"/>
      <c r="DPC296" s="357"/>
      <c r="DPD296" s="354"/>
      <c r="DPE296" s="356"/>
      <c r="DPF296" s="198"/>
      <c r="DPG296" s="194"/>
      <c r="DPH296" s="194"/>
      <c r="DPI296" s="194"/>
      <c r="DPJ296" s="194"/>
      <c r="DPK296" s="194"/>
      <c r="DPL296" s="194"/>
      <c r="DPM296" s="194"/>
      <c r="DPN296" s="194"/>
      <c r="DPO296" s="198"/>
      <c r="DPP296" s="194"/>
      <c r="DPQ296" s="194"/>
      <c r="DPR296" s="194"/>
      <c r="DPS296" s="194"/>
      <c r="DPT296" s="194"/>
      <c r="DPU296" s="194"/>
      <c r="DPV296" s="194"/>
      <c r="DPW296" s="194"/>
      <c r="DPX296" s="362"/>
      <c r="DPY296" s="355"/>
      <c r="DPZ296" s="355"/>
      <c r="DQA296" s="184"/>
      <c r="DQB296" s="184"/>
      <c r="DQC296" s="357"/>
      <c r="DQD296" s="354"/>
      <c r="DQE296" s="356"/>
      <c r="DQF296" s="198"/>
      <c r="DQG296" s="194"/>
      <c r="DQH296" s="194"/>
      <c r="DQI296" s="194"/>
      <c r="DQJ296" s="194"/>
      <c r="DQK296" s="194"/>
      <c r="DQL296" s="194"/>
      <c r="DQM296" s="194"/>
      <c r="DQN296" s="194"/>
      <c r="DQO296" s="198"/>
      <c r="DQP296" s="194"/>
      <c r="DQQ296" s="194"/>
      <c r="DQR296" s="194"/>
      <c r="DQS296" s="194"/>
      <c r="DQT296" s="194"/>
      <c r="DQU296" s="194"/>
      <c r="DQV296" s="194"/>
      <c r="DQW296" s="194"/>
      <c r="DQX296" s="362"/>
      <c r="DQY296" s="355"/>
      <c r="DQZ296" s="355"/>
      <c r="DRA296" s="184"/>
      <c r="DRB296" s="184"/>
      <c r="DRC296" s="357"/>
      <c r="DRD296" s="354"/>
      <c r="DRE296" s="356"/>
      <c r="DRF296" s="198"/>
      <c r="DRG296" s="194"/>
      <c r="DRH296" s="194"/>
      <c r="DRI296" s="194"/>
      <c r="DRJ296" s="194"/>
      <c r="DRK296" s="194"/>
      <c r="DRL296" s="194"/>
      <c r="DRM296" s="194"/>
      <c r="DRN296" s="194"/>
      <c r="DRO296" s="198"/>
      <c r="DRP296" s="194"/>
      <c r="DRQ296" s="194"/>
      <c r="DRR296" s="194"/>
      <c r="DRS296" s="194"/>
      <c r="DRT296" s="194"/>
      <c r="DRU296" s="194"/>
      <c r="DRV296" s="194"/>
      <c r="DRW296" s="194"/>
      <c r="DRX296" s="362"/>
      <c r="DRY296" s="355"/>
      <c r="DRZ296" s="355"/>
      <c r="DSA296" s="184"/>
      <c r="DSB296" s="184"/>
      <c r="DSC296" s="357"/>
      <c r="DSD296" s="354"/>
      <c r="DSE296" s="356"/>
      <c r="DSF296" s="198"/>
      <c r="DSG296" s="194"/>
      <c r="DSH296" s="194"/>
      <c r="DSI296" s="194"/>
      <c r="DSJ296" s="194"/>
      <c r="DSK296" s="194"/>
      <c r="DSL296" s="194"/>
      <c r="DSM296" s="194"/>
      <c r="DSN296" s="194"/>
      <c r="DSO296" s="198"/>
      <c r="DSP296" s="194"/>
      <c r="DSQ296" s="194"/>
      <c r="DSR296" s="194"/>
      <c r="DSS296" s="194"/>
      <c r="DST296" s="194"/>
      <c r="DSU296" s="194"/>
      <c r="DSV296" s="194"/>
      <c r="DSW296" s="194"/>
      <c r="DSX296" s="362"/>
      <c r="DSY296" s="355"/>
      <c r="DSZ296" s="355"/>
      <c r="DTA296" s="184"/>
      <c r="DTB296" s="184"/>
      <c r="DTC296" s="357"/>
      <c r="DTD296" s="354"/>
      <c r="DTE296" s="356"/>
      <c r="DTF296" s="198"/>
      <c r="DTG296" s="194"/>
      <c r="DTH296" s="194"/>
      <c r="DTI296" s="194"/>
      <c r="DTJ296" s="194"/>
      <c r="DTK296" s="194"/>
      <c r="DTL296" s="194"/>
      <c r="DTM296" s="194"/>
      <c r="DTN296" s="194"/>
      <c r="DTO296" s="198"/>
      <c r="DTP296" s="194"/>
      <c r="DTQ296" s="194"/>
      <c r="DTR296" s="194"/>
      <c r="DTS296" s="194"/>
      <c r="DTT296" s="194"/>
      <c r="DTU296" s="194"/>
      <c r="DTV296" s="194"/>
      <c r="DTW296" s="194"/>
      <c r="DTX296" s="362"/>
      <c r="DTY296" s="355"/>
      <c r="DTZ296" s="355"/>
      <c r="DUA296" s="184"/>
      <c r="DUB296" s="184"/>
      <c r="DUC296" s="357"/>
      <c r="DUD296" s="354"/>
      <c r="DUE296" s="356"/>
      <c r="DUF296" s="198"/>
      <c r="DUG296" s="194"/>
      <c r="DUH296" s="194"/>
      <c r="DUI296" s="194"/>
      <c r="DUJ296" s="194"/>
      <c r="DUK296" s="194"/>
      <c r="DUL296" s="194"/>
      <c r="DUM296" s="194"/>
      <c r="DUN296" s="194"/>
      <c r="DUO296" s="198"/>
      <c r="DUP296" s="194"/>
      <c r="DUQ296" s="194"/>
      <c r="DUR296" s="194"/>
      <c r="DUS296" s="194"/>
      <c r="DUT296" s="194"/>
      <c r="DUU296" s="194"/>
      <c r="DUV296" s="194"/>
      <c r="DUW296" s="194"/>
      <c r="DUX296" s="362"/>
      <c r="DUY296" s="355"/>
      <c r="DUZ296" s="355"/>
      <c r="DVA296" s="184"/>
      <c r="DVB296" s="184"/>
      <c r="DVC296" s="357"/>
      <c r="DVD296" s="354"/>
      <c r="DVE296" s="356"/>
      <c r="DVF296" s="198"/>
      <c r="DVG296" s="194"/>
      <c r="DVH296" s="194"/>
      <c r="DVI296" s="194"/>
      <c r="DVJ296" s="194"/>
      <c r="DVK296" s="194"/>
      <c r="DVL296" s="194"/>
      <c r="DVM296" s="194"/>
      <c r="DVN296" s="194"/>
      <c r="DVO296" s="198"/>
      <c r="DVP296" s="194"/>
      <c r="DVQ296" s="194"/>
      <c r="DVR296" s="194"/>
      <c r="DVS296" s="194"/>
      <c r="DVT296" s="194"/>
      <c r="DVU296" s="194"/>
      <c r="DVV296" s="194"/>
      <c r="DVW296" s="194"/>
      <c r="DVX296" s="362"/>
      <c r="DVY296" s="355"/>
      <c r="DVZ296" s="355"/>
      <c r="DWA296" s="184"/>
      <c r="DWB296" s="184"/>
      <c r="DWC296" s="357"/>
      <c r="DWD296" s="354"/>
      <c r="DWE296" s="356"/>
      <c r="DWF296" s="198"/>
      <c r="DWG296" s="194"/>
      <c r="DWH296" s="194"/>
      <c r="DWI296" s="194"/>
      <c r="DWJ296" s="194"/>
      <c r="DWK296" s="194"/>
      <c r="DWL296" s="194"/>
      <c r="DWM296" s="194"/>
      <c r="DWN296" s="194"/>
      <c r="DWO296" s="198"/>
      <c r="DWP296" s="194"/>
      <c r="DWQ296" s="194"/>
      <c r="DWR296" s="194"/>
      <c r="DWS296" s="194"/>
      <c r="DWT296" s="194"/>
      <c r="DWU296" s="194"/>
      <c r="DWV296" s="194"/>
      <c r="DWW296" s="194"/>
      <c r="DWX296" s="362"/>
      <c r="DWY296" s="355"/>
      <c r="DWZ296" s="355"/>
      <c r="DXA296" s="184"/>
      <c r="DXB296" s="184"/>
      <c r="DXC296" s="357"/>
      <c r="DXD296" s="354"/>
      <c r="DXE296" s="356"/>
      <c r="DXF296" s="198"/>
      <c r="DXG296" s="194"/>
      <c r="DXH296" s="194"/>
      <c r="DXI296" s="194"/>
      <c r="DXJ296" s="194"/>
      <c r="DXK296" s="194"/>
      <c r="DXL296" s="194"/>
      <c r="DXM296" s="194"/>
      <c r="DXN296" s="194"/>
      <c r="DXO296" s="198"/>
      <c r="DXP296" s="194"/>
      <c r="DXQ296" s="194"/>
      <c r="DXR296" s="194"/>
      <c r="DXS296" s="194"/>
      <c r="DXT296" s="194"/>
      <c r="DXU296" s="194"/>
      <c r="DXV296" s="194"/>
      <c r="DXW296" s="194"/>
      <c r="DXX296" s="362"/>
      <c r="DXY296" s="355"/>
      <c r="DXZ296" s="355"/>
      <c r="DYA296" s="184"/>
      <c r="DYB296" s="184"/>
      <c r="DYC296" s="357"/>
      <c r="DYD296" s="354"/>
      <c r="DYE296" s="356"/>
      <c r="DYF296" s="198"/>
      <c r="DYG296" s="194"/>
      <c r="DYH296" s="194"/>
      <c r="DYI296" s="194"/>
      <c r="DYJ296" s="194"/>
      <c r="DYK296" s="194"/>
      <c r="DYL296" s="194"/>
      <c r="DYM296" s="194"/>
      <c r="DYN296" s="194"/>
      <c r="DYO296" s="198"/>
      <c r="DYP296" s="194"/>
      <c r="DYQ296" s="194"/>
      <c r="DYR296" s="194"/>
      <c r="DYS296" s="194"/>
      <c r="DYT296" s="194"/>
      <c r="DYU296" s="194"/>
      <c r="DYV296" s="194"/>
      <c r="DYW296" s="194"/>
      <c r="DYX296" s="362"/>
      <c r="DYY296" s="355"/>
      <c r="DYZ296" s="355"/>
      <c r="DZA296" s="184"/>
      <c r="DZB296" s="184"/>
      <c r="DZC296" s="357"/>
      <c r="DZD296" s="354"/>
      <c r="DZE296" s="356"/>
      <c r="DZF296" s="198"/>
      <c r="DZG296" s="194"/>
      <c r="DZH296" s="194"/>
      <c r="DZI296" s="194"/>
      <c r="DZJ296" s="194"/>
      <c r="DZK296" s="194"/>
      <c r="DZL296" s="194"/>
      <c r="DZM296" s="194"/>
      <c r="DZN296" s="194"/>
      <c r="DZO296" s="198"/>
      <c r="DZP296" s="194"/>
      <c r="DZQ296" s="194"/>
      <c r="DZR296" s="194"/>
      <c r="DZS296" s="194"/>
      <c r="DZT296" s="194"/>
      <c r="DZU296" s="194"/>
      <c r="DZV296" s="194"/>
      <c r="DZW296" s="194"/>
      <c r="DZX296" s="362"/>
      <c r="DZY296" s="355"/>
      <c r="DZZ296" s="355"/>
      <c r="EAA296" s="184"/>
      <c r="EAB296" s="184"/>
      <c r="EAC296" s="357"/>
      <c r="EAD296" s="354"/>
      <c r="EAE296" s="356"/>
      <c r="EAF296" s="198"/>
      <c r="EAG296" s="194"/>
      <c r="EAH296" s="194"/>
      <c r="EAI296" s="194"/>
      <c r="EAJ296" s="194"/>
      <c r="EAK296" s="194"/>
      <c r="EAL296" s="194"/>
      <c r="EAM296" s="194"/>
      <c r="EAN296" s="194"/>
      <c r="EAO296" s="198"/>
      <c r="EAP296" s="194"/>
      <c r="EAQ296" s="194"/>
      <c r="EAR296" s="194"/>
      <c r="EAS296" s="194"/>
      <c r="EAT296" s="194"/>
      <c r="EAU296" s="194"/>
      <c r="EAV296" s="194"/>
      <c r="EAW296" s="194"/>
      <c r="EAX296" s="362"/>
      <c r="EAY296" s="355"/>
      <c r="EAZ296" s="355"/>
      <c r="EBA296" s="184"/>
      <c r="EBB296" s="184"/>
      <c r="EBC296" s="357"/>
      <c r="EBD296" s="354"/>
      <c r="EBE296" s="356"/>
      <c r="EBF296" s="198"/>
      <c r="EBG296" s="194"/>
      <c r="EBH296" s="194"/>
      <c r="EBI296" s="194"/>
      <c r="EBJ296" s="194"/>
      <c r="EBK296" s="194"/>
      <c r="EBL296" s="194"/>
      <c r="EBM296" s="194"/>
      <c r="EBN296" s="194"/>
      <c r="EBO296" s="198"/>
      <c r="EBP296" s="194"/>
      <c r="EBQ296" s="194"/>
      <c r="EBR296" s="194"/>
      <c r="EBS296" s="194"/>
      <c r="EBT296" s="194"/>
      <c r="EBU296" s="194"/>
      <c r="EBV296" s="194"/>
      <c r="EBW296" s="194"/>
      <c r="EBX296" s="362"/>
      <c r="EBY296" s="355"/>
      <c r="EBZ296" s="355"/>
      <c r="ECA296" s="184"/>
      <c r="ECB296" s="184"/>
      <c r="ECC296" s="357"/>
      <c r="ECD296" s="354"/>
      <c r="ECE296" s="356"/>
      <c r="ECF296" s="198"/>
      <c r="ECG296" s="194"/>
      <c r="ECH296" s="194"/>
      <c r="ECI296" s="194"/>
      <c r="ECJ296" s="194"/>
      <c r="ECK296" s="194"/>
      <c r="ECL296" s="194"/>
      <c r="ECM296" s="194"/>
      <c r="ECN296" s="194"/>
      <c r="ECO296" s="198"/>
      <c r="ECP296" s="194"/>
      <c r="ECQ296" s="194"/>
      <c r="ECR296" s="194"/>
      <c r="ECS296" s="194"/>
      <c r="ECT296" s="194"/>
      <c r="ECU296" s="194"/>
      <c r="ECV296" s="194"/>
      <c r="ECW296" s="194"/>
      <c r="ECX296" s="362"/>
      <c r="ECY296" s="355"/>
      <c r="ECZ296" s="355"/>
      <c r="EDA296" s="184"/>
      <c r="EDB296" s="184"/>
      <c r="EDC296" s="357"/>
      <c r="EDD296" s="354"/>
      <c r="EDE296" s="356"/>
      <c r="EDF296" s="198"/>
      <c r="EDG296" s="194"/>
      <c r="EDH296" s="194"/>
      <c r="EDI296" s="194"/>
      <c r="EDJ296" s="194"/>
      <c r="EDK296" s="194"/>
      <c r="EDL296" s="194"/>
      <c r="EDM296" s="194"/>
      <c r="EDN296" s="194"/>
      <c r="EDO296" s="198"/>
      <c r="EDP296" s="194"/>
      <c r="EDQ296" s="194"/>
      <c r="EDR296" s="194"/>
      <c r="EDS296" s="194"/>
      <c r="EDT296" s="194"/>
      <c r="EDU296" s="194"/>
      <c r="EDV296" s="194"/>
      <c r="EDW296" s="194"/>
      <c r="EDX296" s="362"/>
      <c r="EDY296" s="355"/>
      <c r="EDZ296" s="355"/>
      <c r="EEA296" s="184"/>
      <c r="EEB296" s="184"/>
      <c r="EEC296" s="357"/>
      <c r="EED296" s="354"/>
      <c r="EEE296" s="356"/>
      <c r="EEF296" s="198"/>
      <c r="EEG296" s="194"/>
      <c r="EEH296" s="194"/>
      <c r="EEI296" s="194"/>
      <c r="EEJ296" s="194"/>
      <c r="EEK296" s="194"/>
      <c r="EEL296" s="194"/>
      <c r="EEM296" s="194"/>
      <c r="EEN296" s="194"/>
      <c r="EEO296" s="198"/>
      <c r="EEP296" s="194"/>
      <c r="EEQ296" s="194"/>
      <c r="EER296" s="194"/>
      <c r="EES296" s="194"/>
      <c r="EET296" s="194"/>
      <c r="EEU296" s="194"/>
      <c r="EEV296" s="194"/>
      <c r="EEW296" s="194"/>
      <c r="EEX296" s="362"/>
      <c r="EEY296" s="355"/>
      <c r="EEZ296" s="355"/>
      <c r="EFA296" s="184"/>
      <c r="EFB296" s="184"/>
      <c r="EFC296" s="357"/>
      <c r="EFD296" s="354"/>
      <c r="EFE296" s="356"/>
      <c r="EFF296" s="198"/>
      <c r="EFG296" s="194"/>
      <c r="EFH296" s="194"/>
      <c r="EFI296" s="194"/>
      <c r="EFJ296" s="194"/>
      <c r="EFK296" s="194"/>
      <c r="EFL296" s="194"/>
      <c r="EFM296" s="194"/>
      <c r="EFN296" s="194"/>
      <c r="EFO296" s="198"/>
      <c r="EFP296" s="194"/>
      <c r="EFQ296" s="194"/>
      <c r="EFR296" s="194"/>
      <c r="EFS296" s="194"/>
      <c r="EFT296" s="194"/>
      <c r="EFU296" s="194"/>
      <c r="EFV296" s="194"/>
      <c r="EFW296" s="194"/>
      <c r="EFX296" s="362"/>
      <c r="EFY296" s="355"/>
      <c r="EFZ296" s="355"/>
      <c r="EGA296" s="184"/>
      <c r="EGB296" s="184"/>
      <c r="EGC296" s="357"/>
      <c r="EGD296" s="354"/>
      <c r="EGE296" s="356"/>
      <c r="EGF296" s="198"/>
      <c r="EGG296" s="194"/>
      <c r="EGH296" s="194"/>
      <c r="EGI296" s="194"/>
      <c r="EGJ296" s="194"/>
      <c r="EGK296" s="194"/>
      <c r="EGL296" s="194"/>
      <c r="EGM296" s="194"/>
      <c r="EGN296" s="194"/>
      <c r="EGO296" s="198"/>
      <c r="EGP296" s="194"/>
      <c r="EGQ296" s="194"/>
      <c r="EGR296" s="194"/>
      <c r="EGS296" s="194"/>
      <c r="EGT296" s="194"/>
      <c r="EGU296" s="194"/>
      <c r="EGV296" s="194"/>
      <c r="EGW296" s="194"/>
      <c r="EGX296" s="362"/>
      <c r="EGY296" s="355"/>
      <c r="EGZ296" s="355"/>
      <c r="EHA296" s="184"/>
      <c r="EHB296" s="184"/>
      <c r="EHC296" s="357"/>
      <c r="EHD296" s="354"/>
      <c r="EHE296" s="356"/>
      <c r="EHF296" s="198"/>
      <c r="EHG296" s="194"/>
      <c r="EHH296" s="194"/>
      <c r="EHI296" s="194"/>
      <c r="EHJ296" s="194"/>
      <c r="EHK296" s="194"/>
      <c r="EHL296" s="194"/>
      <c r="EHM296" s="194"/>
      <c r="EHN296" s="194"/>
      <c r="EHO296" s="198"/>
      <c r="EHP296" s="194"/>
      <c r="EHQ296" s="194"/>
      <c r="EHR296" s="194"/>
      <c r="EHS296" s="194"/>
      <c r="EHT296" s="194"/>
      <c r="EHU296" s="194"/>
      <c r="EHV296" s="194"/>
      <c r="EHW296" s="194"/>
      <c r="EHX296" s="362"/>
      <c r="EHY296" s="355"/>
      <c r="EHZ296" s="355"/>
      <c r="EIA296" s="184"/>
      <c r="EIB296" s="184"/>
      <c r="EIC296" s="357"/>
      <c r="EID296" s="354"/>
      <c r="EIE296" s="356"/>
      <c r="EIF296" s="198"/>
      <c r="EIG296" s="194"/>
      <c r="EIH296" s="194"/>
      <c r="EII296" s="194"/>
      <c r="EIJ296" s="194"/>
      <c r="EIK296" s="194"/>
      <c r="EIL296" s="194"/>
      <c r="EIM296" s="194"/>
      <c r="EIN296" s="194"/>
      <c r="EIO296" s="198"/>
      <c r="EIP296" s="194"/>
      <c r="EIQ296" s="194"/>
      <c r="EIR296" s="194"/>
      <c r="EIS296" s="194"/>
      <c r="EIT296" s="194"/>
      <c r="EIU296" s="194"/>
      <c r="EIV296" s="194"/>
      <c r="EIW296" s="194"/>
      <c r="EIX296" s="362"/>
      <c r="EIY296" s="355"/>
      <c r="EIZ296" s="355"/>
      <c r="EJA296" s="184"/>
      <c r="EJB296" s="184"/>
      <c r="EJC296" s="357"/>
      <c r="EJD296" s="354"/>
      <c r="EJE296" s="356"/>
      <c r="EJF296" s="198"/>
      <c r="EJG296" s="194"/>
      <c r="EJH296" s="194"/>
      <c r="EJI296" s="194"/>
      <c r="EJJ296" s="194"/>
      <c r="EJK296" s="194"/>
      <c r="EJL296" s="194"/>
      <c r="EJM296" s="194"/>
      <c r="EJN296" s="194"/>
      <c r="EJO296" s="198"/>
      <c r="EJP296" s="194"/>
      <c r="EJQ296" s="194"/>
      <c r="EJR296" s="194"/>
      <c r="EJS296" s="194"/>
      <c r="EJT296" s="194"/>
      <c r="EJU296" s="194"/>
      <c r="EJV296" s="194"/>
      <c r="EJW296" s="194"/>
      <c r="EJX296" s="362"/>
      <c r="EJY296" s="355"/>
      <c r="EJZ296" s="355"/>
      <c r="EKA296" s="184"/>
      <c r="EKB296" s="184"/>
      <c r="EKC296" s="357"/>
      <c r="EKD296" s="354"/>
      <c r="EKE296" s="356"/>
      <c r="EKF296" s="198"/>
      <c r="EKG296" s="194"/>
      <c r="EKH296" s="194"/>
      <c r="EKI296" s="194"/>
      <c r="EKJ296" s="194"/>
      <c r="EKK296" s="194"/>
      <c r="EKL296" s="194"/>
      <c r="EKM296" s="194"/>
      <c r="EKN296" s="194"/>
      <c r="EKO296" s="198"/>
      <c r="EKP296" s="194"/>
      <c r="EKQ296" s="194"/>
      <c r="EKR296" s="194"/>
      <c r="EKS296" s="194"/>
      <c r="EKT296" s="194"/>
      <c r="EKU296" s="194"/>
      <c r="EKV296" s="194"/>
      <c r="EKW296" s="194"/>
      <c r="EKX296" s="362"/>
      <c r="EKY296" s="355"/>
      <c r="EKZ296" s="355"/>
      <c r="ELA296" s="184"/>
      <c r="ELB296" s="184"/>
      <c r="ELC296" s="357"/>
      <c r="ELD296" s="354"/>
      <c r="ELE296" s="356"/>
      <c r="ELF296" s="198"/>
      <c r="ELG296" s="194"/>
      <c r="ELH296" s="194"/>
      <c r="ELI296" s="194"/>
      <c r="ELJ296" s="194"/>
      <c r="ELK296" s="194"/>
      <c r="ELL296" s="194"/>
      <c r="ELM296" s="194"/>
      <c r="ELN296" s="194"/>
      <c r="ELO296" s="198"/>
      <c r="ELP296" s="194"/>
      <c r="ELQ296" s="194"/>
      <c r="ELR296" s="194"/>
      <c r="ELS296" s="194"/>
      <c r="ELT296" s="194"/>
      <c r="ELU296" s="194"/>
      <c r="ELV296" s="194"/>
      <c r="ELW296" s="194"/>
      <c r="ELX296" s="362"/>
      <c r="ELY296" s="355"/>
      <c r="ELZ296" s="355"/>
      <c r="EMA296" s="184"/>
      <c r="EMB296" s="184"/>
      <c r="EMC296" s="357"/>
      <c r="EMD296" s="354"/>
      <c r="EME296" s="356"/>
      <c r="EMF296" s="198"/>
      <c r="EMG296" s="194"/>
      <c r="EMH296" s="194"/>
      <c r="EMI296" s="194"/>
      <c r="EMJ296" s="194"/>
      <c r="EMK296" s="194"/>
      <c r="EML296" s="194"/>
      <c r="EMM296" s="194"/>
      <c r="EMN296" s="194"/>
      <c r="EMO296" s="198"/>
      <c r="EMP296" s="194"/>
      <c r="EMQ296" s="194"/>
      <c r="EMR296" s="194"/>
      <c r="EMS296" s="194"/>
      <c r="EMT296" s="194"/>
      <c r="EMU296" s="194"/>
      <c r="EMV296" s="194"/>
      <c r="EMW296" s="194"/>
      <c r="EMX296" s="362"/>
      <c r="EMY296" s="355"/>
      <c r="EMZ296" s="355"/>
      <c r="ENA296" s="184"/>
      <c r="ENB296" s="184"/>
      <c r="ENC296" s="357"/>
      <c r="END296" s="354"/>
      <c r="ENE296" s="356"/>
      <c r="ENF296" s="198"/>
      <c r="ENG296" s="194"/>
      <c r="ENH296" s="194"/>
      <c r="ENI296" s="194"/>
      <c r="ENJ296" s="194"/>
      <c r="ENK296" s="194"/>
      <c r="ENL296" s="194"/>
      <c r="ENM296" s="194"/>
      <c r="ENN296" s="194"/>
      <c r="ENO296" s="198"/>
      <c r="ENP296" s="194"/>
      <c r="ENQ296" s="194"/>
      <c r="ENR296" s="194"/>
      <c r="ENS296" s="194"/>
      <c r="ENT296" s="194"/>
      <c r="ENU296" s="194"/>
      <c r="ENV296" s="194"/>
      <c r="ENW296" s="194"/>
      <c r="ENX296" s="362"/>
      <c r="ENY296" s="355"/>
      <c r="ENZ296" s="355"/>
      <c r="EOA296" s="184"/>
      <c r="EOB296" s="184"/>
      <c r="EOC296" s="357"/>
      <c r="EOD296" s="354"/>
      <c r="EOE296" s="356"/>
      <c r="EOF296" s="198"/>
      <c r="EOG296" s="194"/>
      <c r="EOH296" s="194"/>
      <c r="EOI296" s="194"/>
      <c r="EOJ296" s="194"/>
      <c r="EOK296" s="194"/>
      <c r="EOL296" s="194"/>
      <c r="EOM296" s="194"/>
      <c r="EON296" s="194"/>
      <c r="EOO296" s="198"/>
      <c r="EOP296" s="194"/>
      <c r="EOQ296" s="194"/>
      <c r="EOR296" s="194"/>
      <c r="EOS296" s="194"/>
      <c r="EOT296" s="194"/>
      <c r="EOU296" s="194"/>
      <c r="EOV296" s="194"/>
      <c r="EOW296" s="194"/>
      <c r="EOX296" s="362"/>
      <c r="EOY296" s="355"/>
      <c r="EOZ296" s="355"/>
      <c r="EPA296" s="184"/>
      <c r="EPB296" s="184"/>
      <c r="EPC296" s="357"/>
      <c r="EPD296" s="354"/>
      <c r="EPE296" s="356"/>
      <c r="EPF296" s="198"/>
      <c r="EPG296" s="194"/>
      <c r="EPH296" s="194"/>
      <c r="EPI296" s="194"/>
      <c r="EPJ296" s="194"/>
      <c r="EPK296" s="194"/>
      <c r="EPL296" s="194"/>
      <c r="EPM296" s="194"/>
      <c r="EPN296" s="194"/>
      <c r="EPO296" s="198"/>
      <c r="EPP296" s="194"/>
      <c r="EPQ296" s="194"/>
      <c r="EPR296" s="194"/>
      <c r="EPS296" s="194"/>
      <c r="EPT296" s="194"/>
      <c r="EPU296" s="194"/>
      <c r="EPV296" s="194"/>
      <c r="EPW296" s="194"/>
      <c r="EPX296" s="362"/>
      <c r="EPY296" s="355"/>
      <c r="EPZ296" s="355"/>
      <c r="EQA296" s="184"/>
      <c r="EQB296" s="184"/>
      <c r="EQC296" s="357"/>
      <c r="EQD296" s="354"/>
      <c r="EQE296" s="356"/>
      <c r="EQF296" s="198"/>
      <c r="EQG296" s="194"/>
      <c r="EQH296" s="194"/>
      <c r="EQI296" s="194"/>
      <c r="EQJ296" s="194"/>
      <c r="EQK296" s="194"/>
      <c r="EQL296" s="194"/>
      <c r="EQM296" s="194"/>
      <c r="EQN296" s="194"/>
      <c r="EQO296" s="198"/>
      <c r="EQP296" s="194"/>
      <c r="EQQ296" s="194"/>
      <c r="EQR296" s="194"/>
      <c r="EQS296" s="194"/>
      <c r="EQT296" s="194"/>
      <c r="EQU296" s="194"/>
      <c r="EQV296" s="194"/>
      <c r="EQW296" s="194"/>
      <c r="EQX296" s="362"/>
      <c r="EQY296" s="355"/>
      <c r="EQZ296" s="355"/>
      <c r="ERA296" s="184"/>
      <c r="ERB296" s="184"/>
      <c r="ERC296" s="357"/>
      <c r="ERD296" s="354"/>
      <c r="ERE296" s="356"/>
      <c r="ERF296" s="198"/>
      <c r="ERG296" s="194"/>
      <c r="ERH296" s="194"/>
      <c r="ERI296" s="194"/>
      <c r="ERJ296" s="194"/>
      <c r="ERK296" s="194"/>
      <c r="ERL296" s="194"/>
      <c r="ERM296" s="194"/>
      <c r="ERN296" s="194"/>
      <c r="ERO296" s="198"/>
      <c r="ERP296" s="194"/>
      <c r="ERQ296" s="194"/>
      <c r="ERR296" s="194"/>
      <c r="ERS296" s="194"/>
      <c r="ERT296" s="194"/>
      <c r="ERU296" s="194"/>
      <c r="ERV296" s="194"/>
      <c r="ERW296" s="194"/>
      <c r="ERX296" s="362"/>
      <c r="ERY296" s="355"/>
      <c r="ERZ296" s="355"/>
      <c r="ESA296" s="184"/>
      <c r="ESB296" s="184"/>
      <c r="ESC296" s="357"/>
      <c r="ESD296" s="354"/>
      <c r="ESE296" s="356"/>
      <c r="ESF296" s="198"/>
      <c r="ESG296" s="194"/>
      <c r="ESH296" s="194"/>
      <c r="ESI296" s="194"/>
      <c r="ESJ296" s="194"/>
      <c r="ESK296" s="194"/>
      <c r="ESL296" s="194"/>
      <c r="ESM296" s="194"/>
      <c r="ESN296" s="194"/>
      <c r="ESO296" s="198"/>
      <c r="ESP296" s="194"/>
      <c r="ESQ296" s="194"/>
      <c r="ESR296" s="194"/>
      <c r="ESS296" s="194"/>
      <c r="EST296" s="194"/>
      <c r="ESU296" s="194"/>
      <c r="ESV296" s="194"/>
      <c r="ESW296" s="194"/>
      <c r="ESX296" s="362"/>
      <c r="ESY296" s="355"/>
      <c r="ESZ296" s="355"/>
      <c r="ETA296" s="184"/>
      <c r="ETB296" s="184"/>
      <c r="ETC296" s="357"/>
      <c r="ETD296" s="354"/>
      <c r="ETE296" s="356"/>
      <c r="ETF296" s="198"/>
      <c r="ETG296" s="194"/>
      <c r="ETH296" s="194"/>
      <c r="ETI296" s="194"/>
      <c r="ETJ296" s="194"/>
      <c r="ETK296" s="194"/>
      <c r="ETL296" s="194"/>
      <c r="ETM296" s="194"/>
      <c r="ETN296" s="194"/>
      <c r="ETO296" s="198"/>
      <c r="ETP296" s="194"/>
      <c r="ETQ296" s="194"/>
      <c r="ETR296" s="194"/>
      <c r="ETS296" s="194"/>
      <c r="ETT296" s="194"/>
      <c r="ETU296" s="194"/>
      <c r="ETV296" s="194"/>
      <c r="ETW296" s="194"/>
      <c r="ETX296" s="362"/>
      <c r="ETY296" s="355"/>
      <c r="ETZ296" s="355"/>
      <c r="EUA296" s="184"/>
      <c r="EUB296" s="184"/>
      <c r="EUC296" s="357"/>
      <c r="EUD296" s="354"/>
      <c r="EUE296" s="356"/>
      <c r="EUF296" s="198"/>
      <c r="EUG296" s="194"/>
      <c r="EUH296" s="194"/>
      <c r="EUI296" s="194"/>
      <c r="EUJ296" s="194"/>
      <c r="EUK296" s="194"/>
      <c r="EUL296" s="194"/>
      <c r="EUM296" s="194"/>
      <c r="EUN296" s="194"/>
      <c r="EUO296" s="198"/>
      <c r="EUP296" s="194"/>
      <c r="EUQ296" s="194"/>
      <c r="EUR296" s="194"/>
      <c r="EUS296" s="194"/>
      <c r="EUT296" s="194"/>
      <c r="EUU296" s="194"/>
      <c r="EUV296" s="194"/>
      <c r="EUW296" s="194"/>
      <c r="EUX296" s="362"/>
      <c r="EUY296" s="355"/>
      <c r="EUZ296" s="355"/>
      <c r="EVA296" s="184"/>
      <c r="EVB296" s="184"/>
      <c r="EVC296" s="357"/>
      <c r="EVD296" s="354"/>
      <c r="EVE296" s="356"/>
      <c r="EVF296" s="198"/>
      <c r="EVG296" s="194"/>
      <c r="EVH296" s="194"/>
      <c r="EVI296" s="194"/>
      <c r="EVJ296" s="194"/>
      <c r="EVK296" s="194"/>
      <c r="EVL296" s="194"/>
      <c r="EVM296" s="194"/>
      <c r="EVN296" s="194"/>
      <c r="EVO296" s="198"/>
      <c r="EVP296" s="194"/>
      <c r="EVQ296" s="194"/>
      <c r="EVR296" s="194"/>
      <c r="EVS296" s="194"/>
      <c r="EVT296" s="194"/>
      <c r="EVU296" s="194"/>
      <c r="EVV296" s="194"/>
      <c r="EVW296" s="194"/>
      <c r="EVX296" s="362"/>
      <c r="EVY296" s="355"/>
      <c r="EVZ296" s="355"/>
      <c r="EWA296" s="184"/>
      <c r="EWB296" s="184"/>
      <c r="EWC296" s="357"/>
      <c r="EWD296" s="354"/>
      <c r="EWE296" s="356"/>
      <c r="EWF296" s="198"/>
      <c r="EWG296" s="194"/>
      <c r="EWH296" s="194"/>
      <c r="EWI296" s="194"/>
      <c r="EWJ296" s="194"/>
      <c r="EWK296" s="194"/>
      <c r="EWL296" s="194"/>
      <c r="EWM296" s="194"/>
      <c r="EWN296" s="194"/>
      <c r="EWO296" s="198"/>
      <c r="EWP296" s="194"/>
      <c r="EWQ296" s="194"/>
      <c r="EWR296" s="194"/>
      <c r="EWS296" s="194"/>
      <c r="EWT296" s="194"/>
      <c r="EWU296" s="194"/>
      <c r="EWV296" s="194"/>
      <c r="EWW296" s="194"/>
      <c r="EWX296" s="362"/>
      <c r="EWY296" s="355"/>
      <c r="EWZ296" s="355"/>
      <c r="EXA296" s="184"/>
      <c r="EXB296" s="184"/>
      <c r="EXC296" s="357"/>
      <c r="EXD296" s="354"/>
      <c r="EXE296" s="356"/>
      <c r="EXF296" s="198"/>
      <c r="EXG296" s="194"/>
      <c r="EXH296" s="194"/>
      <c r="EXI296" s="194"/>
      <c r="EXJ296" s="194"/>
      <c r="EXK296" s="194"/>
      <c r="EXL296" s="194"/>
      <c r="EXM296" s="194"/>
      <c r="EXN296" s="194"/>
      <c r="EXO296" s="198"/>
      <c r="EXP296" s="194"/>
      <c r="EXQ296" s="194"/>
      <c r="EXR296" s="194"/>
      <c r="EXS296" s="194"/>
      <c r="EXT296" s="194"/>
      <c r="EXU296" s="194"/>
      <c r="EXV296" s="194"/>
      <c r="EXW296" s="194"/>
      <c r="EXX296" s="362"/>
      <c r="EXY296" s="355"/>
      <c r="EXZ296" s="355"/>
      <c r="EYA296" s="184"/>
      <c r="EYB296" s="184"/>
      <c r="EYC296" s="357"/>
      <c r="EYD296" s="354"/>
      <c r="EYE296" s="356"/>
      <c r="EYF296" s="198"/>
      <c r="EYG296" s="194"/>
      <c r="EYH296" s="194"/>
      <c r="EYI296" s="194"/>
      <c r="EYJ296" s="194"/>
      <c r="EYK296" s="194"/>
      <c r="EYL296" s="194"/>
      <c r="EYM296" s="194"/>
      <c r="EYN296" s="194"/>
      <c r="EYO296" s="198"/>
      <c r="EYP296" s="194"/>
      <c r="EYQ296" s="194"/>
      <c r="EYR296" s="194"/>
      <c r="EYS296" s="194"/>
      <c r="EYT296" s="194"/>
      <c r="EYU296" s="194"/>
      <c r="EYV296" s="194"/>
      <c r="EYW296" s="194"/>
      <c r="EYX296" s="362"/>
      <c r="EYY296" s="355"/>
      <c r="EYZ296" s="355"/>
      <c r="EZA296" s="184"/>
      <c r="EZB296" s="184"/>
      <c r="EZC296" s="357"/>
      <c r="EZD296" s="354"/>
      <c r="EZE296" s="356"/>
      <c r="EZF296" s="198"/>
      <c r="EZG296" s="194"/>
      <c r="EZH296" s="194"/>
      <c r="EZI296" s="194"/>
      <c r="EZJ296" s="194"/>
      <c r="EZK296" s="194"/>
      <c r="EZL296" s="194"/>
      <c r="EZM296" s="194"/>
      <c r="EZN296" s="194"/>
      <c r="EZO296" s="198"/>
      <c r="EZP296" s="194"/>
      <c r="EZQ296" s="194"/>
      <c r="EZR296" s="194"/>
      <c r="EZS296" s="194"/>
      <c r="EZT296" s="194"/>
      <c r="EZU296" s="194"/>
      <c r="EZV296" s="194"/>
      <c r="EZW296" s="194"/>
      <c r="EZX296" s="362"/>
      <c r="EZY296" s="355"/>
      <c r="EZZ296" s="355"/>
      <c r="FAA296" s="184"/>
      <c r="FAB296" s="184"/>
      <c r="FAC296" s="357"/>
      <c r="FAD296" s="354"/>
      <c r="FAE296" s="356"/>
      <c r="FAF296" s="198"/>
      <c r="FAG296" s="194"/>
      <c r="FAH296" s="194"/>
      <c r="FAI296" s="194"/>
      <c r="FAJ296" s="194"/>
      <c r="FAK296" s="194"/>
      <c r="FAL296" s="194"/>
      <c r="FAM296" s="194"/>
      <c r="FAN296" s="194"/>
      <c r="FAO296" s="198"/>
      <c r="FAP296" s="194"/>
      <c r="FAQ296" s="194"/>
      <c r="FAR296" s="194"/>
      <c r="FAS296" s="194"/>
      <c r="FAT296" s="194"/>
      <c r="FAU296" s="194"/>
      <c r="FAV296" s="194"/>
      <c r="FAW296" s="194"/>
      <c r="FAX296" s="362"/>
      <c r="FAY296" s="355"/>
      <c r="FAZ296" s="355"/>
      <c r="FBA296" s="184"/>
      <c r="FBB296" s="184"/>
      <c r="FBC296" s="357"/>
      <c r="FBD296" s="354"/>
      <c r="FBE296" s="356"/>
      <c r="FBF296" s="198"/>
      <c r="FBG296" s="194"/>
      <c r="FBH296" s="194"/>
      <c r="FBI296" s="194"/>
      <c r="FBJ296" s="194"/>
      <c r="FBK296" s="194"/>
      <c r="FBL296" s="194"/>
      <c r="FBM296" s="194"/>
      <c r="FBN296" s="194"/>
      <c r="FBO296" s="198"/>
      <c r="FBP296" s="194"/>
      <c r="FBQ296" s="194"/>
      <c r="FBR296" s="194"/>
      <c r="FBS296" s="194"/>
      <c r="FBT296" s="194"/>
      <c r="FBU296" s="194"/>
      <c r="FBV296" s="194"/>
      <c r="FBW296" s="194"/>
      <c r="FBX296" s="362"/>
      <c r="FBY296" s="355"/>
      <c r="FBZ296" s="355"/>
      <c r="FCA296" s="184"/>
      <c r="FCB296" s="184"/>
      <c r="FCC296" s="357"/>
      <c r="FCD296" s="354"/>
      <c r="FCE296" s="356"/>
      <c r="FCF296" s="198"/>
      <c r="FCG296" s="194"/>
      <c r="FCH296" s="194"/>
      <c r="FCI296" s="194"/>
      <c r="FCJ296" s="194"/>
      <c r="FCK296" s="194"/>
      <c r="FCL296" s="194"/>
      <c r="FCM296" s="194"/>
      <c r="FCN296" s="194"/>
      <c r="FCO296" s="198"/>
      <c r="FCP296" s="194"/>
      <c r="FCQ296" s="194"/>
      <c r="FCR296" s="194"/>
      <c r="FCS296" s="194"/>
      <c r="FCT296" s="194"/>
      <c r="FCU296" s="194"/>
      <c r="FCV296" s="194"/>
      <c r="FCW296" s="194"/>
      <c r="FCX296" s="362"/>
      <c r="FCY296" s="355"/>
      <c r="FCZ296" s="355"/>
      <c r="FDA296" s="184"/>
      <c r="FDB296" s="184"/>
      <c r="FDC296" s="357"/>
      <c r="FDD296" s="354"/>
      <c r="FDE296" s="356"/>
      <c r="FDF296" s="198"/>
      <c r="FDG296" s="194"/>
      <c r="FDH296" s="194"/>
      <c r="FDI296" s="194"/>
      <c r="FDJ296" s="194"/>
      <c r="FDK296" s="194"/>
      <c r="FDL296" s="194"/>
      <c r="FDM296" s="194"/>
      <c r="FDN296" s="194"/>
      <c r="FDO296" s="198"/>
      <c r="FDP296" s="194"/>
      <c r="FDQ296" s="194"/>
      <c r="FDR296" s="194"/>
      <c r="FDS296" s="194"/>
      <c r="FDT296" s="194"/>
      <c r="FDU296" s="194"/>
      <c r="FDV296" s="194"/>
      <c r="FDW296" s="194"/>
      <c r="FDX296" s="362"/>
      <c r="FDY296" s="355"/>
      <c r="FDZ296" s="355"/>
      <c r="FEA296" s="184"/>
      <c r="FEB296" s="184"/>
      <c r="FEC296" s="357"/>
      <c r="FED296" s="354"/>
      <c r="FEE296" s="356"/>
      <c r="FEF296" s="198"/>
      <c r="FEG296" s="194"/>
      <c r="FEH296" s="194"/>
      <c r="FEI296" s="194"/>
      <c r="FEJ296" s="194"/>
      <c r="FEK296" s="194"/>
      <c r="FEL296" s="194"/>
      <c r="FEM296" s="194"/>
      <c r="FEN296" s="194"/>
      <c r="FEO296" s="198"/>
      <c r="FEP296" s="194"/>
      <c r="FEQ296" s="194"/>
      <c r="FER296" s="194"/>
      <c r="FES296" s="194"/>
      <c r="FET296" s="194"/>
      <c r="FEU296" s="194"/>
      <c r="FEV296" s="194"/>
      <c r="FEW296" s="194"/>
      <c r="FEX296" s="362"/>
      <c r="FEY296" s="355"/>
      <c r="FEZ296" s="355"/>
      <c r="FFA296" s="184"/>
      <c r="FFB296" s="184"/>
      <c r="FFC296" s="357"/>
      <c r="FFD296" s="354"/>
      <c r="FFE296" s="356"/>
      <c r="FFF296" s="198"/>
      <c r="FFG296" s="194"/>
      <c r="FFH296" s="194"/>
      <c r="FFI296" s="194"/>
      <c r="FFJ296" s="194"/>
      <c r="FFK296" s="194"/>
      <c r="FFL296" s="194"/>
      <c r="FFM296" s="194"/>
      <c r="FFN296" s="194"/>
      <c r="FFO296" s="198"/>
      <c r="FFP296" s="194"/>
      <c r="FFQ296" s="194"/>
      <c r="FFR296" s="194"/>
      <c r="FFS296" s="194"/>
      <c r="FFT296" s="194"/>
      <c r="FFU296" s="194"/>
      <c r="FFV296" s="194"/>
      <c r="FFW296" s="194"/>
      <c r="FFX296" s="362"/>
      <c r="FFY296" s="355"/>
      <c r="FFZ296" s="355"/>
      <c r="FGA296" s="184"/>
      <c r="FGB296" s="184"/>
      <c r="FGC296" s="357"/>
      <c r="FGD296" s="354"/>
      <c r="FGE296" s="356"/>
      <c r="FGF296" s="198"/>
      <c r="FGG296" s="194"/>
      <c r="FGH296" s="194"/>
      <c r="FGI296" s="194"/>
      <c r="FGJ296" s="194"/>
      <c r="FGK296" s="194"/>
      <c r="FGL296" s="194"/>
      <c r="FGM296" s="194"/>
      <c r="FGN296" s="194"/>
      <c r="FGO296" s="198"/>
      <c r="FGP296" s="194"/>
      <c r="FGQ296" s="194"/>
      <c r="FGR296" s="194"/>
      <c r="FGS296" s="194"/>
      <c r="FGT296" s="194"/>
      <c r="FGU296" s="194"/>
      <c r="FGV296" s="194"/>
      <c r="FGW296" s="194"/>
      <c r="FGX296" s="362"/>
      <c r="FGY296" s="355"/>
      <c r="FGZ296" s="355"/>
      <c r="FHA296" s="184"/>
      <c r="FHB296" s="184"/>
      <c r="FHC296" s="357"/>
      <c r="FHD296" s="354"/>
      <c r="FHE296" s="356"/>
      <c r="FHF296" s="198"/>
      <c r="FHG296" s="194"/>
      <c r="FHH296" s="194"/>
      <c r="FHI296" s="194"/>
      <c r="FHJ296" s="194"/>
      <c r="FHK296" s="194"/>
      <c r="FHL296" s="194"/>
      <c r="FHM296" s="194"/>
      <c r="FHN296" s="194"/>
      <c r="FHO296" s="198"/>
      <c r="FHP296" s="194"/>
      <c r="FHQ296" s="194"/>
      <c r="FHR296" s="194"/>
      <c r="FHS296" s="194"/>
      <c r="FHT296" s="194"/>
      <c r="FHU296" s="194"/>
      <c r="FHV296" s="194"/>
      <c r="FHW296" s="194"/>
      <c r="FHX296" s="362"/>
      <c r="FHY296" s="355"/>
      <c r="FHZ296" s="355"/>
      <c r="FIA296" s="184"/>
      <c r="FIB296" s="184"/>
      <c r="FIC296" s="357"/>
      <c r="FID296" s="354"/>
      <c r="FIE296" s="356"/>
      <c r="FIF296" s="198"/>
      <c r="FIG296" s="194"/>
      <c r="FIH296" s="194"/>
      <c r="FII296" s="194"/>
      <c r="FIJ296" s="194"/>
      <c r="FIK296" s="194"/>
      <c r="FIL296" s="194"/>
      <c r="FIM296" s="194"/>
      <c r="FIN296" s="194"/>
      <c r="FIO296" s="198"/>
      <c r="FIP296" s="194"/>
      <c r="FIQ296" s="194"/>
      <c r="FIR296" s="194"/>
      <c r="FIS296" s="194"/>
      <c r="FIT296" s="194"/>
      <c r="FIU296" s="194"/>
      <c r="FIV296" s="194"/>
      <c r="FIW296" s="194"/>
      <c r="FIX296" s="362"/>
      <c r="FIY296" s="355"/>
      <c r="FIZ296" s="355"/>
      <c r="FJA296" s="184"/>
      <c r="FJB296" s="184"/>
      <c r="FJC296" s="357"/>
      <c r="FJD296" s="354"/>
      <c r="FJE296" s="356"/>
      <c r="FJF296" s="198"/>
      <c r="FJG296" s="194"/>
      <c r="FJH296" s="194"/>
      <c r="FJI296" s="194"/>
      <c r="FJJ296" s="194"/>
      <c r="FJK296" s="194"/>
      <c r="FJL296" s="194"/>
      <c r="FJM296" s="194"/>
      <c r="FJN296" s="194"/>
      <c r="FJO296" s="198"/>
      <c r="FJP296" s="194"/>
      <c r="FJQ296" s="194"/>
      <c r="FJR296" s="194"/>
      <c r="FJS296" s="194"/>
      <c r="FJT296" s="194"/>
      <c r="FJU296" s="194"/>
      <c r="FJV296" s="194"/>
      <c r="FJW296" s="194"/>
      <c r="FJX296" s="362"/>
      <c r="FJY296" s="355"/>
      <c r="FJZ296" s="355"/>
      <c r="FKA296" s="184"/>
      <c r="FKB296" s="184"/>
      <c r="FKC296" s="357"/>
      <c r="FKD296" s="354"/>
      <c r="FKE296" s="356"/>
      <c r="FKF296" s="198"/>
      <c r="FKG296" s="194"/>
      <c r="FKH296" s="194"/>
      <c r="FKI296" s="194"/>
      <c r="FKJ296" s="194"/>
      <c r="FKK296" s="194"/>
      <c r="FKL296" s="194"/>
      <c r="FKM296" s="194"/>
      <c r="FKN296" s="194"/>
      <c r="FKO296" s="198"/>
      <c r="FKP296" s="194"/>
      <c r="FKQ296" s="194"/>
      <c r="FKR296" s="194"/>
      <c r="FKS296" s="194"/>
      <c r="FKT296" s="194"/>
      <c r="FKU296" s="194"/>
      <c r="FKV296" s="194"/>
      <c r="FKW296" s="194"/>
      <c r="FKX296" s="362"/>
      <c r="FKY296" s="355"/>
      <c r="FKZ296" s="355"/>
      <c r="FLA296" s="184"/>
      <c r="FLB296" s="184"/>
      <c r="FLC296" s="357"/>
      <c r="FLD296" s="354"/>
      <c r="FLE296" s="356"/>
      <c r="FLF296" s="198"/>
      <c r="FLG296" s="194"/>
      <c r="FLH296" s="194"/>
      <c r="FLI296" s="194"/>
      <c r="FLJ296" s="194"/>
      <c r="FLK296" s="194"/>
      <c r="FLL296" s="194"/>
      <c r="FLM296" s="194"/>
      <c r="FLN296" s="194"/>
      <c r="FLO296" s="198"/>
      <c r="FLP296" s="194"/>
      <c r="FLQ296" s="194"/>
      <c r="FLR296" s="194"/>
      <c r="FLS296" s="194"/>
      <c r="FLT296" s="194"/>
      <c r="FLU296" s="194"/>
      <c r="FLV296" s="194"/>
      <c r="FLW296" s="194"/>
      <c r="FLX296" s="362"/>
      <c r="FLY296" s="355"/>
      <c r="FLZ296" s="355"/>
      <c r="FMA296" s="184"/>
      <c r="FMB296" s="184"/>
      <c r="FMC296" s="357"/>
      <c r="FMD296" s="354"/>
      <c r="FME296" s="356"/>
      <c r="FMF296" s="198"/>
      <c r="FMG296" s="194"/>
      <c r="FMH296" s="194"/>
      <c r="FMI296" s="194"/>
      <c r="FMJ296" s="194"/>
      <c r="FMK296" s="194"/>
      <c r="FML296" s="194"/>
      <c r="FMM296" s="194"/>
      <c r="FMN296" s="194"/>
      <c r="FMO296" s="198"/>
      <c r="FMP296" s="194"/>
      <c r="FMQ296" s="194"/>
      <c r="FMR296" s="194"/>
      <c r="FMS296" s="194"/>
      <c r="FMT296" s="194"/>
      <c r="FMU296" s="194"/>
      <c r="FMV296" s="194"/>
      <c r="FMW296" s="194"/>
      <c r="FMX296" s="362"/>
      <c r="FMY296" s="355"/>
      <c r="FMZ296" s="355"/>
      <c r="FNA296" s="184"/>
      <c r="FNB296" s="184"/>
      <c r="FNC296" s="357"/>
      <c r="FND296" s="354"/>
      <c r="FNE296" s="356"/>
      <c r="FNF296" s="198"/>
      <c r="FNG296" s="194"/>
      <c r="FNH296" s="194"/>
      <c r="FNI296" s="194"/>
      <c r="FNJ296" s="194"/>
      <c r="FNK296" s="194"/>
      <c r="FNL296" s="194"/>
      <c r="FNM296" s="194"/>
      <c r="FNN296" s="194"/>
      <c r="FNO296" s="198"/>
      <c r="FNP296" s="194"/>
      <c r="FNQ296" s="194"/>
      <c r="FNR296" s="194"/>
      <c r="FNS296" s="194"/>
      <c r="FNT296" s="194"/>
      <c r="FNU296" s="194"/>
      <c r="FNV296" s="194"/>
      <c r="FNW296" s="194"/>
      <c r="FNX296" s="362"/>
      <c r="FNY296" s="355"/>
      <c r="FNZ296" s="355"/>
      <c r="FOA296" s="184"/>
      <c r="FOB296" s="184"/>
      <c r="FOC296" s="357"/>
      <c r="FOD296" s="354"/>
      <c r="FOE296" s="356"/>
      <c r="FOF296" s="198"/>
      <c r="FOG296" s="194"/>
      <c r="FOH296" s="194"/>
      <c r="FOI296" s="194"/>
      <c r="FOJ296" s="194"/>
      <c r="FOK296" s="194"/>
      <c r="FOL296" s="194"/>
      <c r="FOM296" s="194"/>
      <c r="FON296" s="194"/>
      <c r="FOO296" s="198"/>
      <c r="FOP296" s="194"/>
      <c r="FOQ296" s="194"/>
      <c r="FOR296" s="194"/>
      <c r="FOS296" s="194"/>
      <c r="FOT296" s="194"/>
      <c r="FOU296" s="194"/>
      <c r="FOV296" s="194"/>
      <c r="FOW296" s="194"/>
      <c r="FOX296" s="362"/>
      <c r="FOY296" s="355"/>
      <c r="FOZ296" s="355"/>
      <c r="FPA296" s="184"/>
      <c r="FPB296" s="184"/>
      <c r="FPC296" s="357"/>
      <c r="FPD296" s="354"/>
      <c r="FPE296" s="356"/>
      <c r="FPF296" s="198"/>
      <c r="FPG296" s="194"/>
      <c r="FPH296" s="194"/>
      <c r="FPI296" s="194"/>
      <c r="FPJ296" s="194"/>
      <c r="FPK296" s="194"/>
      <c r="FPL296" s="194"/>
      <c r="FPM296" s="194"/>
      <c r="FPN296" s="194"/>
      <c r="FPO296" s="198"/>
      <c r="FPP296" s="194"/>
      <c r="FPQ296" s="194"/>
      <c r="FPR296" s="194"/>
      <c r="FPS296" s="194"/>
      <c r="FPT296" s="194"/>
      <c r="FPU296" s="194"/>
      <c r="FPV296" s="194"/>
      <c r="FPW296" s="194"/>
      <c r="FPX296" s="362"/>
      <c r="FPY296" s="355"/>
      <c r="FPZ296" s="355"/>
      <c r="FQA296" s="184"/>
      <c r="FQB296" s="184"/>
      <c r="FQC296" s="357"/>
      <c r="FQD296" s="354"/>
      <c r="FQE296" s="356"/>
      <c r="FQF296" s="198"/>
      <c r="FQG296" s="194"/>
      <c r="FQH296" s="194"/>
      <c r="FQI296" s="194"/>
      <c r="FQJ296" s="194"/>
      <c r="FQK296" s="194"/>
      <c r="FQL296" s="194"/>
      <c r="FQM296" s="194"/>
      <c r="FQN296" s="194"/>
      <c r="FQO296" s="198"/>
      <c r="FQP296" s="194"/>
      <c r="FQQ296" s="194"/>
      <c r="FQR296" s="194"/>
      <c r="FQS296" s="194"/>
      <c r="FQT296" s="194"/>
      <c r="FQU296" s="194"/>
      <c r="FQV296" s="194"/>
      <c r="FQW296" s="194"/>
      <c r="FQX296" s="362"/>
      <c r="FQY296" s="355"/>
      <c r="FQZ296" s="355"/>
      <c r="FRA296" s="184"/>
      <c r="FRB296" s="184"/>
      <c r="FRC296" s="357"/>
      <c r="FRD296" s="354"/>
      <c r="FRE296" s="356"/>
      <c r="FRF296" s="198"/>
      <c r="FRG296" s="194"/>
      <c r="FRH296" s="194"/>
      <c r="FRI296" s="194"/>
      <c r="FRJ296" s="194"/>
      <c r="FRK296" s="194"/>
      <c r="FRL296" s="194"/>
      <c r="FRM296" s="194"/>
      <c r="FRN296" s="194"/>
      <c r="FRO296" s="198"/>
      <c r="FRP296" s="194"/>
      <c r="FRQ296" s="194"/>
      <c r="FRR296" s="194"/>
      <c r="FRS296" s="194"/>
      <c r="FRT296" s="194"/>
      <c r="FRU296" s="194"/>
      <c r="FRV296" s="194"/>
      <c r="FRW296" s="194"/>
      <c r="FRX296" s="362"/>
      <c r="FRY296" s="355"/>
      <c r="FRZ296" s="355"/>
      <c r="FSA296" s="184"/>
      <c r="FSB296" s="184"/>
      <c r="FSC296" s="357"/>
      <c r="FSD296" s="354"/>
      <c r="FSE296" s="356"/>
      <c r="FSF296" s="198"/>
      <c r="FSG296" s="194"/>
      <c r="FSH296" s="194"/>
      <c r="FSI296" s="194"/>
      <c r="FSJ296" s="194"/>
      <c r="FSK296" s="194"/>
      <c r="FSL296" s="194"/>
      <c r="FSM296" s="194"/>
      <c r="FSN296" s="194"/>
      <c r="FSO296" s="198"/>
      <c r="FSP296" s="194"/>
      <c r="FSQ296" s="194"/>
      <c r="FSR296" s="194"/>
      <c r="FSS296" s="194"/>
      <c r="FST296" s="194"/>
      <c r="FSU296" s="194"/>
      <c r="FSV296" s="194"/>
      <c r="FSW296" s="194"/>
      <c r="FSX296" s="362"/>
      <c r="FSY296" s="355"/>
      <c r="FSZ296" s="355"/>
      <c r="FTA296" s="184"/>
      <c r="FTB296" s="184"/>
      <c r="FTC296" s="357"/>
      <c r="FTD296" s="354"/>
      <c r="FTE296" s="356"/>
      <c r="FTF296" s="198"/>
      <c r="FTG296" s="194"/>
      <c r="FTH296" s="194"/>
      <c r="FTI296" s="194"/>
      <c r="FTJ296" s="194"/>
      <c r="FTK296" s="194"/>
      <c r="FTL296" s="194"/>
      <c r="FTM296" s="194"/>
      <c r="FTN296" s="194"/>
      <c r="FTO296" s="198"/>
      <c r="FTP296" s="194"/>
      <c r="FTQ296" s="194"/>
      <c r="FTR296" s="194"/>
      <c r="FTS296" s="194"/>
      <c r="FTT296" s="194"/>
      <c r="FTU296" s="194"/>
      <c r="FTV296" s="194"/>
      <c r="FTW296" s="194"/>
      <c r="FTX296" s="362"/>
      <c r="FTY296" s="355"/>
      <c r="FTZ296" s="355"/>
      <c r="FUA296" s="184"/>
      <c r="FUB296" s="184"/>
      <c r="FUC296" s="357"/>
      <c r="FUD296" s="354"/>
      <c r="FUE296" s="356"/>
      <c r="FUF296" s="198"/>
      <c r="FUG296" s="194"/>
      <c r="FUH296" s="194"/>
      <c r="FUI296" s="194"/>
      <c r="FUJ296" s="194"/>
      <c r="FUK296" s="194"/>
      <c r="FUL296" s="194"/>
      <c r="FUM296" s="194"/>
      <c r="FUN296" s="194"/>
      <c r="FUO296" s="198"/>
      <c r="FUP296" s="194"/>
      <c r="FUQ296" s="194"/>
      <c r="FUR296" s="194"/>
      <c r="FUS296" s="194"/>
      <c r="FUT296" s="194"/>
      <c r="FUU296" s="194"/>
      <c r="FUV296" s="194"/>
      <c r="FUW296" s="194"/>
      <c r="FUX296" s="362"/>
      <c r="FUY296" s="355"/>
      <c r="FUZ296" s="355"/>
      <c r="FVA296" s="184"/>
      <c r="FVB296" s="184"/>
      <c r="FVC296" s="357"/>
      <c r="FVD296" s="354"/>
      <c r="FVE296" s="356"/>
      <c r="FVF296" s="198"/>
      <c r="FVG296" s="194"/>
      <c r="FVH296" s="194"/>
      <c r="FVI296" s="194"/>
      <c r="FVJ296" s="194"/>
      <c r="FVK296" s="194"/>
      <c r="FVL296" s="194"/>
      <c r="FVM296" s="194"/>
      <c r="FVN296" s="194"/>
      <c r="FVO296" s="198"/>
      <c r="FVP296" s="194"/>
      <c r="FVQ296" s="194"/>
      <c r="FVR296" s="194"/>
      <c r="FVS296" s="194"/>
      <c r="FVT296" s="194"/>
      <c r="FVU296" s="194"/>
      <c r="FVV296" s="194"/>
      <c r="FVW296" s="194"/>
      <c r="FVX296" s="362"/>
      <c r="FVY296" s="355"/>
      <c r="FVZ296" s="355"/>
      <c r="FWA296" s="184"/>
      <c r="FWB296" s="184"/>
      <c r="FWC296" s="357"/>
      <c r="FWD296" s="354"/>
      <c r="FWE296" s="356"/>
      <c r="FWF296" s="198"/>
      <c r="FWG296" s="194"/>
      <c r="FWH296" s="194"/>
      <c r="FWI296" s="194"/>
      <c r="FWJ296" s="194"/>
      <c r="FWK296" s="194"/>
      <c r="FWL296" s="194"/>
      <c r="FWM296" s="194"/>
      <c r="FWN296" s="194"/>
      <c r="FWO296" s="198"/>
      <c r="FWP296" s="194"/>
      <c r="FWQ296" s="194"/>
      <c r="FWR296" s="194"/>
      <c r="FWS296" s="194"/>
      <c r="FWT296" s="194"/>
      <c r="FWU296" s="194"/>
      <c r="FWV296" s="194"/>
      <c r="FWW296" s="194"/>
      <c r="FWX296" s="362"/>
      <c r="FWY296" s="355"/>
      <c r="FWZ296" s="355"/>
      <c r="FXA296" s="184"/>
      <c r="FXB296" s="184"/>
      <c r="FXC296" s="357"/>
      <c r="FXD296" s="354"/>
      <c r="FXE296" s="356"/>
      <c r="FXF296" s="198"/>
      <c r="FXG296" s="194"/>
      <c r="FXH296" s="194"/>
      <c r="FXI296" s="194"/>
      <c r="FXJ296" s="194"/>
      <c r="FXK296" s="194"/>
      <c r="FXL296" s="194"/>
      <c r="FXM296" s="194"/>
      <c r="FXN296" s="194"/>
      <c r="FXO296" s="198"/>
      <c r="FXP296" s="194"/>
      <c r="FXQ296" s="194"/>
      <c r="FXR296" s="194"/>
      <c r="FXS296" s="194"/>
      <c r="FXT296" s="194"/>
      <c r="FXU296" s="194"/>
      <c r="FXV296" s="194"/>
      <c r="FXW296" s="194"/>
      <c r="FXX296" s="362"/>
      <c r="FXY296" s="355"/>
      <c r="FXZ296" s="355"/>
      <c r="FYA296" s="184"/>
      <c r="FYB296" s="184"/>
      <c r="FYC296" s="357"/>
      <c r="FYD296" s="354"/>
      <c r="FYE296" s="356"/>
      <c r="FYF296" s="198"/>
      <c r="FYG296" s="194"/>
      <c r="FYH296" s="194"/>
      <c r="FYI296" s="194"/>
      <c r="FYJ296" s="194"/>
      <c r="FYK296" s="194"/>
      <c r="FYL296" s="194"/>
      <c r="FYM296" s="194"/>
      <c r="FYN296" s="194"/>
      <c r="FYO296" s="198"/>
      <c r="FYP296" s="194"/>
      <c r="FYQ296" s="194"/>
      <c r="FYR296" s="194"/>
      <c r="FYS296" s="194"/>
      <c r="FYT296" s="194"/>
      <c r="FYU296" s="194"/>
      <c r="FYV296" s="194"/>
      <c r="FYW296" s="194"/>
      <c r="FYX296" s="362"/>
      <c r="FYY296" s="355"/>
      <c r="FYZ296" s="355"/>
      <c r="FZA296" s="184"/>
      <c r="FZB296" s="184"/>
      <c r="FZC296" s="357"/>
      <c r="FZD296" s="354"/>
      <c r="FZE296" s="356"/>
      <c r="FZF296" s="198"/>
      <c r="FZG296" s="194"/>
      <c r="FZH296" s="194"/>
      <c r="FZI296" s="194"/>
      <c r="FZJ296" s="194"/>
      <c r="FZK296" s="194"/>
      <c r="FZL296" s="194"/>
      <c r="FZM296" s="194"/>
      <c r="FZN296" s="194"/>
      <c r="FZO296" s="198"/>
      <c r="FZP296" s="194"/>
      <c r="FZQ296" s="194"/>
      <c r="FZR296" s="194"/>
      <c r="FZS296" s="194"/>
      <c r="FZT296" s="194"/>
      <c r="FZU296" s="194"/>
      <c r="FZV296" s="194"/>
      <c r="FZW296" s="194"/>
      <c r="FZX296" s="362"/>
      <c r="FZY296" s="355"/>
      <c r="FZZ296" s="355"/>
      <c r="GAA296" s="184"/>
      <c r="GAB296" s="184"/>
      <c r="GAC296" s="357"/>
      <c r="GAD296" s="354"/>
      <c r="GAE296" s="356"/>
      <c r="GAF296" s="198"/>
      <c r="GAG296" s="194"/>
      <c r="GAH296" s="194"/>
      <c r="GAI296" s="194"/>
      <c r="GAJ296" s="194"/>
      <c r="GAK296" s="194"/>
      <c r="GAL296" s="194"/>
      <c r="GAM296" s="194"/>
      <c r="GAN296" s="194"/>
      <c r="GAO296" s="198"/>
      <c r="GAP296" s="194"/>
      <c r="GAQ296" s="194"/>
      <c r="GAR296" s="194"/>
      <c r="GAS296" s="194"/>
      <c r="GAT296" s="194"/>
      <c r="GAU296" s="194"/>
      <c r="GAV296" s="194"/>
      <c r="GAW296" s="194"/>
      <c r="GAX296" s="362"/>
      <c r="GAY296" s="355"/>
      <c r="GAZ296" s="355"/>
      <c r="GBA296" s="184"/>
      <c r="GBB296" s="184"/>
      <c r="GBC296" s="357"/>
      <c r="GBD296" s="354"/>
      <c r="GBE296" s="356"/>
      <c r="GBF296" s="198"/>
      <c r="GBG296" s="194"/>
      <c r="GBH296" s="194"/>
      <c r="GBI296" s="194"/>
      <c r="GBJ296" s="194"/>
      <c r="GBK296" s="194"/>
      <c r="GBL296" s="194"/>
      <c r="GBM296" s="194"/>
      <c r="GBN296" s="194"/>
      <c r="GBO296" s="198"/>
      <c r="GBP296" s="194"/>
      <c r="GBQ296" s="194"/>
      <c r="GBR296" s="194"/>
      <c r="GBS296" s="194"/>
      <c r="GBT296" s="194"/>
      <c r="GBU296" s="194"/>
      <c r="GBV296" s="194"/>
      <c r="GBW296" s="194"/>
      <c r="GBX296" s="362"/>
      <c r="GBY296" s="355"/>
      <c r="GBZ296" s="355"/>
      <c r="GCA296" s="184"/>
      <c r="GCB296" s="184"/>
      <c r="GCC296" s="357"/>
      <c r="GCD296" s="354"/>
      <c r="GCE296" s="356"/>
      <c r="GCF296" s="198"/>
      <c r="GCG296" s="194"/>
      <c r="GCH296" s="194"/>
      <c r="GCI296" s="194"/>
      <c r="GCJ296" s="194"/>
      <c r="GCK296" s="194"/>
      <c r="GCL296" s="194"/>
      <c r="GCM296" s="194"/>
      <c r="GCN296" s="194"/>
      <c r="GCO296" s="198"/>
      <c r="GCP296" s="194"/>
      <c r="GCQ296" s="194"/>
      <c r="GCR296" s="194"/>
      <c r="GCS296" s="194"/>
      <c r="GCT296" s="194"/>
      <c r="GCU296" s="194"/>
      <c r="GCV296" s="194"/>
      <c r="GCW296" s="194"/>
      <c r="GCX296" s="362"/>
      <c r="GCY296" s="355"/>
      <c r="GCZ296" s="355"/>
      <c r="GDA296" s="184"/>
      <c r="GDB296" s="184"/>
      <c r="GDC296" s="357"/>
      <c r="GDD296" s="354"/>
      <c r="GDE296" s="356"/>
      <c r="GDF296" s="198"/>
      <c r="GDG296" s="194"/>
      <c r="GDH296" s="194"/>
      <c r="GDI296" s="194"/>
      <c r="GDJ296" s="194"/>
      <c r="GDK296" s="194"/>
      <c r="GDL296" s="194"/>
      <c r="GDM296" s="194"/>
      <c r="GDN296" s="194"/>
      <c r="GDO296" s="198"/>
      <c r="GDP296" s="194"/>
      <c r="GDQ296" s="194"/>
      <c r="GDR296" s="194"/>
      <c r="GDS296" s="194"/>
      <c r="GDT296" s="194"/>
      <c r="GDU296" s="194"/>
      <c r="GDV296" s="194"/>
      <c r="GDW296" s="194"/>
      <c r="GDX296" s="362"/>
      <c r="GDY296" s="355"/>
      <c r="GDZ296" s="355"/>
      <c r="GEA296" s="184"/>
      <c r="GEB296" s="184"/>
      <c r="GEC296" s="357"/>
      <c r="GED296" s="354"/>
      <c r="GEE296" s="356"/>
      <c r="GEF296" s="198"/>
      <c r="GEG296" s="194"/>
      <c r="GEH296" s="194"/>
      <c r="GEI296" s="194"/>
      <c r="GEJ296" s="194"/>
      <c r="GEK296" s="194"/>
      <c r="GEL296" s="194"/>
      <c r="GEM296" s="194"/>
      <c r="GEN296" s="194"/>
      <c r="GEO296" s="198"/>
      <c r="GEP296" s="194"/>
      <c r="GEQ296" s="194"/>
      <c r="GER296" s="194"/>
      <c r="GES296" s="194"/>
      <c r="GET296" s="194"/>
      <c r="GEU296" s="194"/>
      <c r="GEV296" s="194"/>
      <c r="GEW296" s="194"/>
      <c r="GEX296" s="362"/>
      <c r="GEY296" s="355"/>
      <c r="GEZ296" s="355"/>
      <c r="GFA296" s="184"/>
      <c r="GFB296" s="184"/>
      <c r="GFC296" s="357"/>
      <c r="GFD296" s="354"/>
      <c r="GFE296" s="356"/>
      <c r="GFF296" s="198"/>
      <c r="GFG296" s="194"/>
      <c r="GFH296" s="194"/>
      <c r="GFI296" s="194"/>
      <c r="GFJ296" s="194"/>
      <c r="GFK296" s="194"/>
      <c r="GFL296" s="194"/>
      <c r="GFM296" s="194"/>
      <c r="GFN296" s="194"/>
      <c r="GFO296" s="198"/>
      <c r="GFP296" s="194"/>
      <c r="GFQ296" s="194"/>
      <c r="GFR296" s="194"/>
      <c r="GFS296" s="194"/>
      <c r="GFT296" s="194"/>
      <c r="GFU296" s="194"/>
      <c r="GFV296" s="194"/>
      <c r="GFW296" s="194"/>
      <c r="GFX296" s="362"/>
      <c r="GFY296" s="355"/>
      <c r="GFZ296" s="355"/>
      <c r="GGA296" s="184"/>
      <c r="GGB296" s="184"/>
      <c r="GGC296" s="357"/>
      <c r="GGD296" s="354"/>
      <c r="GGE296" s="356"/>
      <c r="GGF296" s="198"/>
      <c r="GGG296" s="194"/>
      <c r="GGH296" s="194"/>
      <c r="GGI296" s="194"/>
      <c r="GGJ296" s="194"/>
      <c r="GGK296" s="194"/>
      <c r="GGL296" s="194"/>
      <c r="GGM296" s="194"/>
      <c r="GGN296" s="194"/>
      <c r="GGO296" s="198"/>
      <c r="GGP296" s="194"/>
      <c r="GGQ296" s="194"/>
      <c r="GGR296" s="194"/>
      <c r="GGS296" s="194"/>
      <c r="GGT296" s="194"/>
      <c r="GGU296" s="194"/>
      <c r="GGV296" s="194"/>
      <c r="GGW296" s="194"/>
      <c r="GGX296" s="362"/>
      <c r="GGY296" s="355"/>
      <c r="GGZ296" s="355"/>
      <c r="GHA296" s="184"/>
      <c r="GHB296" s="184"/>
      <c r="GHC296" s="357"/>
      <c r="GHD296" s="354"/>
      <c r="GHE296" s="356"/>
      <c r="GHF296" s="198"/>
      <c r="GHG296" s="194"/>
      <c r="GHH296" s="194"/>
      <c r="GHI296" s="194"/>
      <c r="GHJ296" s="194"/>
      <c r="GHK296" s="194"/>
      <c r="GHL296" s="194"/>
      <c r="GHM296" s="194"/>
      <c r="GHN296" s="194"/>
      <c r="GHO296" s="198"/>
      <c r="GHP296" s="194"/>
      <c r="GHQ296" s="194"/>
      <c r="GHR296" s="194"/>
      <c r="GHS296" s="194"/>
      <c r="GHT296" s="194"/>
      <c r="GHU296" s="194"/>
      <c r="GHV296" s="194"/>
      <c r="GHW296" s="194"/>
      <c r="GHX296" s="362"/>
      <c r="GHY296" s="355"/>
      <c r="GHZ296" s="355"/>
      <c r="GIA296" s="184"/>
      <c r="GIB296" s="184"/>
      <c r="GIC296" s="357"/>
      <c r="GID296" s="354"/>
      <c r="GIE296" s="356"/>
      <c r="GIF296" s="198"/>
      <c r="GIG296" s="194"/>
      <c r="GIH296" s="194"/>
      <c r="GII296" s="194"/>
      <c r="GIJ296" s="194"/>
      <c r="GIK296" s="194"/>
      <c r="GIL296" s="194"/>
      <c r="GIM296" s="194"/>
      <c r="GIN296" s="194"/>
      <c r="GIO296" s="198"/>
      <c r="GIP296" s="194"/>
      <c r="GIQ296" s="194"/>
      <c r="GIR296" s="194"/>
      <c r="GIS296" s="194"/>
      <c r="GIT296" s="194"/>
      <c r="GIU296" s="194"/>
      <c r="GIV296" s="194"/>
      <c r="GIW296" s="194"/>
      <c r="GIX296" s="362"/>
      <c r="GIY296" s="355"/>
      <c r="GIZ296" s="355"/>
      <c r="GJA296" s="184"/>
      <c r="GJB296" s="184"/>
      <c r="GJC296" s="357"/>
      <c r="GJD296" s="354"/>
      <c r="GJE296" s="356"/>
      <c r="GJF296" s="198"/>
      <c r="GJG296" s="194"/>
      <c r="GJH296" s="194"/>
      <c r="GJI296" s="194"/>
      <c r="GJJ296" s="194"/>
      <c r="GJK296" s="194"/>
      <c r="GJL296" s="194"/>
      <c r="GJM296" s="194"/>
      <c r="GJN296" s="194"/>
      <c r="GJO296" s="198"/>
      <c r="GJP296" s="194"/>
      <c r="GJQ296" s="194"/>
      <c r="GJR296" s="194"/>
      <c r="GJS296" s="194"/>
      <c r="GJT296" s="194"/>
      <c r="GJU296" s="194"/>
      <c r="GJV296" s="194"/>
      <c r="GJW296" s="194"/>
      <c r="GJX296" s="362"/>
      <c r="GJY296" s="355"/>
      <c r="GJZ296" s="355"/>
      <c r="GKA296" s="184"/>
      <c r="GKB296" s="184"/>
      <c r="GKC296" s="357"/>
      <c r="GKD296" s="354"/>
      <c r="GKE296" s="356"/>
      <c r="GKF296" s="198"/>
      <c r="GKG296" s="194"/>
      <c r="GKH296" s="194"/>
      <c r="GKI296" s="194"/>
      <c r="GKJ296" s="194"/>
      <c r="GKK296" s="194"/>
      <c r="GKL296" s="194"/>
      <c r="GKM296" s="194"/>
      <c r="GKN296" s="194"/>
      <c r="GKO296" s="198"/>
      <c r="GKP296" s="194"/>
      <c r="GKQ296" s="194"/>
      <c r="GKR296" s="194"/>
      <c r="GKS296" s="194"/>
      <c r="GKT296" s="194"/>
      <c r="GKU296" s="194"/>
      <c r="GKV296" s="194"/>
      <c r="GKW296" s="194"/>
      <c r="GKX296" s="362"/>
      <c r="GKY296" s="355"/>
      <c r="GKZ296" s="355"/>
      <c r="GLA296" s="184"/>
      <c r="GLB296" s="184"/>
      <c r="GLC296" s="357"/>
      <c r="GLD296" s="354"/>
      <c r="GLE296" s="356"/>
      <c r="GLF296" s="198"/>
      <c r="GLG296" s="194"/>
      <c r="GLH296" s="194"/>
      <c r="GLI296" s="194"/>
      <c r="GLJ296" s="194"/>
      <c r="GLK296" s="194"/>
      <c r="GLL296" s="194"/>
      <c r="GLM296" s="194"/>
      <c r="GLN296" s="194"/>
      <c r="GLO296" s="198"/>
      <c r="GLP296" s="194"/>
      <c r="GLQ296" s="194"/>
      <c r="GLR296" s="194"/>
      <c r="GLS296" s="194"/>
      <c r="GLT296" s="194"/>
      <c r="GLU296" s="194"/>
      <c r="GLV296" s="194"/>
      <c r="GLW296" s="194"/>
      <c r="GLX296" s="362"/>
      <c r="GLY296" s="355"/>
      <c r="GLZ296" s="355"/>
      <c r="GMA296" s="184"/>
      <c r="GMB296" s="184"/>
      <c r="GMC296" s="357"/>
      <c r="GMD296" s="354"/>
      <c r="GME296" s="356"/>
      <c r="GMF296" s="198"/>
      <c r="GMG296" s="194"/>
      <c r="GMH296" s="194"/>
      <c r="GMI296" s="194"/>
      <c r="GMJ296" s="194"/>
      <c r="GMK296" s="194"/>
      <c r="GML296" s="194"/>
      <c r="GMM296" s="194"/>
      <c r="GMN296" s="194"/>
      <c r="GMO296" s="198"/>
      <c r="GMP296" s="194"/>
      <c r="GMQ296" s="194"/>
      <c r="GMR296" s="194"/>
      <c r="GMS296" s="194"/>
      <c r="GMT296" s="194"/>
      <c r="GMU296" s="194"/>
      <c r="GMV296" s="194"/>
      <c r="GMW296" s="194"/>
      <c r="GMX296" s="362"/>
      <c r="GMY296" s="355"/>
      <c r="GMZ296" s="355"/>
      <c r="GNA296" s="184"/>
      <c r="GNB296" s="184"/>
      <c r="GNC296" s="357"/>
      <c r="GND296" s="354"/>
      <c r="GNE296" s="356"/>
      <c r="GNF296" s="198"/>
      <c r="GNG296" s="194"/>
      <c r="GNH296" s="194"/>
      <c r="GNI296" s="194"/>
      <c r="GNJ296" s="194"/>
      <c r="GNK296" s="194"/>
      <c r="GNL296" s="194"/>
      <c r="GNM296" s="194"/>
      <c r="GNN296" s="194"/>
      <c r="GNO296" s="198"/>
      <c r="GNP296" s="194"/>
      <c r="GNQ296" s="194"/>
      <c r="GNR296" s="194"/>
      <c r="GNS296" s="194"/>
      <c r="GNT296" s="194"/>
      <c r="GNU296" s="194"/>
      <c r="GNV296" s="194"/>
      <c r="GNW296" s="194"/>
      <c r="GNX296" s="362"/>
      <c r="GNY296" s="355"/>
      <c r="GNZ296" s="355"/>
      <c r="GOA296" s="184"/>
      <c r="GOB296" s="184"/>
      <c r="GOC296" s="357"/>
      <c r="GOD296" s="354"/>
      <c r="GOE296" s="356"/>
      <c r="GOF296" s="198"/>
      <c r="GOG296" s="194"/>
      <c r="GOH296" s="194"/>
      <c r="GOI296" s="194"/>
      <c r="GOJ296" s="194"/>
      <c r="GOK296" s="194"/>
      <c r="GOL296" s="194"/>
      <c r="GOM296" s="194"/>
      <c r="GON296" s="194"/>
      <c r="GOO296" s="198"/>
      <c r="GOP296" s="194"/>
      <c r="GOQ296" s="194"/>
      <c r="GOR296" s="194"/>
      <c r="GOS296" s="194"/>
      <c r="GOT296" s="194"/>
      <c r="GOU296" s="194"/>
      <c r="GOV296" s="194"/>
      <c r="GOW296" s="194"/>
      <c r="GOX296" s="362"/>
      <c r="GOY296" s="355"/>
      <c r="GOZ296" s="355"/>
      <c r="GPA296" s="184"/>
      <c r="GPB296" s="184"/>
      <c r="GPC296" s="357"/>
      <c r="GPD296" s="354"/>
      <c r="GPE296" s="356"/>
      <c r="GPF296" s="198"/>
      <c r="GPG296" s="194"/>
      <c r="GPH296" s="194"/>
      <c r="GPI296" s="194"/>
      <c r="GPJ296" s="194"/>
      <c r="GPK296" s="194"/>
      <c r="GPL296" s="194"/>
      <c r="GPM296" s="194"/>
      <c r="GPN296" s="194"/>
      <c r="GPO296" s="198"/>
      <c r="GPP296" s="194"/>
      <c r="GPQ296" s="194"/>
      <c r="GPR296" s="194"/>
      <c r="GPS296" s="194"/>
      <c r="GPT296" s="194"/>
      <c r="GPU296" s="194"/>
      <c r="GPV296" s="194"/>
      <c r="GPW296" s="194"/>
      <c r="GPX296" s="362"/>
      <c r="GPY296" s="355"/>
      <c r="GPZ296" s="355"/>
      <c r="GQA296" s="184"/>
      <c r="GQB296" s="184"/>
      <c r="GQC296" s="357"/>
      <c r="GQD296" s="354"/>
      <c r="GQE296" s="356"/>
      <c r="GQF296" s="198"/>
      <c r="GQG296" s="194"/>
      <c r="GQH296" s="194"/>
      <c r="GQI296" s="194"/>
      <c r="GQJ296" s="194"/>
      <c r="GQK296" s="194"/>
      <c r="GQL296" s="194"/>
      <c r="GQM296" s="194"/>
      <c r="GQN296" s="194"/>
      <c r="GQO296" s="198"/>
      <c r="GQP296" s="194"/>
      <c r="GQQ296" s="194"/>
      <c r="GQR296" s="194"/>
      <c r="GQS296" s="194"/>
      <c r="GQT296" s="194"/>
      <c r="GQU296" s="194"/>
      <c r="GQV296" s="194"/>
      <c r="GQW296" s="194"/>
      <c r="GQX296" s="362"/>
      <c r="GQY296" s="355"/>
      <c r="GQZ296" s="355"/>
      <c r="GRA296" s="184"/>
      <c r="GRB296" s="184"/>
      <c r="GRC296" s="357"/>
      <c r="GRD296" s="354"/>
      <c r="GRE296" s="356"/>
      <c r="GRF296" s="198"/>
      <c r="GRG296" s="194"/>
      <c r="GRH296" s="194"/>
      <c r="GRI296" s="194"/>
      <c r="GRJ296" s="194"/>
      <c r="GRK296" s="194"/>
      <c r="GRL296" s="194"/>
      <c r="GRM296" s="194"/>
      <c r="GRN296" s="194"/>
      <c r="GRO296" s="198"/>
      <c r="GRP296" s="194"/>
      <c r="GRQ296" s="194"/>
      <c r="GRR296" s="194"/>
      <c r="GRS296" s="194"/>
      <c r="GRT296" s="194"/>
      <c r="GRU296" s="194"/>
      <c r="GRV296" s="194"/>
      <c r="GRW296" s="194"/>
      <c r="GRX296" s="362"/>
      <c r="GRY296" s="355"/>
      <c r="GRZ296" s="355"/>
      <c r="GSA296" s="184"/>
      <c r="GSB296" s="184"/>
      <c r="GSC296" s="357"/>
      <c r="GSD296" s="354"/>
      <c r="GSE296" s="356"/>
      <c r="GSF296" s="198"/>
      <c r="GSG296" s="194"/>
      <c r="GSH296" s="194"/>
      <c r="GSI296" s="194"/>
      <c r="GSJ296" s="194"/>
      <c r="GSK296" s="194"/>
      <c r="GSL296" s="194"/>
      <c r="GSM296" s="194"/>
      <c r="GSN296" s="194"/>
      <c r="GSO296" s="198"/>
      <c r="GSP296" s="194"/>
      <c r="GSQ296" s="194"/>
      <c r="GSR296" s="194"/>
      <c r="GSS296" s="194"/>
      <c r="GST296" s="194"/>
      <c r="GSU296" s="194"/>
      <c r="GSV296" s="194"/>
      <c r="GSW296" s="194"/>
      <c r="GSX296" s="362"/>
      <c r="GSY296" s="355"/>
      <c r="GSZ296" s="355"/>
      <c r="GTA296" s="184"/>
      <c r="GTB296" s="184"/>
      <c r="GTC296" s="357"/>
      <c r="GTD296" s="354"/>
      <c r="GTE296" s="356"/>
      <c r="GTF296" s="198"/>
      <c r="GTG296" s="194"/>
      <c r="GTH296" s="194"/>
      <c r="GTI296" s="194"/>
      <c r="GTJ296" s="194"/>
      <c r="GTK296" s="194"/>
      <c r="GTL296" s="194"/>
      <c r="GTM296" s="194"/>
      <c r="GTN296" s="194"/>
      <c r="GTO296" s="198"/>
      <c r="GTP296" s="194"/>
      <c r="GTQ296" s="194"/>
      <c r="GTR296" s="194"/>
      <c r="GTS296" s="194"/>
      <c r="GTT296" s="194"/>
      <c r="GTU296" s="194"/>
      <c r="GTV296" s="194"/>
      <c r="GTW296" s="194"/>
      <c r="GTX296" s="362"/>
      <c r="GTY296" s="355"/>
      <c r="GTZ296" s="355"/>
      <c r="GUA296" s="184"/>
      <c r="GUB296" s="184"/>
      <c r="GUC296" s="357"/>
      <c r="GUD296" s="354"/>
      <c r="GUE296" s="356"/>
      <c r="GUF296" s="198"/>
      <c r="GUG296" s="194"/>
      <c r="GUH296" s="194"/>
      <c r="GUI296" s="194"/>
      <c r="GUJ296" s="194"/>
      <c r="GUK296" s="194"/>
      <c r="GUL296" s="194"/>
      <c r="GUM296" s="194"/>
      <c r="GUN296" s="194"/>
      <c r="GUO296" s="198"/>
      <c r="GUP296" s="194"/>
      <c r="GUQ296" s="194"/>
      <c r="GUR296" s="194"/>
      <c r="GUS296" s="194"/>
      <c r="GUT296" s="194"/>
      <c r="GUU296" s="194"/>
      <c r="GUV296" s="194"/>
      <c r="GUW296" s="194"/>
      <c r="GUX296" s="362"/>
      <c r="GUY296" s="355"/>
      <c r="GUZ296" s="355"/>
      <c r="GVA296" s="184"/>
      <c r="GVB296" s="184"/>
      <c r="GVC296" s="357"/>
      <c r="GVD296" s="354"/>
      <c r="GVE296" s="356"/>
      <c r="GVF296" s="198"/>
      <c r="GVG296" s="194"/>
      <c r="GVH296" s="194"/>
      <c r="GVI296" s="194"/>
      <c r="GVJ296" s="194"/>
      <c r="GVK296" s="194"/>
      <c r="GVL296" s="194"/>
      <c r="GVM296" s="194"/>
      <c r="GVN296" s="194"/>
      <c r="GVO296" s="198"/>
      <c r="GVP296" s="194"/>
      <c r="GVQ296" s="194"/>
      <c r="GVR296" s="194"/>
      <c r="GVS296" s="194"/>
      <c r="GVT296" s="194"/>
      <c r="GVU296" s="194"/>
      <c r="GVV296" s="194"/>
      <c r="GVW296" s="194"/>
      <c r="GVX296" s="362"/>
      <c r="GVY296" s="355"/>
      <c r="GVZ296" s="355"/>
      <c r="GWA296" s="184"/>
      <c r="GWB296" s="184"/>
      <c r="GWC296" s="357"/>
      <c r="GWD296" s="354"/>
      <c r="GWE296" s="356"/>
      <c r="GWF296" s="198"/>
      <c r="GWG296" s="194"/>
      <c r="GWH296" s="194"/>
      <c r="GWI296" s="194"/>
      <c r="GWJ296" s="194"/>
      <c r="GWK296" s="194"/>
      <c r="GWL296" s="194"/>
      <c r="GWM296" s="194"/>
      <c r="GWN296" s="194"/>
      <c r="GWO296" s="198"/>
      <c r="GWP296" s="194"/>
      <c r="GWQ296" s="194"/>
      <c r="GWR296" s="194"/>
      <c r="GWS296" s="194"/>
      <c r="GWT296" s="194"/>
      <c r="GWU296" s="194"/>
      <c r="GWV296" s="194"/>
      <c r="GWW296" s="194"/>
      <c r="GWX296" s="362"/>
      <c r="GWY296" s="355"/>
      <c r="GWZ296" s="355"/>
      <c r="GXA296" s="184"/>
      <c r="GXB296" s="184"/>
      <c r="GXC296" s="357"/>
      <c r="GXD296" s="354"/>
      <c r="GXE296" s="356"/>
      <c r="GXF296" s="198"/>
      <c r="GXG296" s="194"/>
      <c r="GXH296" s="194"/>
      <c r="GXI296" s="194"/>
      <c r="GXJ296" s="194"/>
      <c r="GXK296" s="194"/>
      <c r="GXL296" s="194"/>
      <c r="GXM296" s="194"/>
      <c r="GXN296" s="194"/>
      <c r="GXO296" s="198"/>
      <c r="GXP296" s="194"/>
      <c r="GXQ296" s="194"/>
      <c r="GXR296" s="194"/>
      <c r="GXS296" s="194"/>
      <c r="GXT296" s="194"/>
      <c r="GXU296" s="194"/>
      <c r="GXV296" s="194"/>
      <c r="GXW296" s="194"/>
      <c r="GXX296" s="362"/>
      <c r="GXY296" s="355"/>
      <c r="GXZ296" s="355"/>
      <c r="GYA296" s="184"/>
      <c r="GYB296" s="184"/>
      <c r="GYC296" s="357"/>
      <c r="GYD296" s="354"/>
      <c r="GYE296" s="356"/>
      <c r="GYF296" s="198"/>
      <c r="GYG296" s="194"/>
      <c r="GYH296" s="194"/>
      <c r="GYI296" s="194"/>
      <c r="GYJ296" s="194"/>
      <c r="GYK296" s="194"/>
      <c r="GYL296" s="194"/>
      <c r="GYM296" s="194"/>
      <c r="GYN296" s="194"/>
      <c r="GYO296" s="198"/>
      <c r="GYP296" s="194"/>
      <c r="GYQ296" s="194"/>
      <c r="GYR296" s="194"/>
      <c r="GYS296" s="194"/>
      <c r="GYT296" s="194"/>
      <c r="GYU296" s="194"/>
      <c r="GYV296" s="194"/>
      <c r="GYW296" s="194"/>
      <c r="GYX296" s="362"/>
      <c r="GYY296" s="355"/>
      <c r="GYZ296" s="355"/>
      <c r="GZA296" s="184"/>
      <c r="GZB296" s="184"/>
      <c r="GZC296" s="357"/>
      <c r="GZD296" s="354"/>
      <c r="GZE296" s="356"/>
      <c r="GZF296" s="198"/>
      <c r="GZG296" s="194"/>
      <c r="GZH296" s="194"/>
      <c r="GZI296" s="194"/>
      <c r="GZJ296" s="194"/>
      <c r="GZK296" s="194"/>
      <c r="GZL296" s="194"/>
      <c r="GZM296" s="194"/>
      <c r="GZN296" s="194"/>
      <c r="GZO296" s="198"/>
      <c r="GZP296" s="194"/>
      <c r="GZQ296" s="194"/>
      <c r="GZR296" s="194"/>
      <c r="GZS296" s="194"/>
      <c r="GZT296" s="194"/>
      <c r="GZU296" s="194"/>
      <c r="GZV296" s="194"/>
      <c r="GZW296" s="194"/>
      <c r="GZX296" s="362"/>
      <c r="GZY296" s="355"/>
      <c r="GZZ296" s="355"/>
      <c r="HAA296" s="184"/>
      <c r="HAB296" s="184"/>
      <c r="HAC296" s="357"/>
      <c r="HAD296" s="354"/>
      <c r="HAE296" s="356"/>
      <c r="HAF296" s="198"/>
      <c r="HAG296" s="194"/>
      <c r="HAH296" s="194"/>
      <c r="HAI296" s="194"/>
      <c r="HAJ296" s="194"/>
      <c r="HAK296" s="194"/>
      <c r="HAL296" s="194"/>
      <c r="HAM296" s="194"/>
      <c r="HAN296" s="194"/>
      <c r="HAO296" s="198"/>
      <c r="HAP296" s="194"/>
      <c r="HAQ296" s="194"/>
      <c r="HAR296" s="194"/>
      <c r="HAS296" s="194"/>
      <c r="HAT296" s="194"/>
      <c r="HAU296" s="194"/>
      <c r="HAV296" s="194"/>
      <c r="HAW296" s="194"/>
      <c r="HAX296" s="362"/>
      <c r="HAY296" s="355"/>
      <c r="HAZ296" s="355"/>
      <c r="HBA296" s="184"/>
      <c r="HBB296" s="184"/>
      <c r="HBC296" s="357"/>
      <c r="HBD296" s="354"/>
      <c r="HBE296" s="356"/>
      <c r="HBF296" s="198"/>
      <c r="HBG296" s="194"/>
      <c r="HBH296" s="194"/>
      <c r="HBI296" s="194"/>
      <c r="HBJ296" s="194"/>
      <c r="HBK296" s="194"/>
      <c r="HBL296" s="194"/>
      <c r="HBM296" s="194"/>
      <c r="HBN296" s="194"/>
      <c r="HBO296" s="198"/>
      <c r="HBP296" s="194"/>
      <c r="HBQ296" s="194"/>
      <c r="HBR296" s="194"/>
      <c r="HBS296" s="194"/>
      <c r="HBT296" s="194"/>
      <c r="HBU296" s="194"/>
      <c r="HBV296" s="194"/>
      <c r="HBW296" s="194"/>
      <c r="HBX296" s="362"/>
      <c r="HBY296" s="355"/>
      <c r="HBZ296" s="355"/>
      <c r="HCA296" s="184"/>
      <c r="HCB296" s="184"/>
      <c r="HCC296" s="357"/>
      <c r="HCD296" s="354"/>
      <c r="HCE296" s="356"/>
      <c r="HCF296" s="198"/>
      <c r="HCG296" s="194"/>
      <c r="HCH296" s="194"/>
      <c r="HCI296" s="194"/>
      <c r="HCJ296" s="194"/>
      <c r="HCK296" s="194"/>
      <c r="HCL296" s="194"/>
      <c r="HCM296" s="194"/>
      <c r="HCN296" s="194"/>
      <c r="HCO296" s="198"/>
      <c r="HCP296" s="194"/>
      <c r="HCQ296" s="194"/>
      <c r="HCR296" s="194"/>
      <c r="HCS296" s="194"/>
      <c r="HCT296" s="194"/>
      <c r="HCU296" s="194"/>
      <c r="HCV296" s="194"/>
      <c r="HCW296" s="194"/>
      <c r="HCX296" s="362"/>
      <c r="HCY296" s="355"/>
      <c r="HCZ296" s="355"/>
      <c r="HDA296" s="184"/>
      <c r="HDB296" s="184"/>
      <c r="HDC296" s="357"/>
      <c r="HDD296" s="354"/>
      <c r="HDE296" s="356"/>
      <c r="HDF296" s="198"/>
      <c r="HDG296" s="194"/>
      <c r="HDH296" s="194"/>
      <c r="HDI296" s="194"/>
      <c r="HDJ296" s="194"/>
      <c r="HDK296" s="194"/>
      <c r="HDL296" s="194"/>
      <c r="HDM296" s="194"/>
      <c r="HDN296" s="194"/>
      <c r="HDO296" s="198"/>
      <c r="HDP296" s="194"/>
      <c r="HDQ296" s="194"/>
      <c r="HDR296" s="194"/>
      <c r="HDS296" s="194"/>
      <c r="HDT296" s="194"/>
      <c r="HDU296" s="194"/>
      <c r="HDV296" s="194"/>
      <c r="HDW296" s="194"/>
      <c r="HDX296" s="362"/>
      <c r="HDY296" s="355"/>
      <c r="HDZ296" s="355"/>
      <c r="HEA296" s="184"/>
      <c r="HEB296" s="184"/>
      <c r="HEC296" s="357"/>
      <c r="HED296" s="354"/>
      <c r="HEE296" s="356"/>
      <c r="HEF296" s="198"/>
      <c r="HEG296" s="194"/>
      <c r="HEH296" s="194"/>
      <c r="HEI296" s="194"/>
      <c r="HEJ296" s="194"/>
      <c r="HEK296" s="194"/>
      <c r="HEL296" s="194"/>
      <c r="HEM296" s="194"/>
      <c r="HEN296" s="194"/>
      <c r="HEO296" s="198"/>
      <c r="HEP296" s="194"/>
      <c r="HEQ296" s="194"/>
      <c r="HER296" s="194"/>
      <c r="HES296" s="194"/>
      <c r="HET296" s="194"/>
      <c r="HEU296" s="194"/>
      <c r="HEV296" s="194"/>
      <c r="HEW296" s="194"/>
      <c r="HEX296" s="362"/>
      <c r="HEY296" s="355"/>
      <c r="HEZ296" s="355"/>
      <c r="HFA296" s="184"/>
      <c r="HFB296" s="184"/>
      <c r="HFC296" s="357"/>
      <c r="HFD296" s="354"/>
      <c r="HFE296" s="356"/>
      <c r="HFF296" s="198"/>
      <c r="HFG296" s="194"/>
      <c r="HFH296" s="194"/>
      <c r="HFI296" s="194"/>
      <c r="HFJ296" s="194"/>
      <c r="HFK296" s="194"/>
      <c r="HFL296" s="194"/>
      <c r="HFM296" s="194"/>
      <c r="HFN296" s="194"/>
      <c r="HFO296" s="198"/>
      <c r="HFP296" s="194"/>
      <c r="HFQ296" s="194"/>
      <c r="HFR296" s="194"/>
      <c r="HFS296" s="194"/>
      <c r="HFT296" s="194"/>
      <c r="HFU296" s="194"/>
      <c r="HFV296" s="194"/>
      <c r="HFW296" s="194"/>
      <c r="HFX296" s="362"/>
      <c r="HFY296" s="355"/>
      <c r="HFZ296" s="355"/>
      <c r="HGA296" s="184"/>
      <c r="HGB296" s="184"/>
      <c r="HGC296" s="357"/>
      <c r="HGD296" s="354"/>
      <c r="HGE296" s="356"/>
      <c r="HGF296" s="198"/>
      <c r="HGG296" s="194"/>
      <c r="HGH296" s="194"/>
      <c r="HGI296" s="194"/>
      <c r="HGJ296" s="194"/>
      <c r="HGK296" s="194"/>
      <c r="HGL296" s="194"/>
      <c r="HGM296" s="194"/>
      <c r="HGN296" s="194"/>
      <c r="HGO296" s="198"/>
      <c r="HGP296" s="194"/>
      <c r="HGQ296" s="194"/>
      <c r="HGR296" s="194"/>
      <c r="HGS296" s="194"/>
      <c r="HGT296" s="194"/>
      <c r="HGU296" s="194"/>
      <c r="HGV296" s="194"/>
      <c r="HGW296" s="194"/>
      <c r="HGX296" s="362"/>
      <c r="HGY296" s="355"/>
      <c r="HGZ296" s="355"/>
      <c r="HHA296" s="184"/>
      <c r="HHB296" s="184"/>
      <c r="HHC296" s="357"/>
      <c r="HHD296" s="354"/>
      <c r="HHE296" s="356"/>
      <c r="HHF296" s="198"/>
      <c r="HHG296" s="194"/>
      <c r="HHH296" s="194"/>
      <c r="HHI296" s="194"/>
      <c r="HHJ296" s="194"/>
      <c r="HHK296" s="194"/>
      <c r="HHL296" s="194"/>
      <c r="HHM296" s="194"/>
      <c r="HHN296" s="194"/>
      <c r="HHO296" s="198"/>
      <c r="HHP296" s="194"/>
      <c r="HHQ296" s="194"/>
      <c r="HHR296" s="194"/>
      <c r="HHS296" s="194"/>
      <c r="HHT296" s="194"/>
      <c r="HHU296" s="194"/>
      <c r="HHV296" s="194"/>
      <c r="HHW296" s="194"/>
      <c r="HHX296" s="362"/>
      <c r="HHY296" s="355"/>
      <c r="HHZ296" s="355"/>
      <c r="HIA296" s="184"/>
      <c r="HIB296" s="184"/>
      <c r="HIC296" s="357"/>
      <c r="HID296" s="354"/>
      <c r="HIE296" s="356"/>
      <c r="HIF296" s="198"/>
      <c r="HIG296" s="194"/>
      <c r="HIH296" s="194"/>
      <c r="HII296" s="194"/>
      <c r="HIJ296" s="194"/>
      <c r="HIK296" s="194"/>
      <c r="HIL296" s="194"/>
      <c r="HIM296" s="194"/>
      <c r="HIN296" s="194"/>
      <c r="HIO296" s="198"/>
      <c r="HIP296" s="194"/>
      <c r="HIQ296" s="194"/>
      <c r="HIR296" s="194"/>
      <c r="HIS296" s="194"/>
      <c r="HIT296" s="194"/>
      <c r="HIU296" s="194"/>
      <c r="HIV296" s="194"/>
      <c r="HIW296" s="194"/>
      <c r="HIX296" s="362"/>
      <c r="HIY296" s="355"/>
      <c r="HIZ296" s="355"/>
      <c r="HJA296" s="184"/>
      <c r="HJB296" s="184"/>
      <c r="HJC296" s="357"/>
      <c r="HJD296" s="354"/>
      <c r="HJE296" s="356"/>
      <c r="HJF296" s="198"/>
      <c r="HJG296" s="194"/>
      <c r="HJH296" s="194"/>
      <c r="HJI296" s="194"/>
      <c r="HJJ296" s="194"/>
      <c r="HJK296" s="194"/>
      <c r="HJL296" s="194"/>
      <c r="HJM296" s="194"/>
      <c r="HJN296" s="194"/>
      <c r="HJO296" s="198"/>
      <c r="HJP296" s="194"/>
      <c r="HJQ296" s="194"/>
      <c r="HJR296" s="194"/>
      <c r="HJS296" s="194"/>
      <c r="HJT296" s="194"/>
      <c r="HJU296" s="194"/>
      <c r="HJV296" s="194"/>
      <c r="HJW296" s="194"/>
      <c r="HJX296" s="362"/>
      <c r="HJY296" s="355"/>
      <c r="HJZ296" s="355"/>
      <c r="HKA296" s="184"/>
      <c r="HKB296" s="184"/>
      <c r="HKC296" s="357"/>
      <c r="HKD296" s="354"/>
      <c r="HKE296" s="356"/>
      <c r="HKF296" s="198"/>
      <c r="HKG296" s="194"/>
      <c r="HKH296" s="194"/>
      <c r="HKI296" s="194"/>
      <c r="HKJ296" s="194"/>
      <c r="HKK296" s="194"/>
      <c r="HKL296" s="194"/>
      <c r="HKM296" s="194"/>
      <c r="HKN296" s="194"/>
      <c r="HKO296" s="198"/>
      <c r="HKP296" s="194"/>
      <c r="HKQ296" s="194"/>
      <c r="HKR296" s="194"/>
      <c r="HKS296" s="194"/>
      <c r="HKT296" s="194"/>
      <c r="HKU296" s="194"/>
      <c r="HKV296" s="194"/>
      <c r="HKW296" s="194"/>
      <c r="HKX296" s="362"/>
      <c r="HKY296" s="355"/>
      <c r="HKZ296" s="355"/>
      <c r="HLA296" s="184"/>
      <c r="HLB296" s="184"/>
      <c r="HLC296" s="357"/>
      <c r="HLD296" s="354"/>
      <c r="HLE296" s="356"/>
      <c r="HLF296" s="198"/>
      <c r="HLG296" s="194"/>
      <c r="HLH296" s="194"/>
      <c r="HLI296" s="194"/>
      <c r="HLJ296" s="194"/>
      <c r="HLK296" s="194"/>
      <c r="HLL296" s="194"/>
      <c r="HLM296" s="194"/>
      <c r="HLN296" s="194"/>
      <c r="HLO296" s="198"/>
      <c r="HLP296" s="194"/>
      <c r="HLQ296" s="194"/>
      <c r="HLR296" s="194"/>
      <c r="HLS296" s="194"/>
      <c r="HLT296" s="194"/>
      <c r="HLU296" s="194"/>
      <c r="HLV296" s="194"/>
      <c r="HLW296" s="194"/>
      <c r="HLX296" s="362"/>
      <c r="HLY296" s="355"/>
      <c r="HLZ296" s="355"/>
      <c r="HMA296" s="184"/>
      <c r="HMB296" s="184"/>
      <c r="HMC296" s="357"/>
      <c r="HMD296" s="354"/>
      <c r="HME296" s="356"/>
      <c r="HMF296" s="198"/>
      <c r="HMG296" s="194"/>
      <c r="HMH296" s="194"/>
      <c r="HMI296" s="194"/>
      <c r="HMJ296" s="194"/>
      <c r="HMK296" s="194"/>
      <c r="HML296" s="194"/>
      <c r="HMM296" s="194"/>
      <c r="HMN296" s="194"/>
      <c r="HMO296" s="198"/>
      <c r="HMP296" s="194"/>
      <c r="HMQ296" s="194"/>
      <c r="HMR296" s="194"/>
      <c r="HMS296" s="194"/>
      <c r="HMT296" s="194"/>
      <c r="HMU296" s="194"/>
      <c r="HMV296" s="194"/>
      <c r="HMW296" s="194"/>
      <c r="HMX296" s="362"/>
      <c r="HMY296" s="355"/>
      <c r="HMZ296" s="355"/>
      <c r="HNA296" s="184"/>
      <c r="HNB296" s="184"/>
      <c r="HNC296" s="357"/>
      <c r="HND296" s="354"/>
      <c r="HNE296" s="356"/>
      <c r="HNF296" s="198"/>
      <c r="HNG296" s="194"/>
      <c r="HNH296" s="194"/>
      <c r="HNI296" s="194"/>
      <c r="HNJ296" s="194"/>
      <c r="HNK296" s="194"/>
      <c r="HNL296" s="194"/>
      <c r="HNM296" s="194"/>
      <c r="HNN296" s="194"/>
      <c r="HNO296" s="198"/>
      <c r="HNP296" s="194"/>
      <c r="HNQ296" s="194"/>
      <c r="HNR296" s="194"/>
      <c r="HNS296" s="194"/>
      <c r="HNT296" s="194"/>
      <c r="HNU296" s="194"/>
      <c r="HNV296" s="194"/>
      <c r="HNW296" s="194"/>
      <c r="HNX296" s="362"/>
      <c r="HNY296" s="355"/>
      <c r="HNZ296" s="355"/>
      <c r="HOA296" s="184"/>
      <c r="HOB296" s="184"/>
      <c r="HOC296" s="357"/>
      <c r="HOD296" s="354"/>
      <c r="HOE296" s="356"/>
      <c r="HOF296" s="198"/>
      <c r="HOG296" s="194"/>
      <c r="HOH296" s="194"/>
      <c r="HOI296" s="194"/>
      <c r="HOJ296" s="194"/>
      <c r="HOK296" s="194"/>
      <c r="HOL296" s="194"/>
      <c r="HOM296" s="194"/>
      <c r="HON296" s="194"/>
      <c r="HOO296" s="198"/>
      <c r="HOP296" s="194"/>
      <c r="HOQ296" s="194"/>
      <c r="HOR296" s="194"/>
      <c r="HOS296" s="194"/>
      <c r="HOT296" s="194"/>
      <c r="HOU296" s="194"/>
      <c r="HOV296" s="194"/>
      <c r="HOW296" s="194"/>
      <c r="HOX296" s="362"/>
      <c r="HOY296" s="355"/>
      <c r="HOZ296" s="355"/>
      <c r="HPA296" s="184"/>
      <c r="HPB296" s="184"/>
      <c r="HPC296" s="357"/>
      <c r="HPD296" s="354"/>
      <c r="HPE296" s="356"/>
      <c r="HPF296" s="198"/>
      <c r="HPG296" s="194"/>
      <c r="HPH296" s="194"/>
      <c r="HPI296" s="194"/>
      <c r="HPJ296" s="194"/>
      <c r="HPK296" s="194"/>
      <c r="HPL296" s="194"/>
      <c r="HPM296" s="194"/>
      <c r="HPN296" s="194"/>
      <c r="HPO296" s="198"/>
      <c r="HPP296" s="194"/>
      <c r="HPQ296" s="194"/>
      <c r="HPR296" s="194"/>
      <c r="HPS296" s="194"/>
      <c r="HPT296" s="194"/>
      <c r="HPU296" s="194"/>
      <c r="HPV296" s="194"/>
      <c r="HPW296" s="194"/>
      <c r="HPX296" s="362"/>
      <c r="HPY296" s="355"/>
      <c r="HPZ296" s="355"/>
      <c r="HQA296" s="184"/>
      <c r="HQB296" s="184"/>
      <c r="HQC296" s="357"/>
      <c r="HQD296" s="354"/>
      <c r="HQE296" s="356"/>
      <c r="HQF296" s="198"/>
      <c r="HQG296" s="194"/>
      <c r="HQH296" s="194"/>
      <c r="HQI296" s="194"/>
      <c r="HQJ296" s="194"/>
      <c r="HQK296" s="194"/>
      <c r="HQL296" s="194"/>
      <c r="HQM296" s="194"/>
      <c r="HQN296" s="194"/>
      <c r="HQO296" s="198"/>
      <c r="HQP296" s="194"/>
      <c r="HQQ296" s="194"/>
      <c r="HQR296" s="194"/>
      <c r="HQS296" s="194"/>
      <c r="HQT296" s="194"/>
      <c r="HQU296" s="194"/>
      <c r="HQV296" s="194"/>
      <c r="HQW296" s="194"/>
      <c r="HQX296" s="362"/>
      <c r="HQY296" s="355"/>
      <c r="HQZ296" s="355"/>
      <c r="HRA296" s="184"/>
      <c r="HRB296" s="184"/>
      <c r="HRC296" s="357"/>
      <c r="HRD296" s="354"/>
      <c r="HRE296" s="356"/>
      <c r="HRF296" s="198"/>
      <c r="HRG296" s="194"/>
      <c r="HRH296" s="194"/>
      <c r="HRI296" s="194"/>
      <c r="HRJ296" s="194"/>
      <c r="HRK296" s="194"/>
      <c r="HRL296" s="194"/>
      <c r="HRM296" s="194"/>
      <c r="HRN296" s="194"/>
      <c r="HRO296" s="198"/>
      <c r="HRP296" s="194"/>
      <c r="HRQ296" s="194"/>
      <c r="HRR296" s="194"/>
      <c r="HRS296" s="194"/>
      <c r="HRT296" s="194"/>
      <c r="HRU296" s="194"/>
      <c r="HRV296" s="194"/>
      <c r="HRW296" s="194"/>
      <c r="HRX296" s="362"/>
      <c r="HRY296" s="355"/>
      <c r="HRZ296" s="355"/>
      <c r="HSA296" s="184"/>
      <c r="HSB296" s="184"/>
      <c r="HSC296" s="357"/>
      <c r="HSD296" s="354"/>
      <c r="HSE296" s="356"/>
      <c r="HSF296" s="198"/>
      <c r="HSG296" s="194"/>
      <c r="HSH296" s="194"/>
      <c r="HSI296" s="194"/>
      <c r="HSJ296" s="194"/>
      <c r="HSK296" s="194"/>
      <c r="HSL296" s="194"/>
      <c r="HSM296" s="194"/>
      <c r="HSN296" s="194"/>
      <c r="HSO296" s="198"/>
      <c r="HSP296" s="194"/>
      <c r="HSQ296" s="194"/>
      <c r="HSR296" s="194"/>
      <c r="HSS296" s="194"/>
      <c r="HST296" s="194"/>
      <c r="HSU296" s="194"/>
      <c r="HSV296" s="194"/>
      <c r="HSW296" s="194"/>
      <c r="HSX296" s="362"/>
      <c r="HSY296" s="355"/>
      <c r="HSZ296" s="355"/>
      <c r="HTA296" s="184"/>
      <c r="HTB296" s="184"/>
      <c r="HTC296" s="357"/>
      <c r="HTD296" s="354"/>
      <c r="HTE296" s="356"/>
      <c r="HTF296" s="198"/>
      <c r="HTG296" s="194"/>
      <c r="HTH296" s="194"/>
      <c r="HTI296" s="194"/>
      <c r="HTJ296" s="194"/>
      <c r="HTK296" s="194"/>
      <c r="HTL296" s="194"/>
      <c r="HTM296" s="194"/>
      <c r="HTN296" s="194"/>
      <c r="HTO296" s="198"/>
      <c r="HTP296" s="194"/>
      <c r="HTQ296" s="194"/>
      <c r="HTR296" s="194"/>
      <c r="HTS296" s="194"/>
      <c r="HTT296" s="194"/>
      <c r="HTU296" s="194"/>
      <c r="HTV296" s="194"/>
      <c r="HTW296" s="194"/>
      <c r="HTX296" s="362"/>
      <c r="HTY296" s="355"/>
      <c r="HTZ296" s="355"/>
      <c r="HUA296" s="184"/>
      <c r="HUB296" s="184"/>
      <c r="HUC296" s="357"/>
      <c r="HUD296" s="354"/>
      <c r="HUE296" s="356"/>
      <c r="HUF296" s="198"/>
      <c r="HUG296" s="194"/>
      <c r="HUH296" s="194"/>
      <c r="HUI296" s="194"/>
      <c r="HUJ296" s="194"/>
      <c r="HUK296" s="194"/>
      <c r="HUL296" s="194"/>
      <c r="HUM296" s="194"/>
      <c r="HUN296" s="194"/>
      <c r="HUO296" s="198"/>
      <c r="HUP296" s="194"/>
      <c r="HUQ296" s="194"/>
      <c r="HUR296" s="194"/>
      <c r="HUS296" s="194"/>
      <c r="HUT296" s="194"/>
      <c r="HUU296" s="194"/>
      <c r="HUV296" s="194"/>
      <c r="HUW296" s="194"/>
      <c r="HUX296" s="362"/>
      <c r="HUY296" s="355"/>
      <c r="HUZ296" s="355"/>
      <c r="HVA296" s="184"/>
      <c r="HVB296" s="184"/>
      <c r="HVC296" s="357"/>
      <c r="HVD296" s="354"/>
      <c r="HVE296" s="356"/>
      <c r="HVF296" s="198"/>
      <c r="HVG296" s="194"/>
      <c r="HVH296" s="194"/>
      <c r="HVI296" s="194"/>
      <c r="HVJ296" s="194"/>
      <c r="HVK296" s="194"/>
      <c r="HVL296" s="194"/>
      <c r="HVM296" s="194"/>
      <c r="HVN296" s="194"/>
      <c r="HVO296" s="198"/>
      <c r="HVP296" s="194"/>
      <c r="HVQ296" s="194"/>
      <c r="HVR296" s="194"/>
      <c r="HVS296" s="194"/>
      <c r="HVT296" s="194"/>
      <c r="HVU296" s="194"/>
      <c r="HVV296" s="194"/>
      <c r="HVW296" s="194"/>
      <c r="HVX296" s="362"/>
      <c r="HVY296" s="355"/>
      <c r="HVZ296" s="355"/>
      <c r="HWA296" s="184"/>
      <c r="HWB296" s="184"/>
      <c r="HWC296" s="357"/>
      <c r="HWD296" s="354"/>
      <c r="HWE296" s="356"/>
      <c r="HWF296" s="198"/>
      <c r="HWG296" s="194"/>
      <c r="HWH296" s="194"/>
      <c r="HWI296" s="194"/>
      <c r="HWJ296" s="194"/>
      <c r="HWK296" s="194"/>
      <c r="HWL296" s="194"/>
      <c r="HWM296" s="194"/>
      <c r="HWN296" s="194"/>
      <c r="HWO296" s="198"/>
      <c r="HWP296" s="194"/>
      <c r="HWQ296" s="194"/>
      <c r="HWR296" s="194"/>
      <c r="HWS296" s="194"/>
      <c r="HWT296" s="194"/>
      <c r="HWU296" s="194"/>
      <c r="HWV296" s="194"/>
      <c r="HWW296" s="194"/>
      <c r="HWX296" s="362"/>
      <c r="HWY296" s="355"/>
      <c r="HWZ296" s="355"/>
      <c r="HXA296" s="184"/>
      <c r="HXB296" s="184"/>
      <c r="HXC296" s="357"/>
      <c r="HXD296" s="354"/>
      <c r="HXE296" s="356"/>
      <c r="HXF296" s="198"/>
      <c r="HXG296" s="194"/>
      <c r="HXH296" s="194"/>
      <c r="HXI296" s="194"/>
      <c r="HXJ296" s="194"/>
      <c r="HXK296" s="194"/>
      <c r="HXL296" s="194"/>
      <c r="HXM296" s="194"/>
      <c r="HXN296" s="194"/>
      <c r="HXO296" s="198"/>
      <c r="HXP296" s="194"/>
      <c r="HXQ296" s="194"/>
      <c r="HXR296" s="194"/>
      <c r="HXS296" s="194"/>
      <c r="HXT296" s="194"/>
      <c r="HXU296" s="194"/>
      <c r="HXV296" s="194"/>
      <c r="HXW296" s="194"/>
      <c r="HXX296" s="362"/>
      <c r="HXY296" s="355"/>
      <c r="HXZ296" s="355"/>
      <c r="HYA296" s="184"/>
      <c r="HYB296" s="184"/>
      <c r="HYC296" s="357"/>
      <c r="HYD296" s="354"/>
      <c r="HYE296" s="356"/>
      <c r="HYF296" s="198"/>
      <c r="HYG296" s="194"/>
      <c r="HYH296" s="194"/>
      <c r="HYI296" s="194"/>
      <c r="HYJ296" s="194"/>
      <c r="HYK296" s="194"/>
      <c r="HYL296" s="194"/>
      <c r="HYM296" s="194"/>
      <c r="HYN296" s="194"/>
      <c r="HYO296" s="198"/>
      <c r="HYP296" s="194"/>
      <c r="HYQ296" s="194"/>
      <c r="HYR296" s="194"/>
      <c r="HYS296" s="194"/>
      <c r="HYT296" s="194"/>
      <c r="HYU296" s="194"/>
      <c r="HYV296" s="194"/>
      <c r="HYW296" s="194"/>
      <c r="HYX296" s="362"/>
      <c r="HYY296" s="355"/>
      <c r="HYZ296" s="355"/>
      <c r="HZA296" s="184"/>
      <c r="HZB296" s="184"/>
      <c r="HZC296" s="357"/>
      <c r="HZD296" s="354"/>
      <c r="HZE296" s="356"/>
      <c r="HZF296" s="198"/>
      <c r="HZG296" s="194"/>
      <c r="HZH296" s="194"/>
      <c r="HZI296" s="194"/>
      <c r="HZJ296" s="194"/>
      <c r="HZK296" s="194"/>
      <c r="HZL296" s="194"/>
      <c r="HZM296" s="194"/>
      <c r="HZN296" s="194"/>
      <c r="HZO296" s="198"/>
      <c r="HZP296" s="194"/>
      <c r="HZQ296" s="194"/>
      <c r="HZR296" s="194"/>
      <c r="HZS296" s="194"/>
      <c r="HZT296" s="194"/>
      <c r="HZU296" s="194"/>
      <c r="HZV296" s="194"/>
      <c r="HZW296" s="194"/>
      <c r="HZX296" s="362"/>
      <c r="HZY296" s="355"/>
      <c r="HZZ296" s="355"/>
      <c r="IAA296" s="184"/>
      <c r="IAB296" s="184"/>
      <c r="IAC296" s="357"/>
      <c r="IAD296" s="354"/>
      <c r="IAE296" s="356"/>
      <c r="IAF296" s="198"/>
      <c r="IAG296" s="194"/>
      <c r="IAH296" s="194"/>
      <c r="IAI296" s="194"/>
      <c r="IAJ296" s="194"/>
      <c r="IAK296" s="194"/>
      <c r="IAL296" s="194"/>
      <c r="IAM296" s="194"/>
      <c r="IAN296" s="194"/>
      <c r="IAO296" s="198"/>
      <c r="IAP296" s="194"/>
      <c r="IAQ296" s="194"/>
      <c r="IAR296" s="194"/>
      <c r="IAS296" s="194"/>
      <c r="IAT296" s="194"/>
      <c r="IAU296" s="194"/>
      <c r="IAV296" s="194"/>
      <c r="IAW296" s="194"/>
      <c r="IAX296" s="362"/>
      <c r="IAY296" s="355"/>
      <c r="IAZ296" s="355"/>
      <c r="IBA296" s="184"/>
      <c r="IBB296" s="184"/>
      <c r="IBC296" s="357"/>
      <c r="IBD296" s="354"/>
      <c r="IBE296" s="356"/>
      <c r="IBF296" s="198"/>
      <c r="IBG296" s="194"/>
      <c r="IBH296" s="194"/>
      <c r="IBI296" s="194"/>
      <c r="IBJ296" s="194"/>
      <c r="IBK296" s="194"/>
      <c r="IBL296" s="194"/>
      <c r="IBM296" s="194"/>
      <c r="IBN296" s="194"/>
      <c r="IBO296" s="198"/>
      <c r="IBP296" s="194"/>
      <c r="IBQ296" s="194"/>
      <c r="IBR296" s="194"/>
      <c r="IBS296" s="194"/>
      <c r="IBT296" s="194"/>
      <c r="IBU296" s="194"/>
      <c r="IBV296" s="194"/>
      <c r="IBW296" s="194"/>
      <c r="IBX296" s="362"/>
      <c r="IBY296" s="355"/>
      <c r="IBZ296" s="355"/>
      <c r="ICA296" s="184"/>
      <c r="ICB296" s="184"/>
      <c r="ICC296" s="357"/>
      <c r="ICD296" s="354"/>
      <c r="ICE296" s="356"/>
      <c r="ICF296" s="198"/>
      <c r="ICG296" s="194"/>
      <c r="ICH296" s="194"/>
      <c r="ICI296" s="194"/>
      <c r="ICJ296" s="194"/>
      <c r="ICK296" s="194"/>
      <c r="ICL296" s="194"/>
      <c r="ICM296" s="194"/>
      <c r="ICN296" s="194"/>
      <c r="ICO296" s="198"/>
      <c r="ICP296" s="194"/>
      <c r="ICQ296" s="194"/>
      <c r="ICR296" s="194"/>
      <c r="ICS296" s="194"/>
      <c r="ICT296" s="194"/>
      <c r="ICU296" s="194"/>
      <c r="ICV296" s="194"/>
      <c r="ICW296" s="194"/>
      <c r="ICX296" s="362"/>
      <c r="ICY296" s="355"/>
      <c r="ICZ296" s="355"/>
      <c r="IDA296" s="184"/>
      <c r="IDB296" s="184"/>
      <c r="IDC296" s="357"/>
      <c r="IDD296" s="354"/>
      <c r="IDE296" s="356"/>
      <c r="IDF296" s="198"/>
      <c r="IDG296" s="194"/>
      <c r="IDH296" s="194"/>
      <c r="IDI296" s="194"/>
      <c r="IDJ296" s="194"/>
      <c r="IDK296" s="194"/>
      <c r="IDL296" s="194"/>
      <c r="IDM296" s="194"/>
      <c r="IDN296" s="194"/>
      <c r="IDO296" s="198"/>
      <c r="IDP296" s="194"/>
      <c r="IDQ296" s="194"/>
      <c r="IDR296" s="194"/>
      <c r="IDS296" s="194"/>
      <c r="IDT296" s="194"/>
      <c r="IDU296" s="194"/>
      <c r="IDV296" s="194"/>
      <c r="IDW296" s="194"/>
      <c r="IDX296" s="362"/>
      <c r="IDY296" s="355"/>
      <c r="IDZ296" s="355"/>
      <c r="IEA296" s="184"/>
      <c r="IEB296" s="184"/>
      <c r="IEC296" s="357"/>
      <c r="IED296" s="354"/>
      <c r="IEE296" s="356"/>
      <c r="IEF296" s="198"/>
      <c r="IEG296" s="194"/>
      <c r="IEH296" s="194"/>
      <c r="IEI296" s="194"/>
      <c r="IEJ296" s="194"/>
      <c r="IEK296" s="194"/>
      <c r="IEL296" s="194"/>
      <c r="IEM296" s="194"/>
      <c r="IEN296" s="194"/>
      <c r="IEO296" s="198"/>
      <c r="IEP296" s="194"/>
      <c r="IEQ296" s="194"/>
      <c r="IER296" s="194"/>
      <c r="IES296" s="194"/>
      <c r="IET296" s="194"/>
      <c r="IEU296" s="194"/>
      <c r="IEV296" s="194"/>
      <c r="IEW296" s="194"/>
      <c r="IEX296" s="362"/>
      <c r="IEY296" s="355"/>
      <c r="IEZ296" s="355"/>
      <c r="IFA296" s="184"/>
      <c r="IFB296" s="184"/>
      <c r="IFC296" s="357"/>
      <c r="IFD296" s="354"/>
      <c r="IFE296" s="356"/>
      <c r="IFF296" s="198"/>
      <c r="IFG296" s="194"/>
      <c r="IFH296" s="194"/>
      <c r="IFI296" s="194"/>
      <c r="IFJ296" s="194"/>
      <c r="IFK296" s="194"/>
      <c r="IFL296" s="194"/>
      <c r="IFM296" s="194"/>
      <c r="IFN296" s="194"/>
      <c r="IFO296" s="198"/>
      <c r="IFP296" s="194"/>
      <c r="IFQ296" s="194"/>
      <c r="IFR296" s="194"/>
      <c r="IFS296" s="194"/>
      <c r="IFT296" s="194"/>
      <c r="IFU296" s="194"/>
      <c r="IFV296" s="194"/>
      <c r="IFW296" s="194"/>
      <c r="IFX296" s="362"/>
      <c r="IFY296" s="355"/>
      <c r="IFZ296" s="355"/>
      <c r="IGA296" s="184"/>
      <c r="IGB296" s="184"/>
      <c r="IGC296" s="357"/>
      <c r="IGD296" s="354"/>
      <c r="IGE296" s="356"/>
      <c r="IGF296" s="198"/>
      <c r="IGG296" s="194"/>
      <c r="IGH296" s="194"/>
      <c r="IGI296" s="194"/>
      <c r="IGJ296" s="194"/>
      <c r="IGK296" s="194"/>
      <c r="IGL296" s="194"/>
      <c r="IGM296" s="194"/>
      <c r="IGN296" s="194"/>
      <c r="IGO296" s="198"/>
      <c r="IGP296" s="194"/>
      <c r="IGQ296" s="194"/>
      <c r="IGR296" s="194"/>
      <c r="IGS296" s="194"/>
      <c r="IGT296" s="194"/>
      <c r="IGU296" s="194"/>
      <c r="IGV296" s="194"/>
      <c r="IGW296" s="194"/>
      <c r="IGX296" s="362"/>
      <c r="IGY296" s="355"/>
      <c r="IGZ296" s="355"/>
      <c r="IHA296" s="184"/>
      <c r="IHB296" s="184"/>
      <c r="IHC296" s="357"/>
      <c r="IHD296" s="354"/>
      <c r="IHE296" s="356"/>
      <c r="IHF296" s="198"/>
      <c r="IHG296" s="194"/>
      <c r="IHH296" s="194"/>
      <c r="IHI296" s="194"/>
      <c r="IHJ296" s="194"/>
      <c r="IHK296" s="194"/>
      <c r="IHL296" s="194"/>
      <c r="IHM296" s="194"/>
      <c r="IHN296" s="194"/>
      <c r="IHO296" s="198"/>
      <c r="IHP296" s="194"/>
      <c r="IHQ296" s="194"/>
      <c r="IHR296" s="194"/>
      <c r="IHS296" s="194"/>
      <c r="IHT296" s="194"/>
      <c r="IHU296" s="194"/>
      <c r="IHV296" s="194"/>
      <c r="IHW296" s="194"/>
      <c r="IHX296" s="362"/>
      <c r="IHY296" s="355"/>
      <c r="IHZ296" s="355"/>
      <c r="IIA296" s="184"/>
      <c r="IIB296" s="184"/>
      <c r="IIC296" s="357"/>
      <c r="IID296" s="354"/>
      <c r="IIE296" s="356"/>
      <c r="IIF296" s="198"/>
      <c r="IIG296" s="194"/>
      <c r="IIH296" s="194"/>
      <c r="III296" s="194"/>
      <c r="IIJ296" s="194"/>
      <c r="IIK296" s="194"/>
      <c r="IIL296" s="194"/>
      <c r="IIM296" s="194"/>
      <c r="IIN296" s="194"/>
      <c r="IIO296" s="198"/>
      <c r="IIP296" s="194"/>
      <c r="IIQ296" s="194"/>
      <c r="IIR296" s="194"/>
      <c r="IIS296" s="194"/>
      <c r="IIT296" s="194"/>
      <c r="IIU296" s="194"/>
      <c r="IIV296" s="194"/>
      <c r="IIW296" s="194"/>
      <c r="IIX296" s="362"/>
      <c r="IIY296" s="355"/>
      <c r="IIZ296" s="355"/>
      <c r="IJA296" s="184"/>
      <c r="IJB296" s="184"/>
      <c r="IJC296" s="357"/>
      <c r="IJD296" s="354"/>
      <c r="IJE296" s="356"/>
      <c r="IJF296" s="198"/>
      <c r="IJG296" s="194"/>
      <c r="IJH296" s="194"/>
      <c r="IJI296" s="194"/>
      <c r="IJJ296" s="194"/>
      <c r="IJK296" s="194"/>
      <c r="IJL296" s="194"/>
      <c r="IJM296" s="194"/>
      <c r="IJN296" s="194"/>
      <c r="IJO296" s="198"/>
      <c r="IJP296" s="194"/>
      <c r="IJQ296" s="194"/>
      <c r="IJR296" s="194"/>
      <c r="IJS296" s="194"/>
      <c r="IJT296" s="194"/>
      <c r="IJU296" s="194"/>
      <c r="IJV296" s="194"/>
      <c r="IJW296" s="194"/>
      <c r="IJX296" s="362"/>
      <c r="IJY296" s="355"/>
      <c r="IJZ296" s="355"/>
      <c r="IKA296" s="184"/>
      <c r="IKB296" s="184"/>
      <c r="IKC296" s="357"/>
      <c r="IKD296" s="354"/>
      <c r="IKE296" s="356"/>
      <c r="IKF296" s="198"/>
      <c r="IKG296" s="194"/>
      <c r="IKH296" s="194"/>
      <c r="IKI296" s="194"/>
      <c r="IKJ296" s="194"/>
      <c r="IKK296" s="194"/>
      <c r="IKL296" s="194"/>
      <c r="IKM296" s="194"/>
      <c r="IKN296" s="194"/>
      <c r="IKO296" s="198"/>
      <c r="IKP296" s="194"/>
      <c r="IKQ296" s="194"/>
      <c r="IKR296" s="194"/>
      <c r="IKS296" s="194"/>
      <c r="IKT296" s="194"/>
      <c r="IKU296" s="194"/>
      <c r="IKV296" s="194"/>
      <c r="IKW296" s="194"/>
      <c r="IKX296" s="362"/>
      <c r="IKY296" s="355"/>
      <c r="IKZ296" s="355"/>
      <c r="ILA296" s="184"/>
      <c r="ILB296" s="184"/>
      <c r="ILC296" s="357"/>
      <c r="ILD296" s="354"/>
      <c r="ILE296" s="356"/>
      <c r="ILF296" s="198"/>
      <c r="ILG296" s="194"/>
      <c r="ILH296" s="194"/>
      <c r="ILI296" s="194"/>
      <c r="ILJ296" s="194"/>
      <c r="ILK296" s="194"/>
      <c r="ILL296" s="194"/>
      <c r="ILM296" s="194"/>
      <c r="ILN296" s="194"/>
      <c r="ILO296" s="198"/>
      <c r="ILP296" s="194"/>
      <c r="ILQ296" s="194"/>
      <c r="ILR296" s="194"/>
      <c r="ILS296" s="194"/>
      <c r="ILT296" s="194"/>
      <c r="ILU296" s="194"/>
      <c r="ILV296" s="194"/>
      <c r="ILW296" s="194"/>
      <c r="ILX296" s="362"/>
      <c r="ILY296" s="355"/>
      <c r="ILZ296" s="355"/>
      <c r="IMA296" s="184"/>
      <c r="IMB296" s="184"/>
      <c r="IMC296" s="357"/>
      <c r="IMD296" s="354"/>
      <c r="IME296" s="356"/>
      <c r="IMF296" s="198"/>
      <c r="IMG296" s="194"/>
      <c r="IMH296" s="194"/>
      <c r="IMI296" s="194"/>
      <c r="IMJ296" s="194"/>
      <c r="IMK296" s="194"/>
      <c r="IML296" s="194"/>
      <c r="IMM296" s="194"/>
      <c r="IMN296" s="194"/>
      <c r="IMO296" s="198"/>
      <c r="IMP296" s="194"/>
      <c r="IMQ296" s="194"/>
      <c r="IMR296" s="194"/>
      <c r="IMS296" s="194"/>
      <c r="IMT296" s="194"/>
      <c r="IMU296" s="194"/>
      <c r="IMV296" s="194"/>
      <c r="IMW296" s="194"/>
      <c r="IMX296" s="362"/>
      <c r="IMY296" s="355"/>
      <c r="IMZ296" s="355"/>
      <c r="INA296" s="184"/>
      <c r="INB296" s="184"/>
      <c r="INC296" s="357"/>
      <c r="IND296" s="354"/>
      <c r="INE296" s="356"/>
      <c r="INF296" s="198"/>
      <c r="ING296" s="194"/>
      <c r="INH296" s="194"/>
      <c r="INI296" s="194"/>
      <c r="INJ296" s="194"/>
      <c r="INK296" s="194"/>
      <c r="INL296" s="194"/>
      <c r="INM296" s="194"/>
      <c r="INN296" s="194"/>
      <c r="INO296" s="198"/>
      <c r="INP296" s="194"/>
      <c r="INQ296" s="194"/>
      <c r="INR296" s="194"/>
      <c r="INS296" s="194"/>
      <c r="INT296" s="194"/>
      <c r="INU296" s="194"/>
      <c r="INV296" s="194"/>
      <c r="INW296" s="194"/>
      <c r="INX296" s="362"/>
      <c r="INY296" s="355"/>
      <c r="INZ296" s="355"/>
      <c r="IOA296" s="184"/>
      <c r="IOB296" s="184"/>
      <c r="IOC296" s="357"/>
      <c r="IOD296" s="354"/>
      <c r="IOE296" s="356"/>
      <c r="IOF296" s="198"/>
      <c r="IOG296" s="194"/>
      <c r="IOH296" s="194"/>
      <c r="IOI296" s="194"/>
      <c r="IOJ296" s="194"/>
      <c r="IOK296" s="194"/>
      <c r="IOL296" s="194"/>
      <c r="IOM296" s="194"/>
      <c r="ION296" s="194"/>
      <c r="IOO296" s="198"/>
      <c r="IOP296" s="194"/>
      <c r="IOQ296" s="194"/>
      <c r="IOR296" s="194"/>
      <c r="IOS296" s="194"/>
      <c r="IOT296" s="194"/>
      <c r="IOU296" s="194"/>
      <c r="IOV296" s="194"/>
      <c r="IOW296" s="194"/>
      <c r="IOX296" s="362"/>
      <c r="IOY296" s="355"/>
      <c r="IOZ296" s="355"/>
      <c r="IPA296" s="184"/>
      <c r="IPB296" s="184"/>
      <c r="IPC296" s="357"/>
      <c r="IPD296" s="354"/>
      <c r="IPE296" s="356"/>
      <c r="IPF296" s="198"/>
      <c r="IPG296" s="194"/>
      <c r="IPH296" s="194"/>
      <c r="IPI296" s="194"/>
      <c r="IPJ296" s="194"/>
      <c r="IPK296" s="194"/>
      <c r="IPL296" s="194"/>
      <c r="IPM296" s="194"/>
      <c r="IPN296" s="194"/>
      <c r="IPO296" s="198"/>
      <c r="IPP296" s="194"/>
      <c r="IPQ296" s="194"/>
      <c r="IPR296" s="194"/>
      <c r="IPS296" s="194"/>
      <c r="IPT296" s="194"/>
      <c r="IPU296" s="194"/>
      <c r="IPV296" s="194"/>
      <c r="IPW296" s="194"/>
      <c r="IPX296" s="362"/>
      <c r="IPY296" s="355"/>
      <c r="IPZ296" s="355"/>
      <c r="IQA296" s="184"/>
      <c r="IQB296" s="184"/>
      <c r="IQC296" s="357"/>
      <c r="IQD296" s="354"/>
      <c r="IQE296" s="356"/>
      <c r="IQF296" s="198"/>
      <c r="IQG296" s="194"/>
      <c r="IQH296" s="194"/>
      <c r="IQI296" s="194"/>
      <c r="IQJ296" s="194"/>
      <c r="IQK296" s="194"/>
      <c r="IQL296" s="194"/>
      <c r="IQM296" s="194"/>
      <c r="IQN296" s="194"/>
      <c r="IQO296" s="198"/>
      <c r="IQP296" s="194"/>
      <c r="IQQ296" s="194"/>
      <c r="IQR296" s="194"/>
      <c r="IQS296" s="194"/>
      <c r="IQT296" s="194"/>
      <c r="IQU296" s="194"/>
      <c r="IQV296" s="194"/>
      <c r="IQW296" s="194"/>
      <c r="IQX296" s="362"/>
      <c r="IQY296" s="355"/>
      <c r="IQZ296" s="355"/>
      <c r="IRA296" s="184"/>
      <c r="IRB296" s="184"/>
      <c r="IRC296" s="357"/>
      <c r="IRD296" s="354"/>
      <c r="IRE296" s="356"/>
      <c r="IRF296" s="198"/>
      <c r="IRG296" s="194"/>
      <c r="IRH296" s="194"/>
      <c r="IRI296" s="194"/>
      <c r="IRJ296" s="194"/>
      <c r="IRK296" s="194"/>
      <c r="IRL296" s="194"/>
      <c r="IRM296" s="194"/>
      <c r="IRN296" s="194"/>
      <c r="IRO296" s="198"/>
      <c r="IRP296" s="194"/>
      <c r="IRQ296" s="194"/>
      <c r="IRR296" s="194"/>
      <c r="IRS296" s="194"/>
      <c r="IRT296" s="194"/>
      <c r="IRU296" s="194"/>
      <c r="IRV296" s="194"/>
      <c r="IRW296" s="194"/>
      <c r="IRX296" s="362"/>
      <c r="IRY296" s="355"/>
      <c r="IRZ296" s="355"/>
      <c r="ISA296" s="184"/>
      <c r="ISB296" s="184"/>
      <c r="ISC296" s="357"/>
      <c r="ISD296" s="354"/>
      <c r="ISE296" s="356"/>
      <c r="ISF296" s="198"/>
      <c r="ISG296" s="194"/>
      <c r="ISH296" s="194"/>
      <c r="ISI296" s="194"/>
      <c r="ISJ296" s="194"/>
      <c r="ISK296" s="194"/>
      <c r="ISL296" s="194"/>
      <c r="ISM296" s="194"/>
      <c r="ISN296" s="194"/>
      <c r="ISO296" s="198"/>
      <c r="ISP296" s="194"/>
      <c r="ISQ296" s="194"/>
      <c r="ISR296" s="194"/>
      <c r="ISS296" s="194"/>
      <c r="IST296" s="194"/>
      <c r="ISU296" s="194"/>
      <c r="ISV296" s="194"/>
      <c r="ISW296" s="194"/>
      <c r="ISX296" s="362"/>
      <c r="ISY296" s="355"/>
      <c r="ISZ296" s="355"/>
      <c r="ITA296" s="184"/>
      <c r="ITB296" s="184"/>
      <c r="ITC296" s="357"/>
      <c r="ITD296" s="354"/>
      <c r="ITE296" s="356"/>
      <c r="ITF296" s="198"/>
      <c r="ITG296" s="194"/>
      <c r="ITH296" s="194"/>
      <c r="ITI296" s="194"/>
      <c r="ITJ296" s="194"/>
      <c r="ITK296" s="194"/>
      <c r="ITL296" s="194"/>
      <c r="ITM296" s="194"/>
      <c r="ITN296" s="194"/>
      <c r="ITO296" s="198"/>
      <c r="ITP296" s="194"/>
      <c r="ITQ296" s="194"/>
      <c r="ITR296" s="194"/>
      <c r="ITS296" s="194"/>
      <c r="ITT296" s="194"/>
      <c r="ITU296" s="194"/>
      <c r="ITV296" s="194"/>
      <c r="ITW296" s="194"/>
      <c r="ITX296" s="362"/>
      <c r="ITY296" s="355"/>
      <c r="ITZ296" s="355"/>
      <c r="IUA296" s="184"/>
      <c r="IUB296" s="184"/>
      <c r="IUC296" s="357"/>
      <c r="IUD296" s="354"/>
      <c r="IUE296" s="356"/>
      <c r="IUF296" s="198"/>
      <c r="IUG296" s="194"/>
      <c r="IUH296" s="194"/>
      <c r="IUI296" s="194"/>
      <c r="IUJ296" s="194"/>
      <c r="IUK296" s="194"/>
      <c r="IUL296" s="194"/>
      <c r="IUM296" s="194"/>
      <c r="IUN296" s="194"/>
      <c r="IUO296" s="198"/>
      <c r="IUP296" s="194"/>
      <c r="IUQ296" s="194"/>
      <c r="IUR296" s="194"/>
      <c r="IUS296" s="194"/>
      <c r="IUT296" s="194"/>
      <c r="IUU296" s="194"/>
      <c r="IUV296" s="194"/>
      <c r="IUW296" s="194"/>
      <c r="IUX296" s="362"/>
      <c r="IUY296" s="355"/>
      <c r="IUZ296" s="355"/>
      <c r="IVA296" s="184"/>
      <c r="IVB296" s="184"/>
      <c r="IVC296" s="357"/>
      <c r="IVD296" s="354"/>
      <c r="IVE296" s="356"/>
      <c r="IVF296" s="198"/>
      <c r="IVG296" s="194"/>
      <c r="IVH296" s="194"/>
      <c r="IVI296" s="194"/>
      <c r="IVJ296" s="194"/>
      <c r="IVK296" s="194"/>
      <c r="IVL296" s="194"/>
      <c r="IVM296" s="194"/>
      <c r="IVN296" s="194"/>
      <c r="IVO296" s="198"/>
      <c r="IVP296" s="194"/>
      <c r="IVQ296" s="194"/>
      <c r="IVR296" s="194"/>
      <c r="IVS296" s="194"/>
      <c r="IVT296" s="194"/>
      <c r="IVU296" s="194"/>
      <c r="IVV296" s="194"/>
      <c r="IVW296" s="194"/>
      <c r="IVX296" s="362"/>
      <c r="IVY296" s="355"/>
      <c r="IVZ296" s="355"/>
      <c r="IWA296" s="184"/>
      <c r="IWB296" s="184"/>
      <c r="IWC296" s="357"/>
      <c r="IWD296" s="354"/>
      <c r="IWE296" s="356"/>
      <c r="IWF296" s="198"/>
      <c r="IWG296" s="194"/>
      <c r="IWH296" s="194"/>
      <c r="IWI296" s="194"/>
      <c r="IWJ296" s="194"/>
      <c r="IWK296" s="194"/>
      <c r="IWL296" s="194"/>
      <c r="IWM296" s="194"/>
      <c r="IWN296" s="194"/>
      <c r="IWO296" s="198"/>
      <c r="IWP296" s="194"/>
      <c r="IWQ296" s="194"/>
      <c r="IWR296" s="194"/>
      <c r="IWS296" s="194"/>
      <c r="IWT296" s="194"/>
      <c r="IWU296" s="194"/>
      <c r="IWV296" s="194"/>
      <c r="IWW296" s="194"/>
      <c r="IWX296" s="362"/>
      <c r="IWY296" s="355"/>
      <c r="IWZ296" s="355"/>
      <c r="IXA296" s="184"/>
      <c r="IXB296" s="184"/>
      <c r="IXC296" s="357"/>
      <c r="IXD296" s="354"/>
      <c r="IXE296" s="356"/>
      <c r="IXF296" s="198"/>
      <c r="IXG296" s="194"/>
      <c r="IXH296" s="194"/>
      <c r="IXI296" s="194"/>
      <c r="IXJ296" s="194"/>
      <c r="IXK296" s="194"/>
      <c r="IXL296" s="194"/>
      <c r="IXM296" s="194"/>
      <c r="IXN296" s="194"/>
      <c r="IXO296" s="198"/>
      <c r="IXP296" s="194"/>
      <c r="IXQ296" s="194"/>
      <c r="IXR296" s="194"/>
      <c r="IXS296" s="194"/>
      <c r="IXT296" s="194"/>
      <c r="IXU296" s="194"/>
      <c r="IXV296" s="194"/>
      <c r="IXW296" s="194"/>
      <c r="IXX296" s="362"/>
      <c r="IXY296" s="355"/>
      <c r="IXZ296" s="355"/>
      <c r="IYA296" s="184"/>
      <c r="IYB296" s="184"/>
      <c r="IYC296" s="357"/>
      <c r="IYD296" s="354"/>
      <c r="IYE296" s="356"/>
      <c r="IYF296" s="198"/>
      <c r="IYG296" s="194"/>
      <c r="IYH296" s="194"/>
      <c r="IYI296" s="194"/>
      <c r="IYJ296" s="194"/>
      <c r="IYK296" s="194"/>
      <c r="IYL296" s="194"/>
      <c r="IYM296" s="194"/>
      <c r="IYN296" s="194"/>
      <c r="IYO296" s="198"/>
      <c r="IYP296" s="194"/>
      <c r="IYQ296" s="194"/>
      <c r="IYR296" s="194"/>
      <c r="IYS296" s="194"/>
      <c r="IYT296" s="194"/>
      <c r="IYU296" s="194"/>
      <c r="IYV296" s="194"/>
      <c r="IYW296" s="194"/>
      <c r="IYX296" s="362"/>
      <c r="IYY296" s="355"/>
      <c r="IYZ296" s="355"/>
      <c r="IZA296" s="184"/>
      <c r="IZB296" s="184"/>
      <c r="IZC296" s="357"/>
      <c r="IZD296" s="354"/>
      <c r="IZE296" s="356"/>
      <c r="IZF296" s="198"/>
      <c r="IZG296" s="194"/>
      <c r="IZH296" s="194"/>
      <c r="IZI296" s="194"/>
      <c r="IZJ296" s="194"/>
      <c r="IZK296" s="194"/>
      <c r="IZL296" s="194"/>
      <c r="IZM296" s="194"/>
      <c r="IZN296" s="194"/>
      <c r="IZO296" s="198"/>
      <c r="IZP296" s="194"/>
      <c r="IZQ296" s="194"/>
      <c r="IZR296" s="194"/>
      <c r="IZS296" s="194"/>
      <c r="IZT296" s="194"/>
      <c r="IZU296" s="194"/>
      <c r="IZV296" s="194"/>
      <c r="IZW296" s="194"/>
      <c r="IZX296" s="362"/>
      <c r="IZY296" s="355"/>
      <c r="IZZ296" s="355"/>
      <c r="JAA296" s="184"/>
      <c r="JAB296" s="184"/>
      <c r="JAC296" s="357"/>
      <c r="JAD296" s="354"/>
      <c r="JAE296" s="356"/>
      <c r="JAF296" s="198"/>
      <c r="JAG296" s="194"/>
      <c r="JAH296" s="194"/>
      <c r="JAI296" s="194"/>
      <c r="JAJ296" s="194"/>
      <c r="JAK296" s="194"/>
      <c r="JAL296" s="194"/>
      <c r="JAM296" s="194"/>
      <c r="JAN296" s="194"/>
      <c r="JAO296" s="198"/>
      <c r="JAP296" s="194"/>
      <c r="JAQ296" s="194"/>
      <c r="JAR296" s="194"/>
      <c r="JAS296" s="194"/>
      <c r="JAT296" s="194"/>
      <c r="JAU296" s="194"/>
      <c r="JAV296" s="194"/>
      <c r="JAW296" s="194"/>
      <c r="JAX296" s="362"/>
      <c r="JAY296" s="355"/>
      <c r="JAZ296" s="355"/>
      <c r="JBA296" s="184"/>
      <c r="JBB296" s="184"/>
      <c r="JBC296" s="357"/>
      <c r="JBD296" s="354"/>
      <c r="JBE296" s="356"/>
      <c r="JBF296" s="198"/>
      <c r="JBG296" s="194"/>
      <c r="JBH296" s="194"/>
      <c r="JBI296" s="194"/>
      <c r="JBJ296" s="194"/>
      <c r="JBK296" s="194"/>
      <c r="JBL296" s="194"/>
      <c r="JBM296" s="194"/>
      <c r="JBN296" s="194"/>
      <c r="JBO296" s="198"/>
      <c r="JBP296" s="194"/>
      <c r="JBQ296" s="194"/>
      <c r="JBR296" s="194"/>
      <c r="JBS296" s="194"/>
      <c r="JBT296" s="194"/>
      <c r="JBU296" s="194"/>
      <c r="JBV296" s="194"/>
      <c r="JBW296" s="194"/>
      <c r="JBX296" s="362"/>
      <c r="JBY296" s="355"/>
      <c r="JBZ296" s="355"/>
      <c r="JCA296" s="184"/>
      <c r="JCB296" s="184"/>
      <c r="JCC296" s="357"/>
      <c r="JCD296" s="354"/>
      <c r="JCE296" s="356"/>
      <c r="JCF296" s="198"/>
      <c r="JCG296" s="194"/>
      <c r="JCH296" s="194"/>
      <c r="JCI296" s="194"/>
      <c r="JCJ296" s="194"/>
      <c r="JCK296" s="194"/>
      <c r="JCL296" s="194"/>
      <c r="JCM296" s="194"/>
      <c r="JCN296" s="194"/>
      <c r="JCO296" s="198"/>
      <c r="JCP296" s="194"/>
      <c r="JCQ296" s="194"/>
      <c r="JCR296" s="194"/>
      <c r="JCS296" s="194"/>
      <c r="JCT296" s="194"/>
      <c r="JCU296" s="194"/>
      <c r="JCV296" s="194"/>
      <c r="JCW296" s="194"/>
      <c r="JCX296" s="362"/>
      <c r="JCY296" s="355"/>
      <c r="JCZ296" s="355"/>
      <c r="JDA296" s="184"/>
      <c r="JDB296" s="184"/>
      <c r="JDC296" s="357"/>
      <c r="JDD296" s="354"/>
      <c r="JDE296" s="356"/>
      <c r="JDF296" s="198"/>
      <c r="JDG296" s="194"/>
      <c r="JDH296" s="194"/>
      <c r="JDI296" s="194"/>
      <c r="JDJ296" s="194"/>
      <c r="JDK296" s="194"/>
      <c r="JDL296" s="194"/>
      <c r="JDM296" s="194"/>
      <c r="JDN296" s="194"/>
      <c r="JDO296" s="198"/>
      <c r="JDP296" s="194"/>
      <c r="JDQ296" s="194"/>
      <c r="JDR296" s="194"/>
      <c r="JDS296" s="194"/>
      <c r="JDT296" s="194"/>
      <c r="JDU296" s="194"/>
      <c r="JDV296" s="194"/>
      <c r="JDW296" s="194"/>
      <c r="JDX296" s="362"/>
      <c r="JDY296" s="355"/>
      <c r="JDZ296" s="355"/>
      <c r="JEA296" s="184"/>
      <c r="JEB296" s="184"/>
      <c r="JEC296" s="357"/>
      <c r="JED296" s="354"/>
      <c r="JEE296" s="356"/>
      <c r="JEF296" s="198"/>
      <c r="JEG296" s="194"/>
      <c r="JEH296" s="194"/>
      <c r="JEI296" s="194"/>
      <c r="JEJ296" s="194"/>
      <c r="JEK296" s="194"/>
      <c r="JEL296" s="194"/>
      <c r="JEM296" s="194"/>
      <c r="JEN296" s="194"/>
      <c r="JEO296" s="198"/>
      <c r="JEP296" s="194"/>
      <c r="JEQ296" s="194"/>
      <c r="JER296" s="194"/>
      <c r="JES296" s="194"/>
      <c r="JET296" s="194"/>
      <c r="JEU296" s="194"/>
      <c r="JEV296" s="194"/>
      <c r="JEW296" s="194"/>
      <c r="JEX296" s="362"/>
      <c r="JEY296" s="355"/>
      <c r="JEZ296" s="355"/>
      <c r="JFA296" s="184"/>
      <c r="JFB296" s="184"/>
      <c r="JFC296" s="357"/>
      <c r="JFD296" s="354"/>
      <c r="JFE296" s="356"/>
      <c r="JFF296" s="198"/>
      <c r="JFG296" s="194"/>
      <c r="JFH296" s="194"/>
      <c r="JFI296" s="194"/>
      <c r="JFJ296" s="194"/>
      <c r="JFK296" s="194"/>
      <c r="JFL296" s="194"/>
      <c r="JFM296" s="194"/>
      <c r="JFN296" s="194"/>
      <c r="JFO296" s="198"/>
      <c r="JFP296" s="194"/>
      <c r="JFQ296" s="194"/>
      <c r="JFR296" s="194"/>
      <c r="JFS296" s="194"/>
      <c r="JFT296" s="194"/>
      <c r="JFU296" s="194"/>
      <c r="JFV296" s="194"/>
      <c r="JFW296" s="194"/>
      <c r="JFX296" s="362"/>
      <c r="JFY296" s="355"/>
      <c r="JFZ296" s="355"/>
      <c r="JGA296" s="184"/>
      <c r="JGB296" s="184"/>
      <c r="JGC296" s="357"/>
      <c r="JGD296" s="354"/>
      <c r="JGE296" s="356"/>
      <c r="JGF296" s="198"/>
      <c r="JGG296" s="194"/>
      <c r="JGH296" s="194"/>
      <c r="JGI296" s="194"/>
      <c r="JGJ296" s="194"/>
      <c r="JGK296" s="194"/>
      <c r="JGL296" s="194"/>
      <c r="JGM296" s="194"/>
      <c r="JGN296" s="194"/>
      <c r="JGO296" s="198"/>
      <c r="JGP296" s="194"/>
      <c r="JGQ296" s="194"/>
      <c r="JGR296" s="194"/>
      <c r="JGS296" s="194"/>
      <c r="JGT296" s="194"/>
      <c r="JGU296" s="194"/>
      <c r="JGV296" s="194"/>
      <c r="JGW296" s="194"/>
      <c r="JGX296" s="362"/>
      <c r="JGY296" s="355"/>
      <c r="JGZ296" s="355"/>
      <c r="JHA296" s="184"/>
      <c r="JHB296" s="184"/>
      <c r="JHC296" s="357"/>
      <c r="JHD296" s="354"/>
      <c r="JHE296" s="356"/>
      <c r="JHF296" s="198"/>
      <c r="JHG296" s="194"/>
      <c r="JHH296" s="194"/>
      <c r="JHI296" s="194"/>
      <c r="JHJ296" s="194"/>
      <c r="JHK296" s="194"/>
      <c r="JHL296" s="194"/>
      <c r="JHM296" s="194"/>
      <c r="JHN296" s="194"/>
      <c r="JHO296" s="198"/>
      <c r="JHP296" s="194"/>
      <c r="JHQ296" s="194"/>
      <c r="JHR296" s="194"/>
      <c r="JHS296" s="194"/>
      <c r="JHT296" s="194"/>
      <c r="JHU296" s="194"/>
      <c r="JHV296" s="194"/>
      <c r="JHW296" s="194"/>
      <c r="JHX296" s="362"/>
      <c r="JHY296" s="355"/>
      <c r="JHZ296" s="355"/>
      <c r="JIA296" s="184"/>
      <c r="JIB296" s="184"/>
      <c r="JIC296" s="357"/>
      <c r="JID296" s="354"/>
      <c r="JIE296" s="356"/>
      <c r="JIF296" s="198"/>
      <c r="JIG296" s="194"/>
      <c r="JIH296" s="194"/>
      <c r="JII296" s="194"/>
      <c r="JIJ296" s="194"/>
      <c r="JIK296" s="194"/>
      <c r="JIL296" s="194"/>
      <c r="JIM296" s="194"/>
      <c r="JIN296" s="194"/>
      <c r="JIO296" s="198"/>
      <c r="JIP296" s="194"/>
      <c r="JIQ296" s="194"/>
      <c r="JIR296" s="194"/>
      <c r="JIS296" s="194"/>
      <c r="JIT296" s="194"/>
      <c r="JIU296" s="194"/>
      <c r="JIV296" s="194"/>
      <c r="JIW296" s="194"/>
      <c r="JIX296" s="362"/>
      <c r="JIY296" s="355"/>
      <c r="JIZ296" s="355"/>
      <c r="JJA296" s="184"/>
      <c r="JJB296" s="184"/>
      <c r="JJC296" s="357"/>
      <c r="JJD296" s="354"/>
      <c r="JJE296" s="356"/>
      <c r="JJF296" s="198"/>
      <c r="JJG296" s="194"/>
      <c r="JJH296" s="194"/>
      <c r="JJI296" s="194"/>
      <c r="JJJ296" s="194"/>
      <c r="JJK296" s="194"/>
      <c r="JJL296" s="194"/>
      <c r="JJM296" s="194"/>
      <c r="JJN296" s="194"/>
      <c r="JJO296" s="198"/>
      <c r="JJP296" s="194"/>
      <c r="JJQ296" s="194"/>
      <c r="JJR296" s="194"/>
      <c r="JJS296" s="194"/>
      <c r="JJT296" s="194"/>
      <c r="JJU296" s="194"/>
      <c r="JJV296" s="194"/>
      <c r="JJW296" s="194"/>
      <c r="JJX296" s="362"/>
      <c r="JJY296" s="355"/>
      <c r="JJZ296" s="355"/>
      <c r="JKA296" s="184"/>
      <c r="JKB296" s="184"/>
      <c r="JKC296" s="357"/>
      <c r="JKD296" s="354"/>
      <c r="JKE296" s="356"/>
      <c r="JKF296" s="198"/>
      <c r="JKG296" s="194"/>
      <c r="JKH296" s="194"/>
      <c r="JKI296" s="194"/>
      <c r="JKJ296" s="194"/>
      <c r="JKK296" s="194"/>
      <c r="JKL296" s="194"/>
      <c r="JKM296" s="194"/>
      <c r="JKN296" s="194"/>
      <c r="JKO296" s="198"/>
      <c r="JKP296" s="194"/>
      <c r="JKQ296" s="194"/>
      <c r="JKR296" s="194"/>
      <c r="JKS296" s="194"/>
      <c r="JKT296" s="194"/>
      <c r="JKU296" s="194"/>
      <c r="JKV296" s="194"/>
      <c r="JKW296" s="194"/>
      <c r="JKX296" s="362"/>
      <c r="JKY296" s="355"/>
      <c r="JKZ296" s="355"/>
      <c r="JLA296" s="184"/>
      <c r="JLB296" s="184"/>
      <c r="JLC296" s="357"/>
      <c r="JLD296" s="354"/>
      <c r="JLE296" s="356"/>
      <c r="JLF296" s="198"/>
      <c r="JLG296" s="194"/>
      <c r="JLH296" s="194"/>
      <c r="JLI296" s="194"/>
      <c r="JLJ296" s="194"/>
      <c r="JLK296" s="194"/>
      <c r="JLL296" s="194"/>
      <c r="JLM296" s="194"/>
      <c r="JLN296" s="194"/>
      <c r="JLO296" s="198"/>
      <c r="JLP296" s="194"/>
      <c r="JLQ296" s="194"/>
      <c r="JLR296" s="194"/>
      <c r="JLS296" s="194"/>
      <c r="JLT296" s="194"/>
      <c r="JLU296" s="194"/>
      <c r="JLV296" s="194"/>
      <c r="JLW296" s="194"/>
      <c r="JLX296" s="362"/>
      <c r="JLY296" s="355"/>
      <c r="JLZ296" s="355"/>
      <c r="JMA296" s="184"/>
      <c r="JMB296" s="184"/>
      <c r="JMC296" s="357"/>
      <c r="JMD296" s="354"/>
      <c r="JME296" s="356"/>
      <c r="JMF296" s="198"/>
      <c r="JMG296" s="194"/>
      <c r="JMH296" s="194"/>
      <c r="JMI296" s="194"/>
      <c r="JMJ296" s="194"/>
      <c r="JMK296" s="194"/>
      <c r="JML296" s="194"/>
      <c r="JMM296" s="194"/>
      <c r="JMN296" s="194"/>
      <c r="JMO296" s="198"/>
      <c r="JMP296" s="194"/>
      <c r="JMQ296" s="194"/>
      <c r="JMR296" s="194"/>
      <c r="JMS296" s="194"/>
      <c r="JMT296" s="194"/>
      <c r="JMU296" s="194"/>
      <c r="JMV296" s="194"/>
      <c r="JMW296" s="194"/>
      <c r="JMX296" s="362"/>
      <c r="JMY296" s="355"/>
      <c r="JMZ296" s="355"/>
      <c r="JNA296" s="184"/>
      <c r="JNB296" s="184"/>
      <c r="JNC296" s="357"/>
      <c r="JND296" s="354"/>
      <c r="JNE296" s="356"/>
      <c r="JNF296" s="198"/>
      <c r="JNG296" s="194"/>
      <c r="JNH296" s="194"/>
      <c r="JNI296" s="194"/>
      <c r="JNJ296" s="194"/>
      <c r="JNK296" s="194"/>
      <c r="JNL296" s="194"/>
      <c r="JNM296" s="194"/>
      <c r="JNN296" s="194"/>
      <c r="JNO296" s="198"/>
      <c r="JNP296" s="194"/>
      <c r="JNQ296" s="194"/>
      <c r="JNR296" s="194"/>
      <c r="JNS296" s="194"/>
      <c r="JNT296" s="194"/>
      <c r="JNU296" s="194"/>
      <c r="JNV296" s="194"/>
      <c r="JNW296" s="194"/>
      <c r="JNX296" s="362"/>
      <c r="JNY296" s="355"/>
      <c r="JNZ296" s="355"/>
      <c r="JOA296" s="184"/>
      <c r="JOB296" s="184"/>
      <c r="JOC296" s="357"/>
      <c r="JOD296" s="354"/>
      <c r="JOE296" s="356"/>
      <c r="JOF296" s="198"/>
      <c r="JOG296" s="194"/>
      <c r="JOH296" s="194"/>
      <c r="JOI296" s="194"/>
      <c r="JOJ296" s="194"/>
      <c r="JOK296" s="194"/>
      <c r="JOL296" s="194"/>
      <c r="JOM296" s="194"/>
      <c r="JON296" s="194"/>
      <c r="JOO296" s="198"/>
      <c r="JOP296" s="194"/>
      <c r="JOQ296" s="194"/>
      <c r="JOR296" s="194"/>
      <c r="JOS296" s="194"/>
      <c r="JOT296" s="194"/>
      <c r="JOU296" s="194"/>
      <c r="JOV296" s="194"/>
      <c r="JOW296" s="194"/>
      <c r="JOX296" s="362"/>
      <c r="JOY296" s="355"/>
      <c r="JOZ296" s="355"/>
      <c r="JPA296" s="184"/>
      <c r="JPB296" s="184"/>
      <c r="JPC296" s="357"/>
      <c r="JPD296" s="354"/>
      <c r="JPE296" s="356"/>
      <c r="JPF296" s="198"/>
      <c r="JPG296" s="194"/>
      <c r="JPH296" s="194"/>
      <c r="JPI296" s="194"/>
      <c r="JPJ296" s="194"/>
      <c r="JPK296" s="194"/>
      <c r="JPL296" s="194"/>
      <c r="JPM296" s="194"/>
      <c r="JPN296" s="194"/>
      <c r="JPO296" s="198"/>
      <c r="JPP296" s="194"/>
      <c r="JPQ296" s="194"/>
      <c r="JPR296" s="194"/>
      <c r="JPS296" s="194"/>
      <c r="JPT296" s="194"/>
      <c r="JPU296" s="194"/>
      <c r="JPV296" s="194"/>
      <c r="JPW296" s="194"/>
      <c r="JPX296" s="362"/>
      <c r="JPY296" s="355"/>
      <c r="JPZ296" s="355"/>
      <c r="JQA296" s="184"/>
      <c r="JQB296" s="184"/>
      <c r="JQC296" s="357"/>
      <c r="JQD296" s="354"/>
      <c r="JQE296" s="356"/>
      <c r="JQF296" s="198"/>
      <c r="JQG296" s="194"/>
      <c r="JQH296" s="194"/>
      <c r="JQI296" s="194"/>
      <c r="JQJ296" s="194"/>
      <c r="JQK296" s="194"/>
      <c r="JQL296" s="194"/>
      <c r="JQM296" s="194"/>
      <c r="JQN296" s="194"/>
      <c r="JQO296" s="198"/>
      <c r="JQP296" s="194"/>
      <c r="JQQ296" s="194"/>
      <c r="JQR296" s="194"/>
      <c r="JQS296" s="194"/>
      <c r="JQT296" s="194"/>
      <c r="JQU296" s="194"/>
      <c r="JQV296" s="194"/>
      <c r="JQW296" s="194"/>
      <c r="JQX296" s="362"/>
      <c r="JQY296" s="355"/>
      <c r="JQZ296" s="355"/>
      <c r="JRA296" s="184"/>
      <c r="JRB296" s="184"/>
      <c r="JRC296" s="357"/>
      <c r="JRD296" s="354"/>
      <c r="JRE296" s="356"/>
      <c r="JRF296" s="198"/>
      <c r="JRG296" s="194"/>
      <c r="JRH296" s="194"/>
      <c r="JRI296" s="194"/>
      <c r="JRJ296" s="194"/>
      <c r="JRK296" s="194"/>
      <c r="JRL296" s="194"/>
      <c r="JRM296" s="194"/>
      <c r="JRN296" s="194"/>
      <c r="JRO296" s="198"/>
      <c r="JRP296" s="194"/>
      <c r="JRQ296" s="194"/>
      <c r="JRR296" s="194"/>
      <c r="JRS296" s="194"/>
      <c r="JRT296" s="194"/>
      <c r="JRU296" s="194"/>
      <c r="JRV296" s="194"/>
      <c r="JRW296" s="194"/>
      <c r="JRX296" s="362"/>
      <c r="JRY296" s="355"/>
      <c r="JRZ296" s="355"/>
      <c r="JSA296" s="184"/>
      <c r="JSB296" s="184"/>
      <c r="JSC296" s="357"/>
      <c r="JSD296" s="354"/>
      <c r="JSE296" s="356"/>
      <c r="JSF296" s="198"/>
      <c r="JSG296" s="194"/>
      <c r="JSH296" s="194"/>
      <c r="JSI296" s="194"/>
      <c r="JSJ296" s="194"/>
      <c r="JSK296" s="194"/>
      <c r="JSL296" s="194"/>
      <c r="JSM296" s="194"/>
      <c r="JSN296" s="194"/>
      <c r="JSO296" s="198"/>
      <c r="JSP296" s="194"/>
      <c r="JSQ296" s="194"/>
      <c r="JSR296" s="194"/>
      <c r="JSS296" s="194"/>
      <c r="JST296" s="194"/>
      <c r="JSU296" s="194"/>
      <c r="JSV296" s="194"/>
      <c r="JSW296" s="194"/>
      <c r="JSX296" s="362"/>
      <c r="JSY296" s="355"/>
      <c r="JSZ296" s="355"/>
      <c r="JTA296" s="184"/>
      <c r="JTB296" s="184"/>
      <c r="JTC296" s="357"/>
      <c r="JTD296" s="354"/>
      <c r="JTE296" s="356"/>
      <c r="JTF296" s="198"/>
      <c r="JTG296" s="194"/>
      <c r="JTH296" s="194"/>
      <c r="JTI296" s="194"/>
      <c r="JTJ296" s="194"/>
      <c r="JTK296" s="194"/>
      <c r="JTL296" s="194"/>
      <c r="JTM296" s="194"/>
      <c r="JTN296" s="194"/>
      <c r="JTO296" s="198"/>
      <c r="JTP296" s="194"/>
      <c r="JTQ296" s="194"/>
      <c r="JTR296" s="194"/>
      <c r="JTS296" s="194"/>
      <c r="JTT296" s="194"/>
      <c r="JTU296" s="194"/>
      <c r="JTV296" s="194"/>
      <c r="JTW296" s="194"/>
      <c r="JTX296" s="362"/>
      <c r="JTY296" s="355"/>
      <c r="JTZ296" s="355"/>
      <c r="JUA296" s="184"/>
      <c r="JUB296" s="184"/>
      <c r="JUC296" s="357"/>
      <c r="JUD296" s="354"/>
      <c r="JUE296" s="356"/>
      <c r="JUF296" s="198"/>
      <c r="JUG296" s="194"/>
      <c r="JUH296" s="194"/>
      <c r="JUI296" s="194"/>
      <c r="JUJ296" s="194"/>
      <c r="JUK296" s="194"/>
      <c r="JUL296" s="194"/>
      <c r="JUM296" s="194"/>
      <c r="JUN296" s="194"/>
      <c r="JUO296" s="198"/>
      <c r="JUP296" s="194"/>
      <c r="JUQ296" s="194"/>
      <c r="JUR296" s="194"/>
      <c r="JUS296" s="194"/>
      <c r="JUT296" s="194"/>
      <c r="JUU296" s="194"/>
      <c r="JUV296" s="194"/>
      <c r="JUW296" s="194"/>
      <c r="JUX296" s="362"/>
      <c r="JUY296" s="355"/>
      <c r="JUZ296" s="355"/>
      <c r="JVA296" s="184"/>
      <c r="JVB296" s="184"/>
      <c r="JVC296" s="357"/>
      <c r="JVD296" s="354"/>
      <c r="JVE296" s="356"/>
      <c r="JVF296" s="198"/>
      <c r="JVG296" s="194"/>
      <c r="JVH296" s="194"/>
      <c r="JVI296" s="194"/>
      <c r="JVJ296" s="194"/>
      <c r="JVK296" s="194"/>
      <c r="JVL296" s="194"/>
      <c r="JVM296" s="194"/>
      <c r="JVN296" s="194"/>
      <c r="JVO296" s="198"/>
      <c r="JVP296" s="194"/>
      <c r="JVQ296" s="194"/>
      <c r="JVR296" s="194"/>
      <c r="JVS296" s="194"/>
      <c r="JVT296" s="194"/>
      <c r="JVU296" s="194"/>
      <c r="JVV296" s="194"/>
      <c r="JVW296" s="194"/>
      <c r="JVX296" s="362"/>
      <c r="JVY296" s="355"/>
      <c r="JVZ296" s="355"/>
      <c r="JWA296" s="184"/>
      <c r="JWB296" s="184"/>
      <c r="JWC296" s="357"/>
      <c r="JWD296" s="354"/>
      <c r="JWE296" s="356"/>
      <c r="JWF296" s="198"/>
      <c r="JWG296" s="194"/>
      <c r="JWH296" s="194"/>
      <c r="JWI296" s="194"/>
      <c r="JWJ296" s="194"/>
      <c r="JWK296" s="194"/>
      <c r="JWL296" s="194"/>
      <c r="JWM296" s="194"/>
      <c r="JWN296" s="194"/>
      <c r="JWO296" s="198"/>
      <c r="JWP296" s="194"/>
      <c r="JWQ296" s="194"/>
      <c r="JWR296" s="194"/>
      <c r="JWS296" s="194"/>
      <c r="JWT296" s="194"/>
      <c r="JWU296" s="194"/>
      <c r="JWV296" s="194"/>
      <c r="JWW296" s="194"/>
      <c r="JWX296" s="362"/>
      <c r="JWY296" s="355"/>
      <c r="JWZ296" s="355"/>
      <c r="JXA296" s="184"/>
      <c r="JXB296" s="184"/>
      <c r="JXC296" s="357"/>
      <c r="JXD296" s="354"/>
      <c r="JXE296" s="356"/>
      <c r="JXF296" s="198"/>
      <c r="JXG296" s="194"/>
      <c r="JXH296" s="194"/>
      <c r="JXI296" s="194"/>
      <c r="JXJ296" s="194"/>
      <c r="JXK296" s="194"/>
      <c r="JXL296" s="194"/>
      <c r="JXM296" s="194"/>
      <c r="JXN296" s="194"/>
      <c r="JXO296" s="198"/>
      <c r="JXP296" s="194"/>
      <c r="JXQ296" s="194"/>
      <c r="JXR296" s="194"/>
      <c r="JXS296" s="194"/>
      <c r="JXT296" s="194"/>
      <c r="JXU296" s="194"/>
      <c r="JXV296" s="194"/>
      <c r="JXW296" s="194"/>
      <c r="JXX296" s="362"/>
      <c r="JXY296" s="355"/>
      <c r="JXZ296" s="355"/>
      <c r="JYA296" s="184"/>
      <c r="JYB296" s="184"/>
      <c r="JYC296" s="357"/>
      <c r="JYD296" s="354"/>
      <c r="JYE296" s="356"/>
      <c r="JYF296" s="198"/>
      <c r="JYG296" s="194"/>
      <c r="JYH296" s="194"/>
      <c r="JYI296" s="194"/>
      <c r="JYJ296" s="194"/>
      <c r="JYK296" s="194"/>
      <c r="JYL296" s="194"/>
      <c r="JYM296" s="194"/>
      <c r="JYN296" s="194"/>
      <c r="JYO296" s="198"/>
      <c r="JYP296" s="194"/>
      <c r="JYQ296" s="194"/>
      <c r="JYR296" s="194"/>
      <c r="JYS296" s="194"/>
      <c r="JYT296" s="194"/>
      <c r="JYU296" s="194"/>
      <c r="JYV296" s="194"/>
      <c r="JYW296" s="194"/>
      <c r="JYX296" s="362"/>
      <c r="JYY296" s="355"/>
      <c r="JYZ296" s="355"/>
      <c r="JZA296" s="184"/>
      <c r="JZB296" s="184"/>
      <c r="JZC296" s="357"/>
      <c r="JZD296" s="354"/>
      <c r="JZE296" s="356"/>
      <c r="JZF296" s="198"/>
      <c r="JZG296" s="194"/>
      <c r="JZH296" s="194"/>
      <c r="JZI296" s="194"/>
      <c r="JZJ296" s="194"/>
      <c r="JZK296" s="194"/>
      <c r="JZL296" s="194"/>
      <c r="JZM296" s="194"/>
      <c r="JZN296" s="194"/>
      <c r="JZO296" s="198"/>
      <c r="JZP296" s="194"/>
      <c r="JZQ296" s="194"/>
      <c r="JZR296" s="194"/>
      <c r="JZS296" s="194"/>
      <c r="JZT296" s="194"/>
      <c r="JZU296" s="194"/>
      <c r="JZV296" s="194"/>
      <c r="JZW296" s="194"/>
      <c r="JZX296" s="362"/>
      <c r="JZY296" s="355"/>
      <c r="JZZ296" s="355"/>
      <c r="KAA296" s="184"/>
      <c r="KAB296" s="184"/>
      <c r="KAC296" s="357"/>
      <c r="KAD296" s="354"/>
      <c r="KAE296" s="356"/>
      <c r="KAF296" s="198"/>
      <c r="KAG296" s="194"/>
      <c r="KAH296" s="194"/>
      <c r="KAI296" s="194"/>
      <c r="KAJ296" s="194"/>
      <c r="KAK296" s="194"/>
      <c r="KAL296" s="194"/>
      <c r="KAM296" s="194"/>
      <c r="KAN296" s="194"/>
      <c r="KAO296" s="198"/>
      <c r="KAP296" s="194"/>
      <c r="KAQ296" s="194"/>
      <c r="KAR296" s="194"/>
      <c r="KAS296" s="194"/>
      <c r="KAT296" s="194"/>
      <c r="KAU296" s="194"/>
      <c r="KAV296" s="194"/>
      <c r="KAW296" s="194"/>
      <c r="KAX296" s="362"/>
      <c r="KAY296" s="355"/>
      <c r="KAZ296" s="355"/>
      <c r="KBA296" s="184"/>
      <c r="KBB296" s="184"/>
      <c r="KBC296" s="357"/>
      <c r="KBD296" s="354"/>
      <c r="KBE296" s="356"/>
      <c r="KBF296" s="198"/>
      <c r="KBG296" s="194"/>
      <c r="KBH296" s="194"/>
      <c r="KBI296" s="194"/>
      <c r="KBJ296" s="194"/>
      <c r="KBK296" s="194"/>
      <c r="KBL296" s="194"/>
      <c r="KBM296" s="194"/>
      <c r="KBN296" s="194"/>
      <c r="KBO296" s="198"/>
      <c r="KBP296" s="194"/>
      <c r="KBQ296" s="194"/>
      <c r="KBR296" s="194"/>
      <c r="KBS296" s="194"/>
      <c r="KBT296" s="194"/>
      <c r="KBU296" s="194"/>
      <c r="KBV296" s="194"/>
      <c r="KBW296" s="194"/>
      <c r="KBX296" s="362"/>
      <c r="KBY296" s="355"/>
      <c r="KBZ296" s="355"/>
      <c r="KCA296" s="184"/>
      <c r="KCB296" s="184"/>
      <c r="KCC296" s="357"/>
      <c r="KCD296" s="354"/>
      <c r="KCE296" s="356"/>
      <c r="KCF296" s="198"/>
      <c r="KCG296" s="194"/>
      <c r="KCH296" s="194"/>
      <c r="KCI296" s="194"/>
      <c r="KCJ296" s="194"/>
      <c r="KCK296" s="194"/>
      <c r="KCL296" s="194"/>
      <c r="KCM296" s="194"/>
      <c r="KCN296" s="194"/>
      <c r="KCO296" s="198"/>
      <c r="KCP296" s="194"/>
      <c r="KCQ296" s="194"/>
      <c r="KCR296" s="194"/>
      <c r="KCS296" s="194"/>
      <c r="KCT296" s="194"/>
      <c r="KCU296" s="194"/>
      <c r="KCV296" s="194"/>
      <c r="KCW296" s="194"/>
      <c r="KCX296" s="362"/>
      <c r="KCY296" s="355"/>
      <c r="KCZ296" s="355"/>
      <c r="KDA296" s="184"/>
      <c r="KDB296" s="184"/>
      <c r="KDC296" s="357"/>
      <c r="KDD296" s="354"/>
      <c r="KDE296" s="356"/>
      <c r="KDF296" s="198"/>
      <c r="KDG296" s="194"/>
      <c r="KDH296" s="194"/>
      <c r="KDI296" s="194"/>
      <c r="KDJ296" s="194"/>
      <c r="KDK296" s="194"/>
      <c r="KDL296" s="194"/>
      <c r="KDM296" s="194"/>
      <c r="KDN296" s="194"/>
      <c r="KDO296" s="198"/>
      <c r="KDP296" s="194"/>
      <c r="KDQ296" s="194"/>
      <c r="KDR296" s="194"/>
      <c r="KDS296" s="194"/>
      <c r="KDT296" s="194"/>
      <c r="KDU296" s="194"/>
      <c r="KDV296" s="194"/>
      <c r="KDW296" s="194"/>
      <c r="KDX296" s="362"/>
      <c r="KDY296" s="355"/>
      <c r="KDZ296" s="355"/>
      <c r="KEA296" s="184"/>
      <c r="KEB296" s="184"/>
      <c r="KEC296" s="357"/>
      <c r="KED296" s="354"/>
      <c r="KEE296" s="356"/>
      <c r="KEF296" s="198"/>
      <c r="KEG296" s="194"/>
      <c r="KEH296" s="194"/>
      <c r="KEI296" s="194"/>
      <c r="KEJ296" s="194"/>
      <c r="KEK296" s="194"/>
      <c r="KEL296" s="194"/>
      <c r="KEM296" s="194"/>
      <c r="KEN296" s="194"/>
      <c r="KEO296" s="198"/>
      <c r="KEP296" s="194"/>
      <c r="KEQ296" s="194"/>
      <c r="KER296" s="194"/>
      <c r="KES296" s="194"/>
      <c r="KET296" s="194"/>
      <c r="KEU296" s="194"/>
      <c r="KEV296" s="194"/>
      <c r="KEW296" s="194"/>
      <c r="KEX296" s="362"/>
      <c r="KEY296" s="355"/>
      <c r="KEZ296" s="355"/>
      <c r="KFA296" s="184"/>
      <c r="KFB296" s="184"/>
      <c r="KFC296" s="357"/>
      <c r="KFD296" s="354"/>
      <c r="KFE296" s="356"/>
      <c r="KFF296" s="198"/>
      <c r="KFG296" s="194"/>
      <c r="KFH296" s="194"/>
      <c r="KFI296" s="194"/>
      <c r="KFJ296" s="194"/>
      <c r="KFK296" s="194"/>
      <c r="KFL296" s="194"/>
      <c r="KFM296" s="194"/>
      <c r="KFN296" s="194"/>
      <c r="KFO296" s="198"/>
      <c r="KFP296" s="194"/>
      <c r="KFQ296" s="194"/>
      <c r="KFR296" s="194"/>
      <c r="KFS296" s="194"/>
      <c r="KFT296" s="194"/>
      <c r="KFU296" s="194"/>
      <c r="KFV296" s="194"/>
      <c r="KFW296" s="194"/>
      <c r="KFX296" s="362"/>
      <c r="KFY296" s="355"/>
      <c r="KFZ296" s="355"/>
      <c r="KGA296" s="184"/>
      <c r="KGB296" s="184"/>
      <c r="KGC296" s="357"/>
      <c r="KGD296" s="354"/>
      <c r="KGE296" s="356"/>
      <c r="KGF296" s="198"/>
      <c r="KGG296" s="194"/>
      <c r="KGH296" s="194"/>
      <c r="KGI296" s="194"/>
      <c r="KGJ296" s="194"/>
      <c r="KGK296" s="194"/>
      <c r="KGL296" s="194"/>
      <c r="KGM296" s="194"/>
      <c r="KGN296" s="194"/>
      <c r="KGO296" s="198"/>
      <c r="KGP296" s="194"/>
      <c r="KGQ296" s="194"/>
      <c r="KGR296" s="194"/>
      <c r="KGS296" s="194"/>
      <c r="KGT296" s="194"/>
      <c r="KGU296" s="194"/>
      <c r="KGV296" s="194"/>
      <c r="KGW296" s="194"/>
      <c r="KGX296" s="362"/>
      <c r="KGY296" s="355"/>
      <c r="KGZ296" s="355"/>
      <c r="KHA296" s="184"/>
      <c r="KHB296" s="184"/>
      <c r="KHC296" s="357"/>
      <c r="KHD296" s="354"/>
      <c r="KHE296" s="356"/>
      <c r="KHF296" s="198"/>
      <c r="KHG296" s="194"/>
      <c r="KHH296" s="194"/>
      <c r="KHI296" s="194"/>
      <c r="KHJ296" s="194"/>
      <c r="KHK296" s="194"/>
      <c r="KHL296" s="194"/>
      <c r="KHM296" s="194"/>
      <c r="KHN296" s="194"/>
      <c r="KHO296" s="198"/>
      <c r="KHP296" s="194"/>
      <c r="KHQ296" s="194"/>
      <c r="KHR296" s="194"/>
      <c r="KHS296" s="194"/>
      <c r="KHT296" s="194"/>
      <c r="KHU296" s="194"/>
      <c r="KHV296" s="194"/>
      <c r="KHW296" s="194"/>
      <c r="KHX296" s="362"/>
      <c r="KHY296" s="355"/>
      <c r="KHZ296" s="355"/>
      <c r="KIA296" s="184"/>
      <c r="KIB296" s="184"/>
      <c r="KIC296" s="357"/>
      <c r="KID296" s="354"/>
      <c r="KIE296" s="356"/>
      <c r="KIF296" s="198"/>
      <c r="KIG296" s="194"/>
      <c r="KIH296" s="194"/>
      <c r="KII296" s="194"/>
      <c r="KIJ296" s="194"/>
      <c r="KIK296" s="194"/>
      <c r="KIL296" s="194"/>
      <c r="KIM296" s="194"/>
      <c r="KIN296" s="194"/>
      <c r="KIO296" s="198"/>
      <c r="KIP296" s="194"/>
      <c r="KIQ296" s="194"/>
      <c r="KIR296" s="194"/>
      <c r="KIS296" s="194"/>
      <c r="KIT296" s="194"/>
      <c r="KIU296" s="194"/>
      <c r="KIV296" s="194"/>
      <c r="KIW296" s="194"/>
      <c r="KIX296" s="362"/>
      <c r="KIY296" s="355"/>
      <c r="KIZ296" s="355"/>
      <c r="KJA296" s="184"/>
      <c r="KJB296" s="184"/>
      <c r="KJC296" s="357"/>
      <c r="KJD296" s="354"/>
      <c r="KJE296" s="356"/>
      <c r="KJF296" s="198"/>
      <c r="KJG296" s="194"/>
      <c r="KJH296" s="194"/>
      <c r="KJI296" s="194"/>
      <c r="KJJ296" s="194"/>
      <c r="KJK296" s="194"/>
      <c r="KJL296" s="194"/>
      <c r="KJM296" s="194"/>
      <c r="KJN296" s="194"/>
      <c r="KJO296" s="198"/>
      <c r="KJP296" s="194"/>
      <c r="KJQ296" s="194"/>
      <c r="KJR296" s="194"/>
      <c r="KJS296" s="194"/>
      <c r="KJT296" s="194"/>
      <c r="KJU296" s="194"/>
      <c r="KJV296" s="194"/>
      <c r="KJW296" s="194"/>
      <c r="KJX296" s="362"/>
      <c r="KJY296" s="355"/>
      <c r="KJZ296" s="355"/>
      <c r="KKA296" s="184"/>
      <c r="KKB296" s="184"/>
      <c r="KKC296" s="357"/>
      <c r="KKD296" s="354"/>
      <c r="KKE296" s="356"/>
      <c r="KKF296" s="198"/>
      <c r="KKG296" s="194"/>
      <c r="KKH296" s="194"/>
      <c r="KKI296" s="194"/>
      <c r="KKJ296" s="194"/>
      <c r="KKK296" s="194"/>
      <c r="KKL296" s="194"/>
      <c r="KKM296" s="194"/>
      <c r="KKN296" s="194"/>
      <c r="KKO296" s="198"/>
      <c r="KKP296" s="194"/>
      <c r="KKQ296" s="194"/>
      <c r="KKR296" s="194"/>
      <c r="KKS296" s="194"/>
      <c r="KKT296" s="194"/>
      <c r="KKU296" s="194"/>
      <c r="KKV296" s="194"/>
      <c r="KKW296" s="194"/>
      <c r="KKX296" s="362"/>
      <c r="KKY296" s="355"/>
      <c r="KKZ296" s="355"/>
      <c r="KLA296" s="184"/>
      <c r="KLB296" s="184"/>
      <c r="KLC296" s="357"/>
      <c r="KLD296" s="354"/>
      <c r="KLE296" s="356"/>
      <c r="KLF296" s="198"/>
      <c r="KLG296" s="194"/>
      <c r="KLH296" s="194"/>
      <c r="KLI296" s="194"/>
      <c r="KLJ296" s="194"/>
      <c r="KLK296" s="194"/>
      <c r="KLL296" s="194"/>
      <c r="KLM296" s="194"/>
      <c r="KLN296" s="194"/>
      <c r="KLO296" s="198"/>
      <c r="KLP296" s="194"/>
      <c r="KLQ296" s="194"/>
      <c r="KLR296" s="194"/>
      <c r="KLS296" s="194"/>
      <c r="KLT296" s="194"/>
      <c r="KLU296" s="194"/>
      <c r="KLV296" s="194"/>
      <c r="KLW296" s="194"/>
      <c r="KLX296" s="362"/>
      <c r="KLY296" s="355"/>
      <c r="KLZ296" s="355"/>
      <c r="KMA296" s="184"/>
      <c r="KMB296" s="184"/>
      <c r="KMC296" s="357"/>
      <c r="KMD296" s="354"/>
      <c r="KME296" s="356"/>
      <c r="KMF296" s="198"/>
      <c r="KMG296" s="194"/>
      <c r="KMH296" s="194"/>
      <c r="KMI296" s="194"/>
      <c r="KMJ296" s="194"/>
      <c r="KMK296" s="194"/>
      <c r="KML296" s="194"/>
      <c r="KMM296" s="194"/>
      <c r="KMN296" s="194"/>
      <c r="KMO296" s="198"/>
      <c r="KMP296" s="194"/>
      <c r="KMQ296" s="194"/>
      <c r="KMR296" s="194"/>
      <c r="KMS296" s="194"/>
      <c r="KMT296" s="194"/>
      <c r="KMU296" s="194"/>
      <c r="KMV296" s="194"/>
      <c r="KMW296" s="194"/>
      <c r="KMX296" s="362"/>
      <c r="KMY296" s="355"/>
      <c r="KMZ296" s="355"/>
      <c r="KNA296" s="184"/>
      <c r="KNB296" s="184"/>
      <c r="KNC296" s="357"/>
      <c r="KND296" s="354"/>
      <c r="KNE296" s="356"/>
      <c r="KNF296" s="198"/>
      <c r="KNG296" s="194"/>
      <c r="KNH296" s="194"/>
      <c r="KNI296" s="194"/>
      <c r="KNJ296" s="194"/>
      <c r="KNK296" s="194"/>
      <c r="KNL296" s="194"/>
      <c r="KNM296" s="194"/>
      <c r="KNN296" s="194"/>
      <c r="KNO296" s="198"/>
      <c r="KNP296" s="194"/>
      <c r="KNQ296" s="194"/>
      <c r="KNR296" s="194"/>
      <c r="KNS296" s="194"/>
      <c r="KNT296" s="194"/>
      <c r="KNU296" s="194"/>
      <c r="KNV296" s="194"/>
      <c r="KNW296" s="194"/>
      <c r="KNX296" s="362"/>
      <c r="KNY296" s="355"/>
      <c r="KNZ296" s="355"/>
      <c r="KOA296" s="184"/>
      <c r="KOB296" s="184"/>
      <c r="KOC296" s="357"/>
      <c r="KOD296" s="354"/>
      <c r="KOE296" s="356"/>
      <c r="KOF296" s="198"/>
      <c r="KOG296" s="194"/>
      <c r="KOH296" s="194"/>
      <c r="KOI296" s="194"/>
      <c r="KOJ296" s="194"/>
      <c r="KOK296" s="194"/>
      <c r="KOL296" s="194"/>
      <c r="KOM296" s="194"/>
      <c r="KON296" s="194"/>
      <c r="KOO296" s="198"/>
      <c r="KOP296" s="194"/>
      <c r="KOQ296" s="194"/>
      <c r="KOR296" s="194"/>
      <c r="KOS296" s="194"/>
      <c r="KOT296" s="194"/>
      <c r="KOU296" s="194"/>
      <c r="KOV296" s="194"/>
      <c r="KOW296" s="194"/>
      <c r="KOX296" s="362"/>
      <c r="KOY296" s="355"/>
      <c r="KOZ296" s="355"/>
      <c r="KPA296" s="184"/>
      <c r="KPB296" s="184"/>
      <c r="KPC296" s="357"/>
      <c r="KPD296" s="354"/>
      <c r="KPE296" s="356"/>
      <c r="KPF296" s="198"/>
      <c r="KPG296" s="194"/>
      <c r="KPH296" s="194"/>
      <c r="KPI296" s="194"/>
      <c r="KPJ296" s="194"/>
      <c r="KPK296" s="194"/>
      <c r="KPL296" s="194"/>
      <c r="KPM296" s="194"/>
      <c r="KPN296" s="194"/>
      <c r="KPO296" s="198"/>
      <c r="KPP296" s="194"/>
      <c r="KPQ296" s="194"/>
      <c r="KPR296" s="194"/>
      <c r="KPS296" s="194"/>
      <c r="KPT296" s="194"/>
      <c r="KPU296" s="194"/>
      <c r="KPV296" s="194"/>
      <c r="KPW296" s="194"/>
      <c r="KPX296" s="362"/>
      <c r="KPY296" s="355"/>
      <c r="KPZ296" s="355"/>
      <c r="KQA296" s="184"/>
      <c r="KQB296" s="184"/>
      <c r="KQC296" s="357"/>
      <c r="KQD296" s="354"/>
      <c r="KQE296" s="356"/>
      <c r="KQF296" s="198"/>
      <c r="KQG296" s="194"/>
      <c r="KQH296" s="194"/>
      <c r="KQI296" s="194"/>
      <c r="KQJ296" s="194"/>
      <c r="KQK296" s="194"/>
      <c r="KQL296" s="194"/>
      <c r="KQM296" s="194"/>
      <c r="KQN296" s="194"/>
      <c r="KQO296" s="198"/>
      <c r="KQP296" s="194"/>
      <c r="KQQ296" s="194"/>
      <c r="KQR296" s="194"/>
      <c r="KQS296" s="194"/>
      <c r="KQT296" s="194"/>
      <c r="KQU296" s="194"/>
      <c r="KQV296" s="194"/>
      <c r="KQW296" s="194"/>
      <c r="KQX296" s="362"/>
      <c r="KQY296" s="355"/>
      <c r="KQZ296" s="355"/>
      <c r="KRA296" s="184"/>
      <c r="KRB296" s="184"/>
      <c r="KRC296" s="357"/>
      <c r="KRD296" s="354"/>
      <c r="KRE296" s="356"/>
      <c r="KRF296" s="198"/>
      <c r="KRG296" s="194"/>
      <c r="KRH296" s="194"/>
      <c r="KRI296" s="194"/>
      <c r="KRJ296" s="194"/>
      <c r="KRK296" s="194"/>
      <c r="KRL296" s="194"/>
      <c r="KRM296" s="194"/>
      <c r="KRN296" s="194"/>
      <c r="KRO296" s="198"/>
      <c r="KRP296" s="194"/>
      <c r="KRQ296" s="194"/>
      <c r="KRR296" s="194"/>
      <c r="KRS296" s="194"/>
      <c r="KRT296" s="194"/>
      <c r="KRU296" s="194"/>
      <c r="KRV296" s="194"/>
      <c r="KRW296" s="194"/>
      <c r="KRX296" s="362"/>
      <c r="KRY296" s="355"/>
      <c r="KRZ296" s="355"/>
      <c r="KSA296" s="184"/>
      <c r="KSB296" s="184"/>
      <c r="KSC296" s="357"/>
      <c r="KSD296" s="354"/>
      <c r="KSE296" s="356"/>
      <c r="KSF296" s="198"/>
      <c r="KSG296" s="194"/>
      <c r="KSH296" s="194"/>
      <c r="KSI296" s="194"/>
      <c r="KSJ296" s="194"/>
      <c r="KSK296" s="194"/>
      <c r="KSL296" s="194"/>
      <c r="KSM296" s="194"/>
      <c r="KSN296" s="194"/>
      <c r="KSO296" s="198"/>
      <c r="KSP296" s="194"/>
      <c r="KSQ296" s="194"/>
      <c r="KSR296" s="194"/>
      <c r="KSS296" s="194"/>
      <c r="KST296" s="194"/>
      <c r="KSU296" s="194"/>
      <c r="KSV296" s="194"/>
      <c r="KSW296" s="194"/>
      <c r="KSX296" s="362"/>
      <c r="KSY296" s="355"/>
      <c r="KSZ296" s="355"/>
      <c r="KTA296" s="184"/>
      <c r="KTB296" s="184"/>
      <c r="KTC296" s="357"/>
      <c r="KTD296" s="354"/>
      <c r="KTE296" s="356"/>
      <c r="KTF296" s="198"/>
      <c r="KTG296" s="194"/>
      <c r="KTH296" s="194"/>
      <c r="KTI296" s="194"/>
      <c r="KTJ296" s="194"/>
      <c r="KTK296" s="194"/>
      <c r="KTL296" s="194"/>
      <c r="KTM296" s="194"/>
      <c r="KTN296" s="194"/>
      <c r="KTO296" s="198"/>
      <c r="KTP296" s="194"/>
      <c r="KTQ296" s="194"/>
      <c r="KTR296" s="194"/>
      <c r="KTS296" s="194"/>
      <c r="KTT296" s="194"/>
      <c r="KTU296" s="194"/>
      <c r="KTV296" s="194"/>
      <c r="KTW296" s="194"/>
      <c r="KTX296" s="362"/>
      <c r="KTY296" s="355"/>
      <c r="KTZ296" s="355"/>
      <c r="KUA296" s="184"/>
      <c r="KUB296" s="184"/>
      <c r="KUC296" s="357"/>
      <c r="KUD296" s="354"/>
      <c r="KUE296" s="356"/>
      <c r="KUF296" s="198"/>
      <c r="KUG296" s="194"/>
      <c r="KUH296" s="194"/>
      <c r="KUI296" s="194"/>
      <c r="KUJ296" s="194"/>
      <c r="KUK296" s="194"/>
      <c r="KUL296" s="194"/>
      <c r="KUM296" s="194"/>
      <c r="KUN296" s="194"/>
      <c r="KUO296" s="198"/>
      <c r="KUP296" s="194"/>
      <c r="KUQ296" s="194"/>
      <c r="KUR296" s="194"/>
      <c r="KUS296" s="194"/>
      <c r="KUT296" s="194"/>
      <c r="KUU296" s="194"/>
      <c r="KUV296" s="194"/>
      <c r="KUW296" s="194"/>
      <c r="KUX296" s="362"/>
      <c r="KUY296" s="355"/>
      <c r="KUZ296" s="355"/>
      <c r="KVA296" s="184"/>
      <c r="KVB296" s="184"/>
      <c r="KVC296" s="357"/>
      <c r="KVD296" s="354"/>
      <c r="KVE296" s="356"/>
      <c r="KVF296" s="198"/>
      <c r="KVG296" s="194"/>
      <c r="KVH296" s="194"/>
      <c r="KVI296" s="194"/>
      <c r="KVJ296" s="194"/>
      <c r="KVK296" s="194"/>
      <c r="KVL296" s="194"/>
      <c r="KVM296" s="194"/>
      <c r="KVN296" s="194"/>
      <c r="KVO296" s="198"/>
      <c r="KVP296" s="194"/>
      <c r="KVQ296" s="194"/>
      <c r="KVR296" s="194"/>
      <c r="KVS296" s="194"/>
      <c r="KVT296" s="194"/>
      <c r="KVU296" s="194"/>
      <c r="KVV296" s="194"/>
      <c r="KVW296" s="194"/>
      <c r="KVX296" s="362"/>
      <c r="KVY296" s="355"/>
      <c r="KVZ296" s="355"/>
      <c r="KWA296" s="184"/>
      <c r="KWB296" s="184"/>
      <c r="KWC296" s="357"/>
      <c r="KWD296" s="354"/>
      <c r="KWE296" s="356"/>
      <c r="KWF296" s="198"/>
      <c r="KWG296" s="194"/>
      <c r="KWH296" s="194"/>
      <c r="KWI296" s="194"/>
      <c r="KWJ296" s="194"/>
      <c r="KWK296" s="194"/>
      <c r="KWL296" s="194"/>
      <c r="KWM296" s="194"/>
      <c r="KWN296" s="194"/>
      <c r="KWO296" s="198"/>
      <c r="KWP296" s="194"/>
      <c r="KWQ296" s="194"/>
      <c r="KWR296" s="194"/>
      <c r="KWS296" s="194"/>
      <c r="KWT296" s="194"/>
      <c r="KWU296" s="194"/>
      <c r="KWV296" s="194"/>
      <c r="KWW296" s="194"/>
      <c r="KWX296" s="362"/>
      <c r="KWY296" s="355"/>
      <c r="KWZ296" s="355"/>
      <c r="KXA296" s="184"/>
      <c r="KXB296" s="184"/>
      <c r="KXC296" s="357"/>
      <c r="KXD296" s="354"/>
      <c r="KXE296" s="356"/>
      <c r="KXF296" s="198"/>
      <c r="KXG296" s="194"/>
      <c r="KXH296" s="194"/>
      <c r="KXI296" s="194"/>
      <c r="KXJ296" s="194"/>
      <c r="KXK296" s="194"/>
      <c r="KXL296" s="194"/>
      <c r="KXM296" s="194"/>
      <c r="KXN296" s="194"/>
      <c r="KXO296" s="198"/>
      <c r="KXP296" s="194"/>
      <c r="KXQ296" s="194"/>
      <c r="KXR296" s="194"/>
      <c r="KXS296" s="194"/>
      <c r="KXT296" s="194"/>
      <c r="KXU296" s="194"/>
      <c r="KXV296" s="194"/>
      <c r="KXW296" s="194"/>
      <c r="KXX296" s="362"/>
      <c r="KXY296" s="355"/>
      <c r="KXZ296" s="355"/>
      <c r="KYA296" s="184"/>
      <c r="KYB296" s="184"/>
      <c r="KYC296" s="357"/>
      <c r="KYD296" s="354"/>
      <c r="KYE296" s="356"/>
      <c r="KYF296" s="198"/>
      <c r="KYG296" s="194"/>
      <c r="KYH296" s="194"/>
      <c r="KYI296" s="194"/>
      <c r="KYJ296" s="194"/>
      <c r="KYK296" s="194"/>
      <c r="KYL296" s="194"/>
      <c r="KYM296" s="194"/>
      <c r="KYN296" s="194"/>
      <c r="KYO296" s="198"/>
      <c r="KYP296" s="194"/>
      <c r="KYQ296" s="194"/>
      <c r="KYR296" s="194"/>
      <c r="KYS296" s="194"/>
      <c r="KYT296" s="194"/>
      <c r="KYU296" s="194"/>
      <c r="KYV296" s="194"/>
      <c r="KYW296" s="194"/>
      <c r="KYX296" s="362"/>
      <c r="KYY296" s="355"/>
      <c r="KYZ296" s="355"/>
      <c r="KZA296" s="184"/>
      <c r="KZB296" s="184"/>
      <c r="KZC296" s="357"/>
      <c r="KZD296" s="354"/>
      <c r="KZE296" s="356"/>
      <c r="KZF296" s="198"/>
      <c r="KZG296" s="194"/>
      <c r="KZH296" s="194"/>
      <c r="KZI296" s="194"/>
      <c r="KZJ296" s="194"/>
      <c r="KZK296" s="194"/>
      <c r="KZL296" s="194"/>
      <c r="KZM296" s="194"/>
      <c r="KZN296" s="194"/>
      <c r="KZO296" s="198"/>
      <c r="KZP296" s="194"/>
      <c r="KZQ296" s="194"/>
      <c r="KZR296" s="194"/>
      <c r="KZS296" s="194"/>
      <c r="KZT296" s="194"/>
      <c r="KZU296" s="194"/>
      <c r="KZV296" s="194"/>
      <c r="KZW296" s="194"/>
      <c r="KZX296" s="362"/>
      <c r="KZY296" s="355"/>
      <c r="KZZ296" s="355"/>
      <c r="LAA296" s="184"/>
      <c r="LAB296" s="184"/>
      <c r="LAC296" s="357"/>
      <c r="LAD296" s="354"/>
      <c r="LAE296" s="356"/>
      <c r="LAF296" s="198"/>
      <c r="LAG296" s="194"/>
      <c r="LAH296" s="194"/>
      <c r="LAI296" s="194"/>
      <c r="LAJ296" s="194"/>
      <c r="LAK296" s="194"/>
      <c r="LAL296" s="194"/>
      <c r="LAM296" s="194"/>
      <c r="LAN296" s="194"/>
      <c r="LAO296" s="198"/>
      <c r="LAP296" s="194"/>
      <c r="LAQ296" s="194"/>
      <c r="LAR296" s="194"/>
      <c r="LAS296" s="194"/>
      <c r="LAT296" s="194"/>
      <c r="LAU296" s="194"/>
      <c r="LAV296" s="194"/>
      <c r="LAW296" s="194"/>
      <c r="LAX296" s="362"/>
      <c r="LAY296" s="355"/>
      <c r="LAZ296" s="355"/>
      <c r="LBA296" s="184"/>
      <c r="LBB296" s="184"/>
      <c r="LBC296" s="357"/>
      <c r="LBD296" s="354"/>
      <c r="LBE296" s="356"/>
      <c r="LBF296" s="198"/>
      <c r="LBG296" s="194"/>
      <c r="LBH296" s="194"/>
      <c r="LBI296" s="194"/>
      <c r="LBJ296" s="194"/>
      <c r="LBK296" s="194"/>
      <c r="LBL296" s="194"/>
      <c r="LBM296" s="194"/>
      <c r="LBN296" s="194"/>
      <c r="LBO296" s="198"/>
      <c r="LBP296" s="194"/>
      <c r="LBQ296" s="194"/>
      <c r="LBR296" s="194"/>
      <c r="LBS296" s="194"/>
      <c r="LBT296" s="194"/>
      <c r="LBU296" s="194"/>
      <c r="LBV296" s="194"/>
      <c r="LBW296" s="194"/>
      <c r="LBX296" s="362"/>
      <c r="LBY296" s="355"/>
      <c r="LBZ296" s="355"/>
      <c r="LCA296" s="184"/>
      <c r="LCB296" s="184"/>
      <c r="LCC296" s="357"/>
      <c r="LCD296" s="354"/>
      <c r="LCE296" s="356"/>
      <c r="LCF296" s="198"/>
      <c r="LCG296" s="194"/>
      <c r="LCH296" s="194"/>
      <c r="LCI296" s="194"/>
      <c r="LCJ296" s="194"/>
      <c r="LCK296" s="194"/>
      <c r="LCL296" s="194"/>
      <c r="LCM296" s="194"/>
      <c r="LCN296" s="194"/>
      <c r="LCO296" s="198"/>
      <c r="LCP296" s="194"/>
      <c r="LCQ296" s="194"/>
      <c r="LCR296" s="194"/>
      <c r="LCS296" s="194"/>
      <c r="LCT296" s="194"/>
      <c r="LCU296" s="194"/>
      <c r="LCV296" s="194"/>
      <c r="LCW296" s="194"/>
      <c r="LCX296" s="362"/>
      <c r="LCY296" s="355"/>
      <c r="LCZ296" s="355"/>
      <c r="LDA296" s="184"/>
      <c r="LDB296" s="184"/>
      <c r="LDC296" s="357"/>
      <c r="LDD296" s="354"/>
      <c r="LDE296" s="356"/>
      <c r="LDF296" s="198"/>
      <c r="LDG296" s="194"/>
      <c r="LDH296" s="194"/>
      <c r="LDI296" s="194"/>
      <c r="LDJ296" s="194"/>
      <c r="LDK296" s="194"/>
      <c r="LDL296" s="194"/>
      <c r="LDM296" s="194"/>
      <c r="LDN296" s="194"/>
      <c r="LDO296" s="198"/>
      <c r="LDP296" s="194"/>
      <c r="LDQ296" s="194"/>
      <c r="LDR296" s="194"/>
      <c r="LDS296" s="194"/>
      <c r="LDT296" s="194"/>
      <c r="LDU296" s="194"/>
      <c r="LDV296" s="194"/>
      <c r="LDW296" s="194"/>
      <c r="LDX296" s="362"/>
      <c r="LDY296" s="355"/>
      <c r="LDZ296" s="355"/>
      <c r="LEA296" s="184"/>
      <c r="LEB296" s="184"/>
      <c r="LEC296" s="357"/>
      <c r="LED296" s="354"/>
      <c r="LEE296" s="356"/>
      <c r="LEF296" s="198"/>
      <c r="LEG296" s="194"/>
      <c r="LEH296" s="194"/>
      <c r="LEI296" s="194"/>
      <c r="LEJ296" s="194"/>
      <c r="LEK296" s="194"/>
      <c r="LEL296" s="194"/>
      <c r="LEM296" s="194"/>
      <c r="LEN296" s="194"/>
      <c r="LEO296" s="198"/>
      <c r="LEP296" s="194"/>
      <c r="LEQ296" s="194"/>
      <c r="LER296" s="194"/>
      <c r="LES296" s="194"/>
      <c r="LET296" s="194"/>
      <c r="LEU296" s="194"/>
      <c r="LEV296" s="194"/>
      <c r="LEW296" s="194"/>
      <c r="LEX296" s="362"/>
      <c r="LEY296" s="355"/>
      <c r="LEZ296" s="355"/>
      <c r="LFA296" s="184"/>
      <c r="LFB296" s="184"/>
      <c r="LFC296" s="357"/>
      <c r="LFD296" s="354"/>
      <c r="LFE296" s="356"/>
      <c r="LFF296" s="198"/>
      <c r="LFG296" s="194"/>
      <c r="LFH296" s="194"/>
      <c r="LFI296" s="194"/>
      <c r="LFJ296" s="194"/>
      <c r="LFK296" s="194"/>
      <c r="LFL296" s="194"/>
      <c r="LFM296" s="194"/>
      <c r="LFN296" s="194"/>
      <c r="LFO296" s="198"/>
      <c r="LFP296" s="194"/>
      <c r="LFQ296" s="194"/>
      <c r="LFR296" s="194"/>
      <c r="LFS296" s="194"/>
      <c r="LFT296" s="194"/>
      <c r="LFU296" s="194"/>
      <c r="LFV296" s="194"/>
      <c r="LFW296" s="194"/>
      <c r="LFX296" s="362"/>
      <c r="LFY296" s="355"/>
      <c r="LFZ296" s="355"/>
      <c r="LGA296" s="184"/>
      <c r="LGB296" s="184"/>
      <c r="LGC296" s="357"/>
      <c r="LGD296" s="354"/>
      <c r="LGE296" s="356"/>
      <c r="LGF296" s="198"/>
      <c r="LGG296" s="194"/>
      <c r="LGH296" s="194"/>
      <c r="LGI296" s="194"/>
      <c r="LGJ296" s="194"/>
      <c r="LGK296" s="194"/>
      <c r="LGL296" s="194"/>
      <c r="LGM296" s="194"/>
      <c r="LGN296" s="194"/>
      <c r="LGO296" s="198"/>
      <c r="LGP296" s="194"/>
      <c r="LGQ296" s="194"/>
      <c r="LGR296" s="194"/>
      <c r="LGS296" s="194"/>
      <c r="LGT296" s="194"/>
      <c r="LGU296" s="194"/>
      <c r="LGV296" s="194"/>
      <c r="LGW296" s="194"/>
      <c r="LGX296" s="362"/>
      <c r="LGY296" s="355"/>
      <c r="LGZ296" s="355"/>
      <c r="LHA296" s="184"/>
      <c r="LHB296" s="184"/>
      <c r="LHC296" s="357"/>
      <c r="LHD296" s="354"/>
      <c r="LHE296" s="356"/>
      <c r="LHF296" s="198"/>
      <c r="LHG296" s="194"/>
      <c r="LHH296" s="194"/>
      <c r="LHI296" s="194"/>
      <c r="LHJ296" s="194"/>
      <c r="LHK296" s="194"/>
      <c r="LHL296" s="194"/>
      <c r="LHM296" s="194"/>
      <c r="LHN296" s="194"/>
      <c r="LHO296" s="198"/>
      <c r="LHP296" s="194"/>
      <c r="LHQ296" s="194"/>
      <c r="LHR296" s="194"/>
      <c r="LHS296" s="194"/>
      <c r="LHT296" s="194"/>
      <c r="LHU296" s="194"/>
      <c r="LHV296" s="194"/>
      <c r="LHW296" s="194"/>
      <c r="LHX296" s="362"/>
      <c r="LHY296" s="355"/>
      <c r="LHZ296" s="355"/>
      <c r="LIA296" s="184"/>
      <c r="LIB296" s="184"/>
      <c r="LIC296" s="357"/>
      <c r="LID296" s="354"/>
      <c r="LIE296" s="356"/>
      <c r="LIF296" s="198"/>
      <c r="LIG296" s="194"/>
      <c r="LIH296" s="194"/>
      <c r="LII296" s="194"/>
      <c r="LIJ296" s="194"/>
      <c r="LIK296" s="194"/>
      <c r="LIL296" s="194"/>
      <c r="LIM296" s="194"/>
      <c r="LIN296" s="194"/>
      <c r="LIO296" s="198"/>
      <c r="LIP296" s="194"/>
      <c r="LIQ296" s="194"/>
      <c r="LIR296" s="194"/>
      <c r="LIS296" s="194"/>
      <c r="LIT296" s="194"/>
      <c r="LIU296" s="194"/>
      <c r="LIV296" s="194"/>
      <c r="LIW296" s="194"/>
      <c r="LIX296" s="362"/>
      <c r="LIY296" s="355"/>
      <c r="LIZ296" s="355"/>
      <c r="LJA296" s="184"/>
      <c r="LJB296" s="184"/>
      <c r="LJC296" s="357"/>
      <c r="LJD296" s="354"/>
      <c r="LJE296" s="356"/>
      <c r="LJF296" s="198"/>
      <c r="LJG296" s="194"/>
      <c r="LJH296" s="194"/>
      <c r="LJI296" s="194"/>
      <c r="LJJ296" s="194"/>
      <c r="LJK296" s="194"/>
      <c r="LJL296" s="194"/>
      <c r="LJM296" s="194"/>
      <c r="LJN296" s="194"/>
      <c r="LJO296" s="198"/>
      <c r="LJP296" s="194"/>
      <c r="LJQ296" s="194"/>
      <c r="LJR296" s="194"/>
      <c r="LJS296" s="194"/>
      <c r="LJT296" s="194"/>
      <c r="LJU296" s="194"/>
      <c r="LJV296" s="194"/>
      <c r="LJW296" s="194"/>
      <c r="LJX296" s="362"/>
      <c r="LJY296" s="355"/>
      <c r="LJZ296" s="355"/>
      <c r="LKA296" s="184"/>
      <c r="LKB296" s="184"/>
      <c r="LKC296" s="357"/>
      <c r="LKD296" s="354"/>
      <c r="LKE296" s="356"/>
      <c r="LKF296" s="198"/>
      <c r="LKG296" s="194"/>
      <c r="LKH296" s="194"/>
      <c r="LKI296" s="194"/>
      <c r="LKJ296" s="194"/>
      <c r="LKK296" s="194"/>
      <c r="LKL296" s="194"/>
      <c r="LKM296" s="194"/>
      <c r="LKN296" s="194"/>
      <c r="LKO296" s="198"/>
      <c r="LKP296" s="194"/>
      <c r="LKQ296" s="194"/>
      <c r="LKR296" s="194"/>
      <c r="LKS296" s="194"/>
      <c r="LKT296" s="194"/>
      <c r="LKU296" s="194"/>
      <c r="LKV296" s="194"/>
      <c r="LKW296" s="194"/>
      <c r="LKX296" s="362"/>
      <c r="LKY296" s="355"/>
      <c r="LKZ296" s="355"/>
      <c r="LLA296" s="184"/>
      <c r="LLB296" s="184"/>
      <c r="LLC296" s="357"/>
      <c r="LLD296" s="354"/>
      <c r="LLE296" s="356"/>
      <c r="LLF296" s="198"/>
      <c r="LLG296" s="194"/>
      <c r="LLH296" s="194"/>
      <c r="LLI296" s="194"/>
      <c r="LLJ296" s="194"/>
      <c r="LLK296" s="194"/>
      <c r="LLL296" s="194"/>
      <c r="LLM296" s="194"/>
      <c r="LLN296" s="194"/>
      <c r="LLO296" s="198"/>
      <c r="LLP296" s="194"/>
      <c r="LLQ296" s="194"/>
      <c r="LLR296" s="194"/>
      <c r="LLS296" s="194"/>
      <c r="LLT296" s="194"/>
      <c r="LLU296" s="194"/>
      <c r="LLV296" s="194"/>
      <c r="LLW296" s="194"/>
      <c r="LLX296" s="362"/>
      <c r="LLY296" s="355"/>
      <c r="LLZ296" s="355"/>
      <c r="LMA296" s="184"/>
      <c r="LMB296" s="184"/>
      <c r="LMC296" s="357"/>
      <c r="LMD296" s="354"/>
      <c r="LME296" s="356"/>
      <c r="LMF296" s="198"/>
      <c r="LMG296" s="194"/>
      <c r="LMH296" s="194"/>
      <c r="LMI296" s="194"/>
      <c r="LMJ296" s="194"/>
      <c r="LMK296" s="194"/>
      <c r="LML296" s="194"/>
      <c r="LMM296" s="194"/>
      <c r="LMN296" s="194"/>
      <c r="LMO296" s="198"/>
      <c r="LMP296" s="194"/>
      <c r="LMQ296" s="194"/>
      <c r="LMR296" s="194"/>
      <c r="LMS296" s="194"/>
      <c r="LMT296" s="194"/>
      <c r="LMU296" s="194"/>
      <c r="LMV296" s="194"/>
      <c r="LMW296" s="194"/>
      <c r="LMX296" s="362"/>
      <c r="LMY296" s="355"/>
      <c r="LMZ296" s="355"/>
      <c r="LNA296" s="184"/>
      <c r="LNB296" s="184"/>
      <c r="LNC296" s="357"/>
      <c r="LND296" s="354"/>
      <c r="LNE296" s="356"/>
      <c r="LNF296" s="198"/>
      <c r="LNG296" s="194"/>
      <c r="LNH296" s="194"/>
      <c r="LNI296" s="194"/>
      <c r="LNJ296" s="194"/>
      <c r="LNK296" s="194"/>
      <c r="LNL296" s="194"/>
      <c r="LNM296" s="194"/>
      <c r="LNN296" s="194"/>
      <c r="LNO296" s="198"/>
      <c r="LNP296" s="194"/>
      <c r="LNQ296" s="194"/>
      <c r="LNR296" s="194"/>
      <c r="LNS296" s="194"/>
      <c r="LNT296" s="194"/>
      <c r="LNU296" s="194"/>
      <c r="LNV296" s="194"/>
      <c r="LNW296" s="194"/>
      <c r="LNX296" s="362"/>
      <c r="LNY296" s="355"/>
      <c r="LNZ296" s="355"/>
      <c r="LOA296" s="184"/>
      <c r="LOB296" s="184"/>
      <c r="LOC296" s="357"/>
      <c r="LOD296" s="354"/>
      <c r="LOE296" s="356"/>
      <c r="LOF296" s="198"/>
      <c r="LOG296" s="194"/>
      <c r="LOH296" s="194"/>
      <c r="LOI296" s="194"/>
      <c r="LOJ296" s="194"/>
      <c r="LOK296" s="194"/>
      <c r="LOL296" s="194"/>
      <c r="LOM296" s="194"/>
      <c r="LON296" s="194"/>
      <c r="LOO296" s="198"/>
      <c r="LOP296" s="194"/>
      <c r="LOQ296" s="194"/>
      <c r="LOR296" s="194"/>
      <c r="LOS296" s="194"/>
      <c r="LOT296" s="194"/>
      <c r="LOU296" s="194"/>
      <c r="LOV296" s="194"/>
      <c r="LOW296" s="194"/>
      <c r="LOX296" s="362"/>
      <c r="LOY296" s="355"/>
      <c r="LOZ296" s="355"/>
      <c r="LPA296" s="184"/>
      <c r="LPB296" s="184"/>
      <c r="LPC296" s="357"/>
      <c r="LPD296" s="354"/>
      <c r="LPE296" s="356"/>
      <c r="LPF296" s="198"/>
      <c r="LPG296" s="194"/>
      <c r="LPH296" s="194"/>
      <c r="LPI296" s="194"/>
      <c r="LPJ296" s="194"/>
      <c r="LPK296" s="194"/>
      <c r="LPL296" s="194"/>
      <c r="LPM296" s="194"/>
      <c r="LPN296" s="194"/>
      <c r="LPO296" s="198"/>
      <c r="LPP296" s="194"/>
      <c r="LPQ296" s="194"/>
      <c r="LPR296" s="194"/>
      <c r="LPS296" s="194"/>
      <c r="LPT296" s="194"/>
      <c r="LPU296" s="194"/>
      <c r="LPV296" s="194"/>
      <c r="LPW296" s="194"/>
      <c r="LPX296" s="362"/>
      <c r="LPY296" s="355"/>
      <c r="LPZ296" s="355"/>
      <c r="LQA296" s="184"/>
      <c r="LQB296" s="184"/>
      <c r="LQC296" s="357"/>
      <c r="LQD296" s="354"/>
      <c r="LQE296" s="356"/>
      <c r="LQF296" s="198"/>
      <c r="LQG296" s="194"/>
      <c r="LQH296" s="194"/>
      <c r="LQI296" s="194"/>
      <c r="LQJ296" s="194"/>
      <c r="LQK296" s="194"/>
      <c r="LQL296" s="194"/>
      <c r="LQM296" s="194"/>
      <c r="LQN296" s="194"/>
      <c r="LQO296" s="198"/>
      <c r="LQP296" s="194"/>
      <c r="LQQ296" s="194"/>
      <c r="LQR296" s="194"/>
      <c r="LQS296" s="194"/>
      <c r="LQT296" s="194"/>
      <c r="LQU296" s="194"/>
      <c r="LQV296" s="194"/>
      <c r="LQW296" s="194"/>
      <c r="LQX296" s="362"/>
      <c r="LQY296" s="355"/>
      <c r="LQZ296" s="355"/>
      <c r="LRA296" s="184"/>
      <c r="LRB296" s="184"/>
      <c r="LRC296" s="357"/>
      <c r="LRD296" s="354"/>
      <c r="LRE296" s="356"/>
      <c r="LRF296" s="198"/>
      <c r="LRG296" s="194"/>
      <c r="LRH296" s="194"/>
      <c r="LRI296" s="194"/>
      <c r="LRJ296" s="194"/>
      <c r="LRK296" s="194"/>
      <c r="LRL296" s="194"/>
      <c r="LRM296" s="194"/>
      <c r="LRN296" s="194"/>
      <c r="LRO296" s="198"/>
      <c r="LRP296" s="194"/>
      <c r="LRQ296" s="194"/>
      <c r="LRR296" s="194"/>
      <c r="LRS296" s="194"/>
      <c r="LRT296" s="194"/>
      <c r="LRU296" s="194"/>
      <c r="LRV296" s="194"/>
      <c r="LRW296" s="194"/>
      <c r="LRX296" s="362"/>
      <c r="LRY296" s="355"/>
      <c r="LRZ296" s="355"/>
      <c r="LSA296" s="184"/>
      <c r="LSB296" s="184"/>
      <c r="LSC296" s="357"/>
      <c r="LSD296" s="354"/>
      <c r="LSE296" s="356"/>
      <c r="LSF296" s="198"/>
      <c r="LSG296" s="194"/>
      <c r="LSH296" s="194"/>
      <c r="LSI296" s="194"/>
      <c r="LSJ296" s="194"/>
      <c r="LSK296" s="194"/>
      <c r="LSL296" s="194"/>
      <c r="LSM296" s="194"/>
      <c r="LSN296" s="194"/>
      <c r="LSO296" s="198"/>
      <c r="LSP296" s="194"/>
      <c r="LSQ296" s="194"/>
      <c r="LSR296" s="194"/>
      <c r="LSS296" s="194"/>
      <c r="LST296" s="194"/>
      <c r="LSU296" s="194"/>
      <c r="LSV296" s="194"/>
      <c r="LSW296" s="194"/>
      <c r="LSX296" s="362"/>
      <c r="LSY296" s="355"/>
      <c r="LSZ296" s="355"/>
      <c r="LTA296" s="184"/>
      <c r="LTB296" s="184"/>
      <c r="LTC296" s="357"/>
      <c r="LTD296" s="354"/>
      <c r="LTE296" s="356"/>
      <c r="LTF296" s="198"/>
      <c r="LTG296" s="194"/>
      <c r="LTH296" s="194"/>
      <c r="LTI296" s="194"/>
      <c r="LTJ296" s="194"/>
      <c r="LTK296" s="194"/>
      <c r="LTL296" s="194"/>
      <c r="LTM296" s="194"/>
      <c r="LTN296" s="194"/>
      <c r="LTO296" s="198"/>
      <c r="LTP296" s="194"/>
      <c r="LTQ296" s="194"/>
      <c r="LTR296" s="194"/>
      <c r="LTS296" s="194"/>
      <c r="LTT296" s="194"/>
      <c r="LTU296" s="194"/>
      <c r="LTV296" s="194"/>
      <c r="LTW296" s="194"/>
      <c r="LTX296" s="362"/>
      <c r="LTY296" s="355"/>
      <c r="LTZ296" s="355"/>
      <c r="LUA296" s="184"/>
      <c r="LUB296" s="184"/>
      <c r="LUC296" s="357"/>
      <c r="LUD296" s="354"/>
      <c r="LUE296" s="356"/>
      <c r="LUF296" s="198"/>
      <c r="LUG296" s="194"/>
      <c r="LUH296" s="194"/>
      <c r="LUI296" s="194"/>
      <c r="LUJ296" s="194"/>
      <c r="LUK296" s="194"/>
      <c r="LUL296" s="194"/>
      <c r="LUM296" s="194"/>
      <c r="LUN296" s="194"/>
      <c r="LUO296" s="198"/>
      <c r="LUP296" s="194"/>
      <c r="LUQ296" s="194"/>
      <c r="LUR296" s="194"/>
      <c r="LUS296" s="194"/>
      <c r="LUT296" s="194"/>
      <c r="LUU296" s="194"/>
      <c r="LUV296" s="194"/>
      <c r="LUW296" s="194"/>
      <c r="LUX296" s="362"/>
      <c r="LUY296" s="355"/>
      <c r="LUZ296" s="355"/>
      <c r="LVA296" s="184"/>
      <c r="LVB296" s="184"/>
      <c r="LVC296" s="357"/>
      <c r="LVD296" s="354"/>
      <c r="LVE296" s="356"/>
      <c r="LVF296" s="198"/>
      <c r="LVG296" s="194"/>
      <c r="LVH296" s="194"/>
      <c r="LVI296" s="194"/>
      <c r="LVJ296" s="194"/>
      <c r="LVK296" s="194"/>
      <c r="LVL296" s="194"/>
      <c r="LVM296" s="194"/>
      <c r="LVN296" s="194"/>
      <c r="LVO296" s="198"/>
      <c r="LVP296" s="194"/>
      <c r="LVQ296" s="194"/>
      <c r="LVR296" s="194"/>
      <c r="LVS296" s="194"/>
      <c r="LVT296" s="194"/>
      <c r="LVU296" s="194"/>
      <c r="LVV296" s="194"/>
      <c r="LVW296" s="194"/>
      <c r="LVX296" s="362"/>
      <c r="LVY296" s="355"/>
      <c r="LVZ296" s="355"/>
      <c r="LWA296" s="184"/>
      <c r="LWB296" s="184"/>
      <c r="LWC296" s="357"/>
      <c r="LWD296" s="354"/>
      <c r="LWE296" s="356"/>
      <c r="LWF296" s="198"/>
      <c r="LWG296" s="194"/>
      <c r="LWH296" s="194"/>
      <c r="LWI296" s="194"/>
      <c r="LWJ296" s="194"/>
      <c r="LWK296" s="194"/>
      <c r="LWL296" s="194"/>
      <c r="LWM296" s="194"/>
      <c r="LWN296" s="194"/>
      <c r="LWO296" s="198"/>
      <c r="LWP296" s="194"/>
      <c r="LWQ296" s="194"/>
      <c r="LWR296" s="194"/>
      <c r="LWS296" s="194"/>
      <c r="LWT296" s="194"/>
      <c r="LWU296" s="194"/>
      <c r="LWV296" s="194"/>
      <c r="LWW296" s="194"/>
      <c r="LWX296" s="362"/>
      <c r="LWY296" s="355"/>
      <c r="LWZ296" s="355"/>
      <c r="LXA296" s="184"/>
      <c r="LXB296" s="184"/>
      <c r="LXC296" s="357"/>
      <c r="LXD296" s="354"/>
      <c r="LXE296" s="356"/>
      <c r="LXF296" s="198"/>
      <c r="LXG296" s="194"/>
      <c r="LXH296" s="194"/>
      <c r="LXI296" s="194"/>
      <c r="LXJ296" s="194"/>
      <c r="LXK296" s="194"/>
      <c r="LXL296" s="194"/>
      <c r="LXM296" s="194"/>
      <c r="LXN296" s="194"/>
      <c r="LXO296" s="198"/>
      <c r="LXP296" s="194"/>
      <c r="LXQ296" s="194"/>
      <c r="LXR296" s="194"/>
      <c r="LXS296" s="194"/>
      <c r="LXT296" s="194"/>
      <c r="LXU296" s="194"/>
      <c r="LXV296" s="194"/>
      <c r="LXW296" s="194"/>
      <c r="LXX296" s="362"/>
      <c r="LXY296" s="355"/>
      <c r="LXZ296" s="355"/>
      <c r="LYA296" s="184"/>
      <c r="LYB296" s="184"/>
      <c r="LYC296" s="357"/>
      <c r="LYD296" s="354"/>
      <c r="LYE296" s="356"/>
      <c r="LYF296" s="198"/>
      <c r="LYG296" s="194"/>
      <c r="LYH296" s="194"/>
      <c r="LYI296" s="194"/>
      <c r="LYJ296" s="194"/>
      <c r="LYK296" s="194"/>
      <c r="LYL296" s="194"/>
      <c r="LYM296" s="194"/>
      <c r="LYN296" s="194"/>
      <c r="LYO296" s="198"/>
      <c r="LYP296" s="194"/>
      <c r="LYQ296" s="194"/>
      <c r="LYR296" s="194"/>
      <c r="LYS296" s="194"/>
      <c r="LYT296" s="194"/>
      <c r="LYU296" s="194"/>
      <c r="LYV296" s="194"/>
      <c r="LYW296" s="194"/>
      <c r="LYX296" s="362"/>
      <c r="LYY296" s="355"/>
      <c r="LYZ296" s="355"/>
      <c r="LZA296" s="184"/>
      <c r="LZB296" s="184"/>
      <c r="LZC296" s="357"/>
      <c r="LZD296" s="354"/>
      <c r="LZE296" s="356"/>
      <c r="LZF296" s="198"/>
      <c r="LZG296" s="194"/>
      <c r="LZH296" s="194"/>
      <c r="LZI296" s="194"/>
      <c r="LZJ296" s="194"/>
      <c r="LZK296" s="194"/>
      <c r="LZL296" s="194"/>
      <c r="LZM296" s="194"/>
      <c r="LZN296" s="194"/>
      <c r="LZO296" s="198"/>
      <c r="LZP296" s="194"/>
      <c r="LZQ296" s="194"/>
      <c r="LZR296" s="194"/>
      <c r="LZS296" s="194"/>
      <c r="LZT296" s="194"/>
      <c r="LZU296" s="194"/>
      <c r="LZV296" s="194"/>
      <c r="LZW296" s="194"/>
      <c r="LZX296" s="362"/>
      <c r="LZY296" s="355"/>
      <c r="LZZ296" s="355"/>
      <c r="MAA296" s="184"/>
      <c r="MAB296" s="184"/>
      <c r="MAC296" s="357"/>
      <c r="MAD296" s="354"/>
      <c r="MAE296" s="356"/>
      <c r="MAF296" s="198"/>
      <c r="MAG296" s="194"/>
      <c r="MAH296" s="194"/>
      <c r="MAI296" s="194"/>
      <c r="MAJ296" s="194"/>
      <c r="MAK296" s="194"/>
      <c r="MAL296" s="194"/>
      <c r="MAM296" s="194"/>
      <c r="MAN296" s="194"/>
      <c r="MAO296" s="198"/>
      <c r="MAP296" s="194"/>
      <c r="MAQ296" s="194"/>
      <c r="MAR296" s="194"/>
      <c r="MAS296" s="194"/>
      <c r="MAT296" s="194"/>
      <c r="MAU296" s="194"/>
      <c r="MAV296" s="194"/>
      <c r="MAW296" s="194"/>
      <c r="MAX296" s="362"/>
      <c r="MAY296" s="355"/>
      <c r="MAZ296" s="355"/>
      <c r="MBA296" s="184"/>
      <c r="MBB296" s="184"/>
      <c r="MBC296" s="357"/>
      <c r="MBD296" s="354"/>
      <c r="MBE296" s="356"/>
      <c r="MBF296" s="198"/>
      <c r="MBG296" s="194"/>
      <c r="MBH296" s="194"/>
      <c r="MBI296" s="194"/>
      <c r="MBJ296" s="194"/>
      <c r="MBK296" s="194"/>
      <c r="MBL296" s="194"/>
      <c r="MBM296" s="194"/>
      <c r="MBN296" s="194"/>
      <c r="MBO296" s="198"/>
      <c r="MBP296" s="194"/>
      <c r="MBQ296" s="194"/>
      <c r="MBR296" s="194"/>
      <c r="MBS296" s="194"/>
      <c r="MBT296" s="194"/>
      <c r="MBU296" s="194"/>
      <c r="MBV296" s="194"/>
      <c r="MBW296" s="194"/>
      <c r="MBX296" s="362"/>
      <c r="MBY296" s="355"/>
      <c r="MBZ296" s="355"/>
      <c r="MCA296" s="184"/>
      <c r="MCB296" s="184"/>
      <c r="MCC296" s="357"/>
      <c r="MCD296" s="354"/>
      <c r="MCE296" s="356"/>
      <c r="MCF296" s="198"/>
      <c r="MCG296" s="194"/>
      <c r="MCH296" s="194"/>
      <c r="MCI296" s="194"/>
      <c r="MCJ296" s="194"/>
      <c r="MCK296" s="194"/>
      <c r="MCL296" s="194"/>
      <c r="MCM296" s="194"/>
      <c r="MCN296" s="194"/>
      <c r="MCO296" s="198"/>
      <c r="MCP296" s="194"/>
      <c r="MCQ296" s="194"/>
      <c r="MCR296" s="194"/>
      <c r="MCS296" s="194"/>
      <c r="MCT296" s="194"/>
      <c r="MCU296" s="194"/>
      <c r="MCV296" s="194"/>
      <c r="MCW296" s="194"/>
      <c r="MCX296" s="362"/>
      <c r="MCY296" s="355"/>
      <c r="MCZ296" s="355"/>
      <c r="MDA296" s="184"/>
      <c r="MDB296" s="184"/>
      <c r="MDC296" s="357"/>
      <c r="MDD296" s="354"/>
      <c r="MDE296" s="356"/>
      <c r="MDF296" s="198"/>
      <c r="MDG296" s="194"/>
      <c r="MDH296" s="194"/>
      <c r="MDI296" s="194"/>
      <c r="MDJ296" s="194"/>
      <c r="MDK296" s="194"/>
      <c r="MDL296" s="194"/>
      <c r="MDM296" s="194"/>
      <c r="MDN296" s="194"/>
      <c r="MDO296" s="198"/>
      <c r="MDP296" s="194"/>
      <c r="MDQ296" s="194"/>
      <c r="MDR296" s="194"/>
      <c r="MDS296" s="194"/>
      <c r="MDT296" s="194"/>
      <c r="MDU296" s="194"/>
      <c r="MDV296" s="194"/>
      <c r="MDW296" s="194"/>
      <c r="MDX296" s="362"/>
      <c r="MDY296" s="355"/>
      <c r="MDZ296" s="355"/>
      <c r="MEA296" s="184"/>
      <c r="MEB296" s="184"/>
      <c r="MEC296" s="357"/>
      <c r="MED296" s="354"/>
      <c r="MEE296" s="356"/>
      <c r="MEF296" s="198"/>
      <c r="MEG296" s="194"/>
      <c r="MEH296" s="194"/>
      <c r="MEI296" s="194"/>
      <c r="MEJ296" s="194"/>
      <c r="MEK296" s="194"/>
      <c r="MEL296" s="194"/>
      <c r="MEM296" s="194"/>
      <c r="MEN296" s="194"/>
      <c r="MEO296" s="198"/>
      <c r="MEP296" s="194"/>
      <c r="MEQ296" s="194"/>
      <c r="MER296" s="194"/>
      <c r="MES296" s="194"/>
      <c r="MET296" s="194"/>
      <c r="MEU296" s="194"/>
      <c r="MEV296" s="194"/>
      <c r="MEW296" s="194"/>
      <c r="MEX296" s="362"/>
      <c r="MEY296" s="355"/>
      <c r="MEZ296" s="355"/>
      <c r="MFA296" s="184"/>
      <c r="MFB296" s="184"/>
      <c r="MFC296" s="357"/>
      <c r="MFD296" s="354"/>
      <c r="MFE296" s="356"/>
      <c r="MFF296" s="198"/>
      <c r="MFG296" s="194"/>
      <c r="MFH296" s="194"/>
      <c r="MFI296" s="194"/>
      <c r="MFJ296" s="194"/>
      <c r="MFK296" s="194"/>
      <c r="MFL296" s="194"/>
      <c r="MFM296" s="194"/>
      <c r="MFN296" s="194"/>
      <c r="MFO296" s="198"/>
      <c r="MFP296" s="194"/>
      <c r="MFQ296" s="194"/>
      <c r="MFR296" s="194"/>
      <c r="MFS296" s="194"/>
      <c r="MFT296" s="194"/>
      <c r="MFU296" s="194"/>
      <c r="MFV296" s="194"/>
      <c r="MFW296" s="194"/>
      <c r="MFX296" s="362"/>
      <c r="MFY296" s="355"/>
      <c r="MFZ296" s="355"/>
      <c r="MGA296" s="184"/>
      <c r="MGB296" s="184"/>
      <c r="MGC296" s="357"/>
      <c r="MGD296" s="354"/>
      <c r="MGE296" s="356"/>
      <c r="MGF296" s="198"/>
      <c r="MGG296" s="194"/>
      <c r="MGH296" s="194"/>
      <c r="MGI296" s="194"/>
      <c r="MGJ296" s="194"/>
      <c r="MGK296" s="194"/>
      <c r="MGL296" s="194"/>
      <c r="MGM296" s="194"/>
      <c r="MGN296" s="194"/>
      <c r="MGO296" s="198"/>
      <c r="MGP296" s="194"/>
      <c r="MGQ296" s="194"/>
      <c r="MGR296" s="194"/>
      <c r="MGS296" s="194"/>
      <c r="MGT296" s="194"/>
      <c r="MGU296" s="194"/>
      <c r="MGV296" s="194"/>
      <c r="MGW296" s="194"/>
      <c r="MGX296" s="362"/>
      <c r="MGY296" s="355"/>
      <c r="MGZ296" s="355"/>
      <c r="MHA296" s="184"/>
      <c r="MHB296" s="184"/>
      <c r="MHC296" s="357"/>
      <c r="MHD296" s="354"/>
      <c r="MHE296" s="356"/>
      <c r="MHF296" s="198"/>
      <c r="MHG296" s="194"/>
      <c r="MHH296" s="194"/>
      <c r="MHI296" s="194"/>
      <c r="MHJ296" s="194"/>
      <c r="MHK296" s="194"/>
      <c r="MHL296" s="194"/>
      <c r="MHM296" s="194"/>
      <c r="MHN296" s="194"/>
      <c r="MHO296" s="198"/>
      <c r="MHP296" s="194"/>
      <c r="MHQ296" s="194"/>
      <c r="MHR296" s="194"/>
      <c r="MHS296" s="194"/>
      <c r="MHT296" s="194"/>
      <c r="MHU296" s="194"/>
      <c r="MHV296" s="194"/>
      <c r="MHW296" s="194"/>
      <c r="MHX296" s="362"/>
      <c r="MHY296" s="355"/>
      <c r="MHZ296" s="355"/>
      <c r="MIA296" s="184"/>
      <c r="MIB296" s="184"/>
      <c r="MIC296" s="357"/>
      <c r="MID296" s="354"/>
      <c r="MIE296" s="356"/>
      <c r="MIF296" s="198"/>
      <c r="MIG296" s="194"/>
      <c r="MIH296" s="194"/>
      <c r="MII296" s="194"/>
      <c r="MIJ296" s="194"/>
      <c r="MIK296" s="194"/>
      <c r="MIL296" s="194"/>
      <c r="MIM296" s="194"/>
      <c r="MIN296" s="194"/>
      <c r="MIO296" s="198"/>
      <c r="MIP296" s="194"/>
      <c r="MIQ296" s="194"/>
      <c r="MIR296" s="194"/>
      <c r="MIS296" s="194"/>
      <c r="MIT296" s="194"/>
      <c r="MIU296" s="194"/>
      <c r="MIV296" s="194"/>
      <c r="MIW296" s="194"/>
      <c r="MIX296" s="362"/>
      <c r="MIY296" s="355"/>
      <c r="MIZ296" s="355"/>
      <c r="MJA296" s="184"/>
      <c r="MJB296" s="184"/>
      <c r="MJC296" s="357"/>
      <c r="MJD296" s="354"/>
      <c r="MJE296" s="356"/>
      <c r="MJF296" s="198"/>
      <c r="MJG296" s="194"/>
      <c r="MJH296" s="194"/>
      <c r="MJI296" s="194"/>
      <c r="MJJ296" s="194"/>
      <c r="MJK296" s="194"/>
      <c r="MJL296" s="194"/>
      <c r="MJM296" s="194"/>
      <c r="MJN296" s="194"/>
      <c r="MJO296" s="198"/>
      <c r="MJP296" s="194"/>
      <c r="MJQ296" s="194"/>
      <c r="MJR296" s="194"/>
      <c r="MJS296" s="194"/>
      <c r="MJT296" s="194"/>
      <c r="MJU296" s="194"/>
      <c r="MJV296" s="194"/>
      <c r="MJW296" s="194"/>
      <c r="MJX296" s="362"/>
      <c r="MJY296" s="355"/>
      <c r="MJZ296" s="355"/>
      <c r="MKA296" s="184"/>
      <c r="MKB296" s="184"/>
      <c r="MKC296" s="357"/>
      <c r="MKD296" s="354"/>
      <c r="MKE296" s="356"/>
      <c r="MKF296" s="198"/>
      <c r="MKG296" s="194"/>
      <c r="MKH296" s="194"/>
      <c r="MKI296" s="194"/>
      <c r="MKJ296" s="194"/>
      <c r="MKK296" s="194"/>
      <c r="MKL296" s="194"/>
      <c r="MKM296" s="194"/>
      <c r="MKN296" s="194"/>
      <c r="MKO296" s="198"/>
      <c r="MKP296" s="194"/>
      <c r="MKQ296" s="194"/>
      <c r="MKR296" s="194"/>
      <c r="MKS296" s="194"/>
      <c r="MKT296" s="194"/>
      <c r="MKU296" s="194"/>
      <c r="MKV296" s="194"/>
      <c r="MKW296" s="194"/>
      <c r="MKX296" s="362"/>
      <c r="MKY296" s="355"/>
      <c r="MKZ296" s="355"/>
      <c r="MLA296" s="184"/>
      <c r="MLB296" s="184"/>
      <c r="MLC296" s="357"/>
      <c r="MLD296" s="354"/>
      <c r="MLE296" s="356"/>
      <c r="MLF296" s="198"/>
      <c r="MLG296" s="194"/>
      <c r="MLH296" s="194"/>
      <c r="MLI296" s="194"/>
      <c r="MLJ296" s="194"/>
      <c r="MLK296" s="194"/>
      <c r="MLL296" s="194"/>
      <c r="MLM296" s="194"/>
      <c r="MLN296" s="194"/>
      <c r="MLO296" s="198"/>
      <c r="MLP296" s="194"/>
      <c r="MLQ296" s="194"/>
      <c r="MLR296" s="194"/>
      <c r="MLS296" s="194"/>
      <c r="MLT296" s="194"/>
      <c r="MLU296" s="194"/>
      <c r="MLV296" s="194"/>
      <c r="MLW296" s="194"/>
      <c r="MLX296" s="362"/>
      <c r="MLY296" s="355"/>
      <c r="MLZ296" s="355"/>
      <c r="MMA296" s="184"/>
      <c r="MMB296" s="184"/>
      <c r="MMC296" s="357"/>
      <c r="MMD296" s="354"/>
      <c r="MME296" s="356"/>
      <c r="MMF296" s="198"/>
      <c r="MMG296" s="194"/>
      <c r="MMH296" s="194"/>
      <c r="MMI296" s="194"/>
      <c r="MMJ296" s="194"/>
      <c r="MMK296" s="194"/>
      <c r="MML296" s="194"/>
      <c r="MMM296" s="194"/>
      <c r="MMN296" s="194"/>
      <c r="MMO296" s="198"/>
      <c r="MMP296" s="194"/>
      <c r="MMQ296" s="194"/>
      <c r="MMR296" s="194"/>
      <c r="MMS296" s="194"/>
      <c r="MMT296" s="194"/>
      <c r="MMU296" s="194"/>
      <c r="MMV296" s="194"/>
      <c r="MMW296" s="194"/>
      <c r="MMX296" s="362"/>
      <c r="MMY296" s="355"/>
      <c r="MMZ296" s="355"/>
      <c r="MNA296" s="184"/>
      <c r="MNB296" s="184"/>
      <c r="MNC296" s="357"/>
      <c r="MND296" s="354"/>
      <c r="MNE296" s="356"/>
      <c r="MNF296" s="198"/>
      <c r="MNG296" s="194"/>
      <c r="MNH296" s="194"/>
      <c r="MNI296" s="194"/>
      <c r="MNJ296" s="194"/>
      <c r="MNK296" s="194"/>
      <c r="MNL296" s="194"/>
      <c r="MNM296" s="194"/>
      <c r="MNN296" s="194"/>
      <c r="MNO296" s="198"/>
      <c r="MNP296" s="194"/>
      <c r="MNQ296" s="194"/>
      <c r="MNR296" s="194"/>
      <c r="MNS296" s="194"/>
      <c r="MNT296" s="194"/>
      <c r="MNU296" s="194"/>
      <c r="MNV296" s="194"/>
      <c r="MNW296" s="194"/>
      <c r="MNX296" s="362"/>
      <c r="MNY296" s="355"/>
      <c r="MNZ296" s="355"/>
      <c r="MOA296" s="184"/>
      <c r="MOB296" s="184"/>
      <c r="MOC296" s="357"/>
      <c r="MOD296" s="354"/>
      <c r="MOE296" s="356"/>
      <c r="MOF296" s="198"/>
      <c r="MOG296" s="194"/>
      <c r="MOH296" s="194"/>
      <c r="MOI296" s="194"/>
      <c r="MOJ296" s="194"/>
      <c r="MOK296" s="194"/>
      <c r="MOL296" s="194"/>
      <c r="MOM296" s="194"/>
      <c r="MON296" s="194"/>
      <c r="MOO296" s="198"/>
      <c r="MOP296" s="194"/>
      <c r="MOQ296" s="194"/>
      <c r="MOR296" s="194"/>
      <c r="MOS296" s="194"/>
      <c r="MOT296" s="194"/>
      <c r="MOU296" s="194"/>
      <c r="MOV296" s="194"/>
      <c r="MOW296" s="194"/>
      <c r="MOX296" s="362"/>
      <c r="MOY296" s="355"/>
      <c r="MOZ296" s="355"/>
      <c r="MPA296" s="184"/>
      <c r="MPB296" s="184"/>
      <c r="MPC296" s="357"/>
      <c r="MPD296" s="354"/>
      <c r="MPE296" s="356"/>
      <c r="MPF296" s="198"/>
      <c r="MPG296" s="194"/>
      <c r="MPH296" s="194"/>
      <c r="MPI296" s="194"/>
      <c r="MPJ296" s="194"/>
      <c r="MPK296" s="194"/>
      <c r="MPL296" s="194"/>
      <c r="MPM296" s="194"/>
      <c r="MPN296" s="194"/>
      <c r="MPO296" s="198"/>
      <c r="MPP296" s="194"/>
      <c r="MPQ296" s="194"/>
      <c r="MPR296" s="194"/>
      <c r="MPS296" s="194"/>
      <c r="MPT296" s="194"/>
      <c r="MPU296" s="194"/>
      <c r="MPV296" s="194"/>
      <c r="MPW296" s="194"/>
      <c r="MPX296" s="362"/>
      <c r="MPY296" s="355"/>
      <c r="MPZ296" s="355"/>
      <c r="MQA296" s="184"/>
      <c r="MQB296" s="184"/>
      <c r="MQC296" s="357"/>
      <c r="MQD296" s="354"/>
      <c r="MQE296" s="356"/>
      <c r="MQF296" s="198"/>
      <c r="MQG296" s="194"/>
      <c r="MQH296" s="194"/>
      <c r="MQI296" s="194"/>
      <c r="MQJ296" s="194"/>
      <c r="MQK296" s="194"/>
      <c r="MQL296" s="194"/>
      <c r="MQM296" s="194"/>
      <c r="MQN296" s="194"/>
      <c r="MQO296" s="198"/>
      <c r="MQP296" s="194"/>
      <c r="MQQ296" s="194"/>
      <c r="MQR296" s="194"/>
      <c r="MQS296" s="194"/>
      <c r="MQT296" s="194"/>
      <c r="MQU296" s="194"/>
      <c r="MQV296" s="194"/>
      <c r="MQW296" s="194"/>
      <c r="MQX296" s="362"/>
      <c r="MQY296" s="355"/>
      <c r="MQZ296" s="355"/>
      <c r="MRA296" s="184"/>
      <c r="MRB296" s="184"/>
      <c r="MRC296" s="357"/>
      <c r="MRD296" s="354"/>
      <c r="MRE296" s="356"/>
      <c r="MRF296" s="198"/>
      <c r="MRG296" s="194"/>
      <c r="MRH296" s="194"/>
      <c r="MRI296" s="194"/>
      <c r="MRJ296" s="194"/>
      <c r="MRK296" s="194"/>
      <c r="MRL296" s="194"/>
      <c r="MRM296" s="194"/>
      <c r="MRN296" s="194"/>
      <c r="MRO296" s="198"/>
      <c r="MRP296" s="194"/>
      <c r="MRQ296" s="194"/>
      <c r="MRR296" s="194"/>
      <c r="MRS296" s="194"/>
      <c r="MRT296" s="194"/>
      <c r="MRU296" s="194"/>
      <c r="MRV296" s="194"/>
      <c r="MRW296" s="194"/>
      <c r="MRX296" s="362"/>
      <c r="MRY296" s="355"/>
      <c r="MRZ296" s="355"/>
      <c r="MSA296" s="184"/>
      <c r="MSB296" s="184"/>
      <c r="MSC296" s="357"/>
      <c r="MSD296" s="354"/>
      <c r="MSE296" s="356"/>
      <c r="MSF296" s="198"/>
      <c r="MSG296" s="194"/>
      <c r="MSH296" s="194"/>
      <c r="MSI296" s="194"/>
      <c r="MSJ296" s="194"/>
      <c r="MSK296" s="194"/>
      <c r="MSL296" s="194"/>
      <c r="MSM296" s="194"/>
      <c r="MSN296" s="194"/>
      <c r="MSO296" s="198"/>
      <c r="MSP296" s="194"/>
      <c r="MSQ296" s="194"/>
      <c r="MSR296" s="194"/>
      <c r="MSS296" s="194"/>
      <c r="MST296" s="194"/>
      <c r="MSU296" s="194"/>
      <c r="MSV296" s="194"/>
      <c r="MSW296" s="194"/>
      <c r="MSX296" s="362"/>
      <c r="MSY296" s="355"/>
      <c r="MSZ296" s="355"/>
      <c r="MTA296" s="184"/>
      <c r="MTB296" s="184"/>
      <c r="MTC296" s="357"/>
      <c r="MTD296" s="354"/>
      <c r="MTE296" s="356"/>
      <c r="MTF296" s="198"/>
      <c r="MTG296" s="194"/>
      <c r="MTH296" s="194"/>
      <c r="MTI296" s="194"/>
      <c r="MTJ296" s="194"/>
      <c r="MTK296" s="194"/>
      <c r="MTL296" s="194"/>
      <c r="MTM296" s="194"/>
      <c r="MTN296" s="194"/>
      <c r="MTO296" s="198"/>
      <c r="MTP296" s="194"/>
      <c r="MTQ296" s="194"/>
      <c r="MTR296" s="194"/>
      <c r="MTS296" s="194"/>
      <c r="MTT296" s="194"/>
      <c r="MTU296" s="194"/>
      <c r="MTV296" s="194"/>
      <c r="MTW296" s="194"/>
      <c r="MTX296" s="362"/>
      <c r="MTY296" s="355"/>
      <c r="MTZ296" s="355"/>
      <c r="MUA296" s="184"/>
      <c r="MUB296" s="184"/>
      <c r="MUC296" s="357"/>
      <c r="MUD296" s="354"/>
      <c r="MUE296" s="356"/>
      <c r="MUF296" s="198"/>
      <c r="MUG296" s="194"/>
      <c r="MUH296" s="194"/>
      <c r="MUI296" s="194"/>
      <c r="MUJ296" s="194"/>
      <c r="MUK296" s="194"/>
      <c r="MUL296" s="194"/>
      <c r="MUM296" s="194"/>
      <c r="MUN296" s="194"/>
      <c r="MUO296" s="198"/>
      <c r="MUP296" s="194"/>
      <c r="MUQ296" s="194"/>
      <c r="MUR296" s="194"/>
      <c r="MUS296" s="194"/>
      <c r="MUT296" s="194"/>
      <c r="MUU296" s="194"/>
      <c r="MUV296" s="194"/>
      <c r="MUW296" s="194"/>
      <c r="MUX296" s="362"/>
      <c r="MUY296" s="355"/>
      <c r="MUZ296" s="355"/>
      <c r="MVA296" s="184"/>
      <c r="MVB296" s="184"/>
      <c r="MVC296" s="357"/>
      <c r="MVD296" s="354"/>
      <c r="MVE296" s="356"/>
      <c r="MVF296" s="198"/>
      <c r="MVG296" s="194"/>
      <c r="MVH296" s="194"/>
      <c r="MVI296" s="194"/>
      <c r="MVJ296" s="194"/>
      <c r="MVK296" s="194"/>
      <c r="MVL296" s="194"/>
      <c r="MVM296" s="194"/>
      <c r="MVN296" s="194"/>
      <c r="MVO296" s="198"/>
      <c r="MVP296" s="194"/>
      <c r="MVQ296" s="194"/>
      <c r="MVR296" s="194"/>
      <c r="MVS296" s="194"/>
      <c r="MVT296" s="194"/>
      <c r="MVU296" s="194"/>
      <c r="MVV296" s="194"/>
      <c r="MVW296" s="194"/>
      <c r="MVX296" s="362"/>
      <c r="MVY296" s="355"/>
      <c r="MVZ296" s="355"/>
      <c r="MWA296" s="184"/>
      <c r="MWB296" s="184"/>
      <c r="MWC296" s="357"/>
      <c r="MWD296" s="354"/>
      <c r="MWE296" s="356"/>
      <c r="MWF296" s="198"/>
      <c r="MWG296" s="194"/>
      <c r="MWH296" s="194"/>
      <c r="MWI296" s="194"/>
      <c r="MWJ296" s="194"/>
      <c r="MWK296" s="194"/>
      <c r="MWL296" s="194"/>
      <c r="MWM296" s="194"/>
      <c r="MWN296" s="194"/>
      <c r="MWO296" s="198"/>
      <c r="MWP296" s="194"/>
      <c r="MWQ296" s="194"/>
      <c r="MWR296" s="194"/>
      <c r="MWS296" s="194"/>
      <c r="MWT296" s="194"/>
      <c r="MWU296" s="194"/>
      <c r="MWV296" s="194"/>
      <c r="MWW296" s="194"/>
      <c r="MWX296" s="362"/>
      <c r="MWY296" s="355"/>
      <c r="MWZ296" s="355"/>
      <c r="MXA296" s="184"/>
      <c r="MXB296" s="184"/>
      <c r="MXC296" s="357"/>
      <c r="MXD296" s="354"/>
      <c r="MXE296" s="356"/>
      <c r="MXF296" s="198"/>
      <c r="MXG296" s="194"/>
      <c r="MXH296" s="194"/>
      <c r="MXI296" s="194"/>
      <c r="MXJ296" s="194"/>
      <c r="MXK296" s="194"/>
      <c r="MXL296" s="194"/>
      <c r="MXM296" s="194"/>
      <c r="MXN296" s="194"/>
      <c r="MXO296" s="198"/>
      <c r="MXP296" s="194"/>
      <c r="MXQ296" s="194"/>
      <c r="MXR296" s="194"/>
      <c r="MXS296" s="194"/>
      <c r="MXT296" s="194"/>
      <c r="MXU296" s="194"/>
      <c r="MXV296" s="194"/>
      <c r="MXW296" s="194"/>
      <c r="MXX296" s="362"/>
      <c r="MXY296" s="355"/>
      <c r="MXZ296" s="355"/>
      <c r="MYA296" s="184"/>
      <c r="MYB296" s="184"/>
      <c r="MYC296" s="357"/>
      <c r="MYD296" s="354"/>
      <c r="MYE296" s="356"/>
      <c r="MYF296" s="198"/>
      <c r="MYG296" s="194"/>
      <c r="MYH296" s="194"/>
      <c r="MYI296" s="194"/>
      <c r="MYJ296" s="194"/>
      <c r="MYK296" s="194"/>
      <c r="MYL296" s="194"/>
      <c r="MYM296" s="194"/>
      <c r="MYN296" s="194"/>
      <c r="MYO296" s="198"/>
      <c r="MYP296" s="194"/>
      <c r="MYQ296" s="194"/>
      <c r="MYR296" s="194"/>
      <c r="MYS296" s="194"/>
      <c r="MYT296" s="194"/>
      <c r="MYU296" s="194"/>
      <c r="MYV296" s="194"/>
      <c r="MYW296" s="194"/>
      <c r="MYX296" s="362"/>
      <c r="MYY296" s="355"/>
      <c r="MYZ296" s="355"/>
      <c r="MZA296" s="184"/>
      <c r="MZB296" s="184"/>
      <c r="MZC296" s="357"/>
      <c r="MZD296" s="354"/>
      <c r="MZE296" s="356"/>
      <c r="MZF296" s="198"/>
      <c r="MZG296" s="194"/>
      <c r="MZH296" s="194"/>
      <c r="MZI296" s="194"/>
      <c r="MZJ296" s="194"/>
      <c r="MZK296" s="194"/>
      <c r="MZL296" s="194"/>
      <c r="MZM296" s="194"/>
      <c r="MZN296" s="194"/>
      <c r="MZO296" s="198"/>
      <c r="MZP296" s="194"/>
      <c r="MZQ296" s="194"/>
      <c r="MZR296" s="194"/>
      <c r="MZS296" s="194"/>
      <c r="MZT296" s="194"/>
      <c r="MZU296" s="194"/>
      <c r="MZV296" s="194"/>
      <c r="MZW296" s="194"/>
      <c r="MZX296" s="362"/>
      <c r="MZY296" s="355"/>
      <c r="MZZ296" s="355"/>
      <c r="NAA296" s="184"/>
      <c r="NAB296" s="184"/>
      <c r="NAC296" s="357"/>
      <c r="NAD296" s="354"/>
      <c r="NAE296" s="356"/>
      <c r="NAF296" s="198"/>
      <c r="NAG296" s="194"/>
      <c r="NAH296" s="194"/>
      <c r="NAI296" s="194"/>
      <c r="NAJ296" s="194"/>
      <c r="NAK296" s="194"/>
      <c r="NAL296" s="194"/>
      <c r="NAM296" s="194"/>
      <c r="NAN296" s="194"/>
      <c r="NAO296" s="198"/>
      <c r="NAP296" s="194"/>
      <c r="NAQ296" s="194"/>
      <c r="NAR296" s="194"/>
      <c r="NAS296" s="194"/>
      <c r="NAT296" s="194"/>
      <c r="NAU296" s="194"/>
      <c r="NAV296" s="194"/>
      <c r="NAW296" s="194"/>
      <c r="NAX296" s="362"/>
      <c r="NAY296" s="355"/>
      <c r="NAZ296" s="355"/>
      <c r="NBA296" s="184"/>
      <c r="NBB296" s="184"/>
      <c r="NBC296" s="357"/>
      <c r="NBD296" s="354"/>
      <c r="NBE296" s="356"/>
      <c r="NBF296" s="198"/>
      <c r="NBG296" s="194"/>
      <c r="NBH296" s="194"/>
      <c r="NBI296" s="194"/>
      <c r="NBJ296" s="194"/>
      <c r="NBK296" s="194"/>
      <c r="NBL296" s="194"/>
      <c r="NBM296" s="194"/>
      <c r="NBN296" s="194"/>
      <c r="NBO296" s="198"/>
      <c r="NBP296" s="194"/>
      <c r="NBQ296" s="194"/>
      <c r="NBR296" s="194"/>
      <c r="NBS296" s="194"/>
      <c r="NBT296" s="194"/>
      <c r="NBU296" s="194"/>
      <c r="NBV296" s="194"/>
      <c r="NBW296" s="194"/>
      <c r="NBX296" s="362"/>
      <c r="NBY296" s="355"/>
      <c r="NBZ296" s="355"/>
      <c r="NCA296" s="184"/>
      <c r="NCB296" s="184"/>
      <c r="NCC296" s="357"/>
      <c r="NCD296" s="354"/>
      <c r="NCE296" s="356"/>
      <c r="NCF296" s="198"/>
      <c r="NCG296" s="194"/>
      <c r="NCH296" s="194"/>
      <c r="NCI296" s="194"/>
      <c r="NCJ296" s="194"/>
      <c r="NCK296" s="194"/>
      <c r="NCL296" s="194"/>
      <c r="NCM296" s="194"/>
      <c r="NCN296" s="194"/>
      <c r="NCO296" s="198"/>
      <c r="NCP296" s="194"/>
      <c r="NCQ296" s="194"/>
      <c r="NCR296" s="194"/>
      <c r="NCS296" s="194"/>
      <c r="NCT296" s="194"/>
      <c r="NCU296" s="194"/>
      <c r="NCV296" s="194"/>
      <c r="NCW296" s="194"/>
      <c r="NCX296" s="362"/>
      <c r="NCY296" s="355"/>
      <c r="NCZ296" s="355"/>
      <c r="NDA296" s="184"/>
      <c r="NDB296" s="184"/>
      <c r="NDC296" s="357"/>
      <c r="NDD296" s="354"/>
      <c r="NDE296" s="356"/>
      <c r="NDF296" s="198"/>
      <c r="NDG296" s="194"/>
      <c r="NDH296" s="194"/>
      <c r="NDI296" s="194"/>
      <c r="NDJ296" s="194"/>
      <c r="NDK296" s="194"/>
      <c r="NDL296" s="194"/>
      <c r="NDM296" s="194"/>
      <c r="NDN296" s="194"/>
      <c r="NDO296" s="198"/>
      <c r="NDP296" s="194"/>
      <c r="NDQ296" s="194"/>
      <c r="NDR296" s="194"/>
      <c r="NDS296" s="194"/>
      <c r="NDT296" s="194"/>
      <c r="NDU296" s="194"/>
      <c r="NDV296" s="194"/>
      <c r="NDW296" s="194"/>
      <c r="NDX296" s="362"/>
      <c r="NDY296" s="355"/>
      <c r="NDZ296" s="355"/>
      <c r="NEA296" s="184"/>
      <c r="NEB296" s="184"/>
      <c r="NEC296" s="357"/>
      <c r="NED296" s="354"/>
      <c r="NEE296" s="356"/>
      <c r="NEF296" s="198"/>
      <c r="NEG296" s="194"/>
      <c r="NEH296" s="194"/>
      <c r="NEI296" s="194"/>
      <c r="NEJ296" s="194"/>
      <c r="NEK296" s="194"/>
      <c r="NEL296" s="194"/>
      <c r="NEM296" s="194"/>
      <c r="NEN296" s="194"/>
      <c r="NEO296" s="198"/>
      <c r="NEP296" s="194"/>
      <c r="NEQ296" s="194"/>
      <c r="NER296" s="194"/>
      <c r="NES296" s="194"/>
      <c r="NET296" s="194"/>
      <c r="NEU296" s="194"/>
      <c r="NEV296" s="194"/>
      <c r="NEW296" s="194"/>
      <c r="NEX296" s="362"/>
      <c r="NEY296" s="355"/>
      <c r="NEZ296" s="355"/>
      <c r="NFA296" s="184"/>
      <c r="NFB296" s="184"/>
      <c r="NFC296" s="357"/>
      <c r="NFD296" s="354"/>
      <c r="NFE296" s="356"/>
      <c r="NFF296" s="198"/>
      <c r="NFG296" s="194"/>
      <c r="NFH296" s="194"/>
      <c r="NFI296" s="194"/>
      <c r="NFJ296" s="194"/>
      <c r="NFK296" s="194"/>
      <c r="NFL296" s="194"/>
      <c r="NFM296" s="194"/>
      <c r="NFN296" s="194"/>
      <c r="NFO296" s="198"/>
      <c r="NFP296" s="194"/>
      <c r="NFQ296" s="194"/>
      <c r="NFR296" s="194"/>
      <c r="NFS296" s="194"/>
      <c r="NFT296" s="194"/>
      <c r="NFU296" s="194"/>
      <c r="NFV296" s="194"/>
      <c r="NFW296" s="194"/>
      <c r="NFX296" s="362"/>
      <c r="NFY296" s="355"/>
      <c r="NFZ296" s="355"/>
      <c r="NGA296" s="184"/>
      <c r="NGB296" s="184"/>
      <c r="NGC296" s="357"/>
      <c r="NGD296" s="354"/>
      <c r="NGE296" s="356"/>
      <c r="NGF296" s="198"/>
      <c r="NGG296" s="194"/>
      <c r="NGH296" s="194"/>
      <c r="NGI296" s="194"/>
      <c r="NGJ296" s="194"/>
      <c r="NGK296" s="194"/>
      <c r="NGL296" s="194"/>
      <c r="NGM296" s="194"/>
      <c r="NGN296" s="194"/>
      <c r="NGO296" s="198"/>
      <c r="NGP296" s="194"/>
      <c r="NGQ296" s="194"/>
      <c r="NGR296" s="194"/>
      <c r="NGS296" s="194"/>
      <c r="NGT296" s="194"/>
      <c r="NGU296" s="194"/>
      <c r="NGV296" s="194"/>
      <c r="NGW296" s="194"/>
      <c r="NGX296" s="362"/>
      <c r="NGY296" s="355"/>
      <c r="NGZ296" s="355"/>
      <c r="NHA296" s="184"/>
      <c r="NHB296" s="184"/>
      <c r="NHC296" s="357"/>
      <c r="NHD296" s="354"/>
      <c r="NHE296" s="356"/>
      <c r="NHF296" s="198"/>
      <c r="NHG296" s="194"/>
      <c r="NHH296" s="194"/>
      <c r="NHI296" s="194"/>
      <c r="NHJ296" s="194"/>
      <c r="NHK296" s="194"/>
      <c r="NHL296" s="194"/>
      <c r="NHM296" s="194"/>
      <c r="NHN296" s="194"/>
      <c r="NHO296" s="198"/>
      <c r="NHP296" s="194"/>
      <c r="NHQ296" s="194"/>
      <c r="NHR296" s="194"/>
      <c r="NHS296" s="194"/>
      <c r="NHT296" s="194"/>
      <c r="NHU296" s="194"/>
      <c r="NHV296" s="194"/>
      <c r="NHW296" s="194"/>
      <c r="NHX296" s="362"/>
      <c r="NHY296" s="355"/>
      <c r="NHZ296" s="355"/>
      <c r="NIA296" s="184"/>
      <c r="NIB296" s="184"/>
      <c r="NIC296" s="357"/>
      <c r="NID296" s="354"/>
      <c r="NIE296" s="356"/>
      <c r="NIF296" s="198"/>
      <c r="NIG296" s="194"/>
      <c r="NIH296" s="194"/>
      <c r="NII296" s="194"/>
      <c r="NIJ296" s="194"/>
      <c r="NIK296" s="194"/>
      <c r="NIL296" s="194"/>
      <c r="NIM296" s="194"/>
      <c r="NIN296" s="194"/>
      <c r="NIO296" s="198"/>
      <c r="NIP296" s="194"/>
      <c r="NIQ296" s="194"/>
      <c r="NIR296" s="194"/>
      <c r="NIS296" s="194"/>
      <c r="NIT296" s="194"/>
      <c r="NIU296" s="194"/>
      <c r="NIV296" s="194"/>
      <c r="NIW296" s="194"/>
      <c r="NIX296" s="362"/>
      <c r="NIY296" s="355"/>
      <c r="NIZ296" s="355"/>
      <c r="NJA296" s="184"/>
      <c r="NJB296" s="184"/>
      <c r="NJC296" s="357"/>
      <c r="NJD296" s="354"/>
      <c r="NJE296" s="356"/>
      <c r="NJF296" s="198"/>
      <c r="NJG296" s="194"/>
      <c r="NJH296" s="194"/>
      <c r="NJI296" s="194"/>
      <c r="NJJ296" s="194"/>
      <c r="NJK296" s="194"/>
      <c r="NJL296" s="194"/>
      <c r="NJM296" s="194"/>
      <c r="NJN296" s="194"/>
      <c r="NJO296" s="198"/>
      <c r="NJP296" s="194"/>
      <c r="NJQ296" s="194"/>
      <c r="NJR296" s="194"/>
      <c r="NJS296" s="194"/>
      <c r="NJT296" s="194"/>
      <c r="NJU296" s="194"/>
      <c r="NJV296" s="194"/>
      <c r="NJW296" s="194"/>
      <c r="NJX296" s="362"/>
      <c r="NJY296" s="355"/>
      <c r="NJZ296" s="355"/>
      <c r="NKA296" s="184"/>
      <c r="NKB296" s="184"/>
      <c r="NKC296" s="357"/>
      <c r="NKD296" s="354"/>
      <c r="NKE296" s="356"/>
      <c r="NKF296" s="198"/>
      <c r="NKG296" s="194"/>
      <c r="NKH296" s="194"/>
      <c r="NKI296" s="194"/>
      <c r="NKJ296" s="194"/>
      <c r="NKK296" s="194"/>
      <c r="NKL296" s="194"/>
      <c r="NKM296" s="194"/>
      <c r="NKN296" s="194"/>
      <c r="NKO296" s="198"/>
      <c r="NKP296" s="194"/>
      <c r="NKQ296" s="194"/>
      <c r="NKR296" s="194"/>
      <c r="NKS296" s="194"/>
      <c r="NKT296" s="194"/>
      <c r="NKU296" s="194"/>
      <c r="NKV296" s="194"/>
      <c r="NKW296" s="194"/>
      <c r="NKX296" s="362"/>
      <c r="NKY296" s="355"/>
      <c r="NKZ296" s="355"/>
      <c r="NLA296" s="184"/>
      <c r="NLB296" s="184"/>
      <c r="NLC296" s="357"/>
      <c r="NLD296" s="354"/>
      <c r="NLE296" s="356"/>
      <c r="NLF296" s="198"/>
      <c r="NLG296" s="194"/>
      <c r="NLH296" s="194"/>
      <c r="NLI296" s="194"/>
      <c r="NLJ296" s="194"/>
      <c r="NLK296" s="194"/>
      <c r="NLL296" s="194"/>
      <c r="NLM296" s="194"/>
      <c r="NLN296" s="194"/>
      <c r="NLO296" s="198"/>
      <c r="NLP296" s="194"/>
      <c r="NLQ296" s="194"/>
      <c r="NLR296" s="194"/>
      <c r="NLS296" s="194"/>
      <c r="NLT296" s="194"/>
      <c r="NLU296" s="194"/>
      <c r="NLV296" s="194"/>
      <c r="NLW296" s="194"/>
      <c r="NLX296" s="362"/>
      <c r="NLY296" s="355"/>
      <c r="NLZ296" s="355"/>
      <c r="NMA296" s="184"/>
      <c r="NMB296" s="184"/>
      <c r="NMC296" s="357"/>
      <c r="NMD296" s="354"/>
      <c r="NME296" s="356"/>
      <c r="NMF296" s="198"/>
      <c r="NMG296" s="194"/>
      <c r="NMH296" s="194"/>
      <c r="NMI296" s="194"/>
      <c r="NMJ296" s="194"/>
      <c r="NMK296" s="194"/>
      <c r="NML296" s="194"/>
      <c r="NMM296" s="194"/>
      <c r="NMN296" s="194"/>
      <c r="NMO296" s="198"/>
      <c r="NMP296" s="194"/>
      <c r="NMQ296" s="194"/>
      <c r="NMR296" s="194"/>
      <c r="NMS296" s="194"/>
      <c r="NMT296" s="194"/>
      <c r="NMU296" s="194"/>
      <c r="NMV296" s="194"/>
      <c r="NMW296" s="194"/>
      <c r="NMX296" s="362"/>
      <c r="NMY296" s="355"/>
      <c r="NMZ296" s="355"/>
      <c r="NNA296" s="184"/>
      <c r="NNB296" s="184"/>
      <c r="NNC296" s="357"/>
      <c r="NND296" s="354"/>
      <c r="NNE296" s="356"/>
      <c r="NNF296" s="198"/>
      <c r="NNG296" s="194"/>
      <c r="NNH296" s="194"/>
      <c r="NNI296" s="194"/>
      <c r="NNJ296" s="194"/>
      <c r="NNK296" s="194"/>
      <c r="NNL296" s="194"/>
      <c r="NNM296" s="194"/>
      <c r="NNN296" s="194"/>
      <c r="NNO296" s="198"/>
      <c r="NNP296" s="194"/>
      <c r="NNQ296" s="194"/>
      <c r="NNR296" s="194"/>
      <c r="NNS296" s="194"/>
      <c r="NNT296" s="194"/>
      <c r="NNU296" s="194"/>
      <c r="NNV296" s="194"/>
      <c r="NNW296" s="194"/>
      <c r="NNX296" s="362"/>
      <c r="NNY296" s="355"/>
      <c r="NNZ296" s="355"/>
      <c r="NOA296" s="184"/>
      <c r="NOB296" s="184"/>
      <c r="NOC296" s="357"/>
      <c r="NOD296" s="354"/>
      <c r="NOE296" s="356"/>
      <c r="NOF296" s="198"/>
      <c r="NOG296" s="194"/>
      <c r="NOH296" s="194"/>
      <c r="NOI296" s="194"/>
      <c r="NOJ296" s="194"/>
      <c r="NOK296" s="194"/>
      <c r="NOL296" s="194"/>
      <c r="NOM296" s="194"/>
      <c r="NON296" s="194"/>
      <c r="NOO296" s="198"/>
      <c r="NOP296" s="194"/>
      <c r="NOQ296" s="194"/>
      <c r="NOR296" s="194"/>
      <c r="NOS296" s="194"/>
      <c r="NOT296" s="194"/>
      <c r="NOU296" s="194"/>
      <c r="NOV296" s="194"/>
      <c r="NOW296" s="194"/>
      <c r="NOX296" s="362"/>
      <c r="NOY296" s="355"/>
      <c r="NOZ296" s="355"/>
      <c r="NPA296" s="184"/>
      <c r="NPB296" s="184"/>
      <c r="NPC296" s="357"/>
      <c r="NPD296" s="354"/>
      <c r="NPE296" s="356"/>
      <c r="NPF296" s="198"/>
      <c r="NPG296" s="194"/>
      <c r="NPH296" s="194"/>
      <c r="NPI296" s="194"/>
      <c r="NPJ296" s="194"/>
      <c r="NPK296" s="194"/>
      <c r="NPL296" s="194"/>
      <c r="NPM296" s="194"/>
      <c r="NPN296" s="194"/>
      <c r="NPO296" s="198"/>
      <c r="NPP296" s="194"/>
      <c r="NPQ296" s="194"/>
      <c r="NPR296" s="194"/>
      <c r="NPS296" s="194"/>
      <c r="NPT296" s="194"/>
      <c r="NPU296" s="194"/>
      <c r="NPV296" s="194"/>
      <c r="NPW296" s="194"/>
      <c r="NPX296" s="362"/>
      <c r="NPY296" s="355"/>
      <c r="NPZ296" s="355"/>
      <c r="NQA296" s="184"/>
      <c r="NQB296" s="184"/>
      <c r="NQC296" s="357"/>
      <c r="NQD296" s="354"/>
      <c r="NQE296" s="356"/>
      <c r="NQF296" s="198"/>
      <c r="NQG296" s="194"/>
      <c r="NQH296" s="194"/>
      <c r="NQI296" s="194"/>
      <c r="NQJ296" s="194"/>
      <c r="NQK296" s="194"/>
      <c r="NQL296" s="194"/>
      <c r="NQM296" s="194"/>
      <c r="NQN296" s="194"/>
      <c r="NQO296" s="198"/>
      <c r="NQP296" s="194"/>
      <c r="NQQ296" s="194"/>
      <c r="NQR296" s="194"/>
      <c r="NQS296" s="194"/>
      <c r="NQT296" s="194"/>
      <c r="NQU296" s="194"/>
      <c r="NQV296" s="194"/>
      <c r="NQW296" s="194"/>
      <c r="NQX296" s="362"/>
      <c r="NQY296" s="355"/>
      <c r="NQZ296" s="355"/>
      <c r="NRA296" s="184"/>
      <c r="NRB296" s="184"/>
      <c r="NRC296" s="357"/>
      <c r="NRD296" s="354"/>
      <c r="NRE296" s="356"/>
      <c r="NRF296" s="198"/>
      <c r="NRG296" s="194"/>
      <c r="NRH296" s="194"/>
      <c r="NRI296" s="194"/>
      <c r="NRJ296" s="194"/>
      <c r="NRK296" s="194"/>
      <c r="NRL296" s="194"/>
      <c r="NRM296" s="194"/>
      <c r="NRN296" s="194"/>
      <c r="NRO296" s="198"/>
      <c r="NRP296" s="194"/>
      <c r="NRQ296" s="194"/>
      <c r="NRR296" s="194"/>
      <c r="NRS296" s="194"/>
      <c r="NRT296" s="194"/>
      <c r="NRU296" s="194"/>
      <c r="NRV296" s="194"/>
      <c r="NRW296" s="194"/>
      <c r="NRX296" s="362"/>
      <c r="NRY296" s="355"/>
      <c r="NRZ296" s="355"/>
      <c r="NSA296" s="184"/>
      <c r="NSB296" s="184"/>
      <c r="NSC296" s="357"/>
      <c r="NSD296" s="354"/>
      <c r="NSE296" s="356"/>
      <c r="NSF296" s="198"/>
      <c r="NSG296" s="194"/>
      <c r="NSH296" s="194"/>
      <c r="NSI296" s="194"/>
      <c r="NSJ296" s="194"/>
      <c r="NSK296" s="194"/>
      <c r="NSL296" s="194"/>
      <c r="NSM296" s="194"/>
      <c r="NSN296" s="194"/>
      <c r="NSO296" s="198"/>
      <c r="NSP296" s="194"/>
      <c r="NSQ296" s="194"/>
      <c r="NSR296" s="194"/>
      <c r="NSS296" s="194"/>
      <c r="NST296" s="194"/>
      <c r="NSU296" s="194"/>
      <c r="NSV296" s="194"/>
      <c r="NSW296" s="194"/>
      <c r="NSX296" s="362"/>
      <c r="NSY296" s="355"/>
      <c r="NSZ296" s="355"/>
      <c r="NTA296" s="184"/>
      <c r="NTB296" s="184"/>
      <c r="NTC296" s="357"/>
      <c r="NTD296" s="354"/>
      <c r="NTE296" s="356"/>
      <c r="NTF296" s="198"/>
      <c r="NTG296" s="194"/>
      <c r="NTH296" s="194"/>
      <c r="NTI296" s="194"/>
      <c r="NTJ296" s="194"/>
      <c r="NTK296" s="194"/>
      <c r="NTL296" s="194"/>
      <c r="NTM296" s="194"/>
      <c r="NTN296" s="194"/>
      <c r="NTO296" s="198"/>
      <c r="NTP296" s="194"/>
      <c r="NTQ296" s="194"/>
      <c r="NTR296" s="194"/>
      <c r="NTS296" s="194"/>
      <c r="NTT296" s="194"/>
      <c r="NTU296" s="194"/>
      <c r="NTV296" s="194"/>
      <c r="NTW296" s="194"/>
      <c r="NTX296" s="362"/>
      <c r="NTY296" s="355"/>
      <c r="NTZ296" s="355"/>
      <c r="NUA296" s="184"/>
      <c r="NUB296" s="184"/>
      <c r="NUC296" s="357"/>
      <c r="NUD296" s="354"/>
      <c r="NUE296" s="356"/>
      <c r="NUF296" s="198"/>
      <c r="NUG296" s="194"/>
      <c r="NUH296" s="194"/>
      <c r="NUI296" s="194"/>
      <c r="NUJ296" s="194"/>
      <c r="NUK296" s="194"/>
      <c r="NUL296" s="194"/>
      <c r="NUM296" s="194"/>
      <c r="NUN296" s="194"/>
      <c r="NUO296" s="198"/>
      <c r="NUP296" s="194"/>
      <c r="NUQ296" s="194"/>
      <c r="NUR296" s="194"/>
      <c r="NUS296" s="194"/>
      <c r="NUT296" s="194"/>
      <c r="NUU296" s="194"/>
      <c r="NUV296" s="194"/>
      <c r="NUW296" s="194"/>
      <c r="NUX296" s="362"/>
      <c r="NUY296" s="355"/>
      <c r="NUZ296" s="355"/>
      <c r="NVA296" s="184"/>
      <c r="NVB296" s="184"/>
      <c r="NVC296" s="357"/>
      <c r="NVD296" s="354"/>
      <c r="NVE296" s="356"/>
      <c r="NVF296" s="198"/>
      <c r="NVG296" s="194"/>
      <c r="NVH296" s="194"/>
      <c r="NVI296" s="194"/>
      <c r="NVJ296" s="194"/>
      <c r="NVK296" s="194"/>
      <c r="NVL296" s="194"/>
      <c r="NVM296" s="194"/>
      <c r="NVN296" s="194"/>
      <c r="NVO296" s="198"/>
      <c r="NVP296" s="194"/>
      <c r="NVQ296" s="194"/>
      <c r="NVR296" s="194"/>
      <c r="NVS296" s="194"/>
      <c r="NVT296" s="194"/>
      <c r="NVU296" s="194"/>
      <c r="NVV296" s="194"/>
      <c r="NVW296" s="194"/>
      <c r="NVX296" s="362"/>
      <c r="NVY296" s="355"/>
      <c r="NVZ296" s="355"/>
      <c r="NWA296" s="184"/>
      <c r="NWB296" s="184"/>
      <c r="NWC296" s="357"/>
      <c r="NWD296" s="354"/>
      <c r="NWE296" s="356"/>
      <c r="NWF296" s="198"/>
      <c r="NWG296" s="194"/>
      <c r="NWH296" s="194"/>
      <c r="NWI296" s="194"/>
      <c r="NWJ296" s="194"/>
      <c r="NWK296" s="194"/>
      <c r="NWL296" s="194"/>
      <c r="NWM296" s="194"/>
      <c r="NWN296" s="194"/>
      <c r="NWO296" s="198"/>
      <c r="NWP296" s="194"/>
      <c r="NWQ296" s="194"/>
      <c r="NWR296" s="194"/>
      <c r="NWS296" s="194"/>
      <c r="NWT296" s="194"/>
      <c r="NWU296" s="194"/>
      <c r="NWV296" s="194"/>
      <c r="NWW296" s="194"/>
      <c r="NWX296" s="362"/>
      <c r="NWY296" s="355"/>
      <c r="NWZ296" s="355"/>
      <c r="NXA296" s="184"/>
      <c r="NXB296" s="184"/>
      <c r="NXC296" s="357"/>
      <c r="NXD296" s="354"/>
      <c r="NXE296" s="356"/>
      <c r="NXF296" s="198"/>
      <c r="NXG296" s="194"/>
      <c r="NXH296" s="194"/>
      <c r="NXI296" s="194"/>
      <c r="NXJ296" s="194"/>
      <c r="NXK296" s="194"/>
      <c r="NXL296" s="194"/>
      <c r="NXM296" s="194"/>
      <c r="NXN296" s="194"/>
      <c r="NXO296" s="198"/>
      <c r="NXP296" s="194"/>
      <c r="NXQ296" s="194"/>
      <c r="NXR296" s="194"/>
      <c r="NXS296" s="194"/>
      <c r="NXT296" s="194"/>
      <c r="NXU296" s="194"/>
      <c r="NXV296" s="194"/>
      <c r="NXW296" s="194"/>
      <c r="NXX296" s="362"/>
      <c r="NXY296" s="355"/>
      <c r="NXZ296" s="355"/>
      <c r="NYA296" s="184"/>
      <c r="NYB296" s="184"/>
      <c r="NYC296" s="357"/>
      <c r="NYD296" s="354"/>
      <c r="NYE296" s="356"/>
      <c r="NYF296" s="198"/>
      <c r="NYG296" s="194"/>
      <c r="NYH296" s="194"/>
      <c r="NYI296" s="194"/>
      <c r="NYJ296" s="194"/>
      <c r="NYK296" s="194"/>
      <c r="NYL296" s="194"/>
      <c r="NYM296" s="194"/>
      <c r="NYN296" s="194"/>
      <c r="NYO296" s="198"/>
      <c r="NYP296" s="194"/>
      <c r="NYQ296" s="194"/>
      <c r="NYR296" s="194"/>
      <c r="NYS296" s="194"/>
      <c r="NYT296" s="194"/>
      <c r="NYU296" s="194"/>
      <c r="NYV296" s="194"/>
      <c r="NYW296" s="194"/>
      <c r="NYX296" s="362"/>
      <c r="NYY296" s="355"/>
      <c r="NYZ296" s="355"/>
      <c r="NZA296" s="184"/>
      <c r="NZB296" s="184"/>
      <c r="NZC296" s="357"/>
      <c r="NZD296" s="354"/>
      <c r="NZE296" s="356"/>
      <c r="NZF296" s="198"/>
      <c r="NZG296" s="194"/>
      <c r="NZH296" s="194"/>
      <c r="NZI296" s="194"/>
      <c r="NZJ296" s="194"/>
      <c r="NZK296" s="194"/>
      <c r="NZL296" s="194"/>
      <c r="NZM296" s="194"/>
      <c r="NZN296" s="194"/>
      <c r="NZO296" s="198"/>
      <c r="NZP296" s="194"/>
      <c r="NZQ296" s="194"/>
      <c r="NZR296" s="194"/>
      <c r="NZS296" s="194"/>
      <c r="NZT296" s="194"/>
      <c r="NZU296" s="194"/>
      <c r="NZV296" s="194"/>
      <c r="NZW296" s="194"/>
      <c r="NZX296" s="362"/>
      <c r="NZY296" s="355"/>
      <c r="NZZ296" s="355"/>
      <c r="OAA296" s="184"/>
      <c r="OAB296" s="184"/>
      <c r="OAC296" s="357"/>
      <c r="OAD296" s="354"/>
      <c r="OAE296" s="356"/>
      <c r="OAF296" s="198"/>
      <c r="OAG296" s="194"/>
      <c r="OAH296" s="194"/>
      <c r="OAI296" s="194"/>
      <c r="OAJ296" s="194"/>
      <c r="OAK296" s="194"/>
      <c r="OAL296" s="194"/>
      <c r="OAM296" s="194"/>
      <c r="OAN296" s="194"/>
      <c r="OAO296" s="198"/>
      <c r="OAP296" s="194"/>
      <c r="OAQ296" s="194"/>
      <c r="OAR296" s="194"/>
      <c r="OAS296" s="194"/>
      <c r="OAT296" s="194"/>
      <c r="OAU296" s="194"/>
      <c r="OAV296" s="194"/>
      <c r="OAW296" s="194"/>
      <c r="OAX296" s="362"/>
      <c r="OAY296" s="355"/>
      <c r="OAZ296" s="355"/>
      <c r="OBA296" s="184"/>
      <c r="OBB296" s="184"/>
      <c r="OBC296" s="357"/>
      <c r="OBD296" s="354"/>
      <c r="OBE296" s="356"/>
      <c r="OBF296" s="198"/>
      <c r="OBG296" s="194"/>
      <c r="OBH296" s="194"/>
      <c r="OBI296" s="194"/>
      <c r="OBJ296" s="194"/>
      <c r="OBK296" s="194"/>
      <c r="OBL296" s="194"/>
      <c r="OBM296" s="194"/>
      <c r="OBN296" s="194"/>
      <c r="OBO296" s="198"/>
      <c r="OBP296" s="194"/>
      <c r="OBQ296" s="194"/>
      <c r="OBR296" s="194"/>
      <c r="OBS296" s="194"/>
      <c r="OBT296" s="194"/>
      <c r="OBU296" s="194"/>
      <c r="OBV296" s="194"/>
      <c r="OBW296" s="194"/>
      <c r="OBX296" s="362"/>
      <c r="OBY296" s="355"/>
      <c r="OBZ296" s="355"/>
      <c r="OCA296" s="184"/>
      <c r="OCB296" s="184"/>
      <c r="OCC296" s="357"/>
      <c r="OCD296" s="354"/>
      <c r="OCE296" s="356"/>
      <c r="OCF296" s="198"/>
      <c r="OCG296" s="194"/>
      <c r="OCH296" s="194"/>
      <c r="OCI296" s="194"/>
      <c r="OCJ296" s="194"/>
      <c r="OCK296" s="194"/>
      <c r="OCL296" s="194"/>
      <c r="OCM296" s="194"/>
      <c r="OCN296" s="194"/>
      <c r="OCO296" s="198"/>
      <c r="OCP296" s="194"/>
      <c r="OCQ296" s="194"/>
      <c r="OCR296" s="194"/>
      <c r="OCS296" s="194"/>
      <c r="OCT296" s="194"/>
      <c r="OCU296" s="194"/>
      <c r="OCV296" s="194"/>
      <c r="OCW296" s="194"/>
      <c r="OCX296" s="362"/>
      <c r="OCY296" s="355"/>
      <c r="OCZ296" s="355"/>
      <c r="ODA296" s="184"/>
      <c r="ODB296" s="184"/>
      <c r="ODC296" s="357"/>
      <c r="ODD296" s="354"/>
      <c r="ODE296" s="356"/>
      <c r="ODF296" s="198"/>
      <c r="ODG296" s="194"/>
      <c r="ODH296" s="194"/>
      <c r="ODI296" s="194"/>
      <c r="ODJ296" s="194"/>
      <c r="ODK296" s="194"/>
      <c r="ODL296" s="194"/>
      <c r="ODM296" s="194"/>
      <c r="ODN296" s="194"/>
      <c r="ODO296" s="198"/>
      <c r="ODP296" s="194"/>
      <c r="ODQ296" s="194"/>
      <c r="ODR296" s="194"/>
      <c r="ODS296" s="194"/>
      <c r="ODT296" s="194"/>
      <c r="ODU296" s="194"/>
      <c r="ODV296" s="194"/>
      <c r="ODW296" s="194"/>
      <c r="ODX296" s="362"/>
      <c r="ODY296" s="355"/>
      <c r="ODZ296" s="355"/>
      <c r="OEA296" s="184"/>
      <c r="OEB296" s="184"/>
      <c r="OEC296" s="357"/>
      <c r="OED296" s="354"/>
      <c r="OEE296" s="356"/>
      <c r="OEF296" s="198"/>
      <c r="OEG296" s="194"/>
      <c r="OEH296" s="194"/>
      <c r="OEI296" s="194"/>
      <c r="OEJ296" s="194"/>
      <c r="OEK296" s="194"/>
      <c r="OEL296" s="194"/>
      <c r="OEM296" s="194"/>
      <c r="OEN296" s="194"/>
      <c r="OEO296" s="198"/>
      <c r="OEP296" s="194"/>
      <c r="OEQ296" s="194"/>
      <c r="OER296" s="194"/>
      <c r="OES296" s="194"/>
      <c r="OET296" s="194"/>
      <c r="OEU296" s="194"/>
      <c r="OEV296" s="194"/>
      <c r="OEW296" s="194"/>
      <c r="OEX296" s="362"/>
      <c r="OEY296" s="355"/>
      <c r="OEZ296" s="355"/>
      <c r="OFA296" s="184"/>
      <c r="OFB296" s="184"/>
      <c r="OFC296" s="357"/>
      <c r="OFD296" s="354"/>
      <c r="OFE296" s="356"/>
      <c r="OFF296" s="198"/>
      <c r="OFG296" s="194"/>
      <c r="OFH296" s="194"/>
      <c r="OFI296" s="194"/>
      <c r="OFJ296" s="194"/>
      <c r="OFK296" s="194"/>
      <c r="OFL296" s="194"/>
      <c r="OFM296" s="194"/>
      <c r="OFN296" s="194"/>
      <c r="OFO296" s="198"/>
      <c r="OFP296" s="194"/>
      <c r="OFQ296" s="194"/>
      <c r="OFR296" s="194"/>
      <c r="OFS296" s="194"/>
      <c r="OFT296" s="194"/>
      <c r="OFU296" s="194"/>
      <c r="OFV296" s="194"/>
      <c r="OFW296" s="194"/>
      <c r="OFX296" s="362"/>
      <c r="OFY296" s="355"/>
      <c r="OFZ296" s="355"/>
      <c r="OGA296" s="184"/>
      <c r="OGB296" s="184"/>
      <c r="OGC296" s="357"/>
      <c r="OGD296" s="354"/>
      <c r="OGE296" s="356"/>
      <c r="OGF296" s="198"/>
      <c r="OGG296" s="194"/>
      <c r="OGH296" s="194"/>
      <c r="OGI296" s="194"/>
      <c r="OGJ296" s="194"/>
      <c r="OGK296" s="194"/>
      <c r="OGL296" s="194"/>
      <c r="OGM296" s="194"/>
      <c r="OGN296" s="194"/>
      <c r="OGO296" s="198"/>
      <c r="OGP296" s="194"/>
      <c r="OGQ296" s="194"/>
      <c r="OGR296" s="194"/>
      <c r="OGS296" s="194"/>
      <c r="OGT296" s="194"/>
      <c r="OGU296" s="194"/>
      <c r="OGV296" s="194"/>
      <c r="OGW296" s="194"/>
      <c r="OGX296" s="362"/>
      <c r="OGY296" s="355"/>
      <c r="OGZ296" s="355"/>
      <c r="OHA296" s="184"/>
      <c r="OHB296" s="184"/>
      <c r="OHC296" s="357"/>
      <c r="OHD296" s="354"/>
      <c r="OHE296" s="356"/>
      <c r="OHF296" s="198"/>
      <c r="OHG296" s="194"/>
      <c r="OHH296" s="194"/>
      <c r="OHI296" s="194"/>
      <c r="OHJ296" s="194"/>
      <c r="OHK296" s="194"/>
      <c r="OHL296" s="194"/>
      <c r="OHM296" s="194"/>
      <c r="OHN296" s="194"/>
      <c r="OHO296" s="198"/>
      <c r="OHP296" s="194"/>
      <c r="OHQ296" s="194"/>
      <c r="OHR296" s="194"/>
      <c r="OHS296" s="194"/>
      <c r="OHT296" s="194"/>
      <c r="OHU296" s="194"/>
      <c r="OHV296" s="194"/>
      <c r="OHW296" s="194"/>
      <c r="OHX296" s="362"/>
      <c r="OHY296" s="355"/>
      <c r="OHZ296" s="355"/>
      <c r="OIA296" s="184"/>
      <c r="OIB296" s="184"/>
      <c r="OIC296" s="357"/>
      <c r="OID296" s="354"/>
      <c r="OIE296" s="356"/>
      <c r="OIF296" s="198"/>
      <c r="OIG296" s="194"/>
      <c r="OIH296" s="194"/>
      <c r="OII296" s="194"/>
      <c r="OIJ296" s="194"/>
      <c r="OIK296" s="194"/>
      <c r="OIL296" s="194"/>
      <c r="OIM296" s="194"/>
      <c r="OIN296" s="194"/>
      <c r="OIO296" s="198"/>
      <c r="OIP296" s="194"/>
      <c r="OIQ296" s="194"/>
      <c r="OIR296" s="194"/>
      <c r="OIS296" s="194"/>
      <c r="OIT296" s="194"/>
      <c r="OIU296" s="194"/>
      <c r="OIV296" s="194"/>
      <c r="OIW296" s="194"/>
      <c r="OIX296" s="362"/>
      <c r="OIY296" s="355"/>
      <c r="OIZ296" s="355"/>
      <c r="OJA296" s="184"/>
      <c r="OJB296" s="184"/>
      <c r="OJC296" s="357"/>
      <c r="OJD296" s="354"/>
      <c r="OJE296" s="356"/>
      <c r="OJF296" s="198"/>
      <c r="OJG296" s="194"/>
      <c r="OJH296" s="194"/>
      <c r="OJI296" s="194"/>
      <c r="OJJ296" s="194"/>
      <c r="OJK296" s="194"/>
      <c r="OJL296" s="194"/>
      <c r="OJM296" s="194"/>
      <c r="OJN296" s="194"/>
      <c r="OJO296" s="198"/>
      <c r="OJP296" s="194"/>
      <c r="OJQ296" s="194"/>
      <c r="OJR296" s="194"/>
      <c r="OJS296" s="194"/>
      <c r="OJT296" s="194"/>
      <c r="OJU296" s="194"/>
      <c r="OJV296" s="194"/>
      <c r="OJW296" s="194"/>
      <c r="OJX296" s="362"/>
      <c r="OJY296" s="355"/>
      <c r="OJZ296" s="355"/>
      <c r="OKA296" s="184"/>
      <c r="OKB296" s="184"/>
      <c r="OKC296" s="357"/>
      <c r="OKD296" s="354"/>
      <c r="OKE296" s="356"/>
      <c r="OKF296" s="198"/>
      <c r="OKG296" s="194"/>
      <c r="OKH296" s="194"/>
      <c r="OKI296" s="194"/>
      <c r="OKJ296" s="194"/>
      <c r="OKK296" s="194"/>
      <c r="OKL296" s="194"/>
      <c r="OKM296" s="194"/>
      <c r="OKN296" s="194"/>
      <c r="OKO296" s="198"/>
      <c r="OKP296" s="194"/>
      <c r="OKQ296" s="194"/>
      <c r="OKR296" s="194"/>
      <c r="OKS296" s="194"/>
      <c r="OKT296" s="194"/>
      <c r="OKU296" s="194"/>
      <c r="OKV296" s="194"/>
      <c r="OKW296" s="194"/>
      <c r="OKX296" s="362"/>
      <c r="OKY296" s="355"/>
      <c r="OKZ296" s="355"/>
      <c r="OLA296" s="184"/>
      <c r="OLB296" s="184"/>
      <c r="OLC296" s="357"/>
      <c r="OLD296" s="354"/>
      <c r="OLE296" s="356"/>
      <c r="OLF296" s="198"/>
      <c r="OLG296" s="194"/>
      <c r="OLH296" s="194"/>
      <c r="OLI296" s="194"/>
      <c r="OLJ296" s="194"/>
      <c r="OLK296" s="194"/>
      <c r="OLL296" s="194"/>
      <c r="OLM296" s="194"/>
      <c r="OLN296" s="194"/>
      <c r="OLO296" s="198"/>
      <c r="OLP296" s="194"/>
      <c r="OLQ296" s="194"/>
      <c r="OLR296" s="194"/>
      <c r="OLS296" s="194"/>
      <c r="OLT296" s="194"/>
      <c r="OLU296" s="194"/>
      <c r="OLV296" s="194"/>
      <c r="OLW296" s="194"/>
      <c r="OLX296" s="362"/>
      <c r="OLY296" s="355"/>
      <c r="OLZ296" s="355"/>
      <c r="OMA296" s="184"/>
      <c r="OMB296" s="184"/>
      <c r="OMC296" s="357"/>
      <c r="OMD296" s="354"/>
      <c r="OME296" s="356"/>
      <c r="OMF296" s="198"/>
      <c r="OMG296" s="194"/>
      <c r="OMH296" s="194"/>
      <c r="OMI296" s="194"/>
      <c r="OMJ296" s="194"/>
      <c r="OMK296" s="194"/>
      <c r="OML296" s="194"/>
      <c r="OMM296" s="194"/>
      <c r="OMN296" s="194"/>
      <c r="OMO296" s="198"/>
      <c r="OMP296" s="194"/>
      <c r="OMQ296" s="194"/>
      <c r="OMR296" s="194"/>
      <c r="OMS296" s="194"/>
      <c r="OMT296" s="194"/>
      <c r="OMU296" s="194"/>
      <c r="OMV296" s="194"/>
      <c r="OMW296" s="194"/>
      <c r="OMX296" s="362"/>
      <c r="OMY296" s="355"/>
      <c r="OMZ296" s="355"/>
      <c r="ONA296" s="184"/>
      <c r="ONB296" s="184"/>
      <c r="ONC296" s="357"/>
      <c r="OND296" s="354"/>
      <c r="ONE296" s="356"/>
      <c r="ONF296" s="198"/>
      <c r="ONG296" s="194"/>
      <c r="ONH296" s="194"/>
      <c r="ONI296" s="194"/>
      <c r="ONJ296" s="194"/>
      <c r="ONK296" s="194"/>
      <c r="ONL296" s="194"/>
      <c r="ONM296" s="194"/>
      <c r="ONN296" s="194"/>
      <c r="ONO296" s="198"/>
      <c r="ONP296" s="194"/>
      <c r="ONQ296" s="194"/>
      <c r="ONR296" s="194"/>
      <c r="ONS296" s="194"/>
      <c r="ONT296" s="194"/>
      <c r="ONU296" s="194"/>
      <c r="ONV296" s="194"/>
      <c r="ONW296" s="194"/>
      <c r="ONX296" s="362"/>
      <c r="ONY296" s="355"/>
      <c r="ONZ296" s="355"/>
      <c r="OOA296" s="184"/>
      <c r="OOB296" s="184"/>
      <c r="OOC296" s="357"/>
      <c r="OOD296" s="354"/>
      <c r="OOE296" s="356"/>
      <c r="OOF296" s="198"/>
      <c r="OOG296" s="194"/>
      <c r="OOH296" s="194"/>
      <c r="OOI296" s="194"/>
      <c r="OOJ296" s="194"/>
      <c r="OOK296" s="194"/>
      <c r="OOL296" s="194"/>
      <c r="OOM296" s="194"/>
      <c r="OON296" s="194"/>
      <c r="OOO296" s="198"/>
      <c r="OOP296" s="194"/>
      <c r="OOQ296" s="194"/>
      <c r="OOR296" s="194"/>
      <c r="OOS296" s="194"/>
      <c r="OOT296" s="194"/>
      <c r="OOU296" s="194"/>
      <c r="OOV296" s="194"/>
      <c r="OOW296" s="194"/>
      <c r="OOX296" s="362"/>
      <c r="OOY296" s="355"/>
      <c r="OOZ296" s="355"/>
      <c r="OPA296" s="184"/>
      <c r="OPB296" s="184"/>
      <c r="OPC296" s="357"/>
      <c r="OPD296" s="354"/>
      <c r="OPE296" s="356"/>
      <c r="OPF296" s="198"/>
      <c r="OPG296" s="194"/>
      <c r="OPH296" s="194"/>
      <c r="OPI296" s="194"/>
      <c r="OPJ296" s="194"/>
      <c r="OPK296" s="194"/>
      <c r="OPL296" s="194"/>
      <c r="OPM296" s="194"/>
      <c r="OPN296" s="194"/>
      <c r="OPO296" s="198"/>
      <c r="OPP296" s="194"/>
      <c r="OPQ296" s="194"/>
      <c r="OPR296" s="194"/>
      <c r="OPS296" s="194"/>
      <c r="OPT296" s="194"/>
      <c r="OPU296" s="194"/>
      <c r="OPV296" s="194"/>
      <c r="OPW296" s="194"/>
      <c r="OPX296" s="362"/>
      <c r="OPY296" s="355"/>
      <c r="OPZ296" s="355"/>
      <c r="OQA296" s="184"/>
      <c r="OQB296" s="184"/>
      <c r="OQC296" s="357"/>
      <c r="OQD296" s="354"/>
      <c r="OQE296" s="356"/>
      <c r="OQF296" s="198"/>
      <c r="OQG296" s="194"/>
      <c r="OQH296" s="194"/>
      <c r="OQI296" s="194"/>
      <c r="OQJ296" s="194"/>
      <c r="OQK296" s="194"/>
      <c r="OQL296" s="194"/>
      <c r="OQM296" s="194"/>
      <c r="OQN296" s="194"/>
      <c r="OQO296" s="198"/>
      <c r="OQP296" s="194"/>
      <c r="OQQ296" s="194"/>
      <c r="OQR296" s="194"/>
      <c r="OQS296" s="194"/>
      <c r="OQT296" s="194"/>
      <c r="OQU296" s="194"/>
      <c r="OQV296" s="194"/>
      <c r="OQW296" s="194"/>
      <c r="OQX296" s="362"/>
      <c r="OQY296" s="355"/>
      <c r="OQZ296" s="355"/>
      <c r="ORA296" s="184"/>
      <c r="ORB296" s="184"/>
      <c r="ORC296" s="357"/>
      <c r="ORD296" s="354"/>
      <c r="ORE296" s="356"/>
      <c r="ORF296" s="198"/>
      <c r="ORG296" s="194"/>
      <c r="ORH296" s="194"/>
      <c r="ORI296" s="194"/>
      <c r="ORJ296" s="194"/>
      <c r="ORK296" s="194"/>
      <c r="ORL296" s="194"/>
      <c r="ORM296" s="194"/>
      <c r="ORN296" s="194"/>
      <c r="ORO296" s="198"/>
      <c r="ORP296" s="194"/>
      <c r="ORQ296" s="194"/>
      <c r="ORR296" s="194"/>
      <c r="ORS296" s="194"/>
      <c r="ORT296" s="194"/>
      <c r="ORU296" s="194"/>
      <c r="ORV296" s="194"/>
      <c r="ORW296" s="194"/>
      <c r="ORX296" s="362"/>
      <c r="ORY296" s="355"/>
      <c r="ORZ296" s="355"/>
      <c r="OSA296" s="184"/>
      <c r="OSB296" s="184"/>
      <c r="OSC296" s="357"/>
      <c r="OSD296" s="354"/>
      <c r="OSE296" s="356"/>
      <c r="OSF296" s="198"/>
      <c r="OSG296" s="194"/>
      <c r="OSH296" s="194"/>
      <c r="OSI296" s="194"/>
      <c r="OSJ296" s="194"/>
      <c r="OSK296" s="194"/>
      <c r="OSL296" s="194"/>
      <c r="OSM296" s="194"/>
      <c r="OSN296" s="194"/>
      <c r="OSO296" s="198"/>
      <c r="OSP296" s="194"/>
      <c r="OSQ296" s="194"/>
      <c r="OSR296" s="194"/>
      <c r="OSS296" s="194"/>
      <c r="OST296" s="194"/>
      <c r="OSU296" s="194"/>
      <c r="OSV296" s="194"/>
      <c r="OSW296" s="194"/>
      <c r="OSX296" s="362"/>
      <c r="OSY296" s="355"/>
      <c r="OSZ296" s="355"/>
      <c r="OTA296" s="184"/>
      <c r="OTB296" s="184"/>
      <c r="OTC296" s="357"/>
      <c r="OTD296" s="354"/>
      <c r="OTE296" s="356"/>
      <c r="OTF296" s="198"/>
      <c r="OTG296" s="194"/>
      <c r="OTH296" s="194"/>
      <c r="OTI296" s="194"/>
      <c r="OTJ296" s="194"/>
      <c r="OTK296" s="194"/>
      <c r="OTL296" s="194"/>
      <c r="OTM296" s="194"/>
      <c r="OTN296" s="194"/>
      <c r="OTO296" s="198"/>
      <c r="OTP296" s="194"/>
      <c r="OTQ296" s="194"/>
      <c r="OTR296" s="194"/>
      <c r="OTS296" s="194"/>
      <c r="OTT296" s="194"/>
      <c r="OTU296" s="194"/>
      <c r="OTV296" s="194"/>
      <c r="OTW296" s="194"/>
      <c r="OTX296" s="362"/>
      <c r="OTY296" s="355"/>
      <c r="OTZ296" s="355"/>
      <c r="OUA296" s="184"/>
      <c r="OUB296" s="184"/>
      <c r="OUC296" s="357"/>
      <c r="OUD296" s="354"/>
      <c r="OUE296" s="356"/>
      <c r="OUF296" s="198"/>
      <c r="OUG296" s="194"/>
      <c r="OUH296" s="194"/>
      <c r="OUI296" s="194"/>
      <c r="OUJ296" s="194"/>
      <c r="OUK296" s="194"/>
      <c r="OUL296" s="194"/>
      <c r="OUM296" s="194"/>
      <c r="OUN296" s="194"/>
      <c r="OUO296" s="198"/>
      <c r="OUP296" s="194"/>
      <c r="OUQ296" s="194"/>
      <c r="OUR296" s="194"/>
      <c r="OUS296" s="194"/>
      <c r="OUT296" s="194"/>
      <c r="OUU296" s="194"/>
      <c r="OUV296" s="194"/>
      <c r="OUW296" s="194"/>
      <c r="OUX296" s="362"/>
      <c r="OUY296" s="355"/>
      <c r="OUZ296" s="355"/>
      <c r="OVA296" s="184"/>
      <c r="OVB296" s="184"/>
      <c r="OVC296" s="357"/>
      <c r="OVD296" s="354"/>
      <c r="OVE296" s="356"/>
      <c r="OVF296" s="198"/>
      <c r="OVG296" s="194"/>
      <c r="OVH296" s="194"/>
      <c r="OVI296" s="194"/>
      <c r="OVJ296" s="194"/>
      <c r="OVK296" s="194"/>
      <c r="OVL296" s="194"/>
      <c r="OVM296" s="194"/>
      <c r="OVN296" s="194"/>
      <c r="OVO296" s="198"/>
      <c r="OVP296" s="194"/>
      <c r="OVQ296" s="194"/>
      <c r="OVR296" s="194"/>
      <c r="OVS296" s="194"/>
      <c r="OVT296" s="194"/>
      <c r="OVU296" s="194"/>
      <c r="OVV296" s="194"/>
      <c r="OVW296" s="194"/>
      <c r="OVX296" s="362"/>
      <c r="OVY296" s="355"/>
      <c r="OVZ296" s="355"/>
      <c r="OWA296" s="184"/>
      <c r="OWB296" s="184"/>
      <c r="OWC296" s="357"/>
      <c r="OWD296" s="354"/>
      <c r="OWE296" s="356"/>
      <c r="OWF296" s="198"/>
      <c r="OWG296" s="194"/>
      <c r="OWH296" s="194"/>
      <c r="OWI296" s="194"/>
      <c r="OWJ296" s="194"/>
      <c r="OWK296" s="194"/>
      <c r="OWL296" s="194"/>
      <c r="OWM296" s="194"/>
      <c r="OWN296" s="194"/>
      <c r="OWO296" s="198"/>
      <c r="OWP296" s="194"/>
      <c r="OWQ296" s="194"/>
      <c r="OWR296" s="194"/>
      <c r="OWS296" s="194"/>
      <c r="OWT296" s="194"/>
      <c r="OWU296" s="194"/>
      <c r="OWV296" s="194"/>
      <c r="OWW296" s="194"/>
      <c r="OWX296" s="362"/>
      <c r="OWY296" s="355"/>
      <c r="OWZ296" s="355"/>
      <c r="OXA296" s="184"/>
      <c r="OXB296" s="184"/>
      <c r="OXC296" s="357"/>
      <c r="OXD296" s="354"/>
      <c r="OXE296" s="356"/>
      <c r="OXF296" s="198"/>
      <c r="OXG296" s="194"/>
      <c r="OXH296" s="194"/>
      <c r="OXI296" s="194"/>
      <c r="OXJ296" s="194"/>
      <c r="OXK296" s="194"/>
      <c r="OXL296" s="194"/>
      <c r="OXM296" s="194"/>
      <c r="OXN296" s="194"/>
      <c r="OXO296" s="198"/>
      <c r="OXP296" s="194"/>
      <c r="OXQ296" s="194"/>
      <c r="OXR296" s="194"/>
      <c r="OXS296" s="194"/>
      <c r="OXT296" s="194"/>
      <c r="OXU296" s="194"/>
      <c r="OXV296" s="194"/>
      <c r="OXW296" s="194"/>
      <c r="OXX296" s="362"/>
      <c r="OXY296" s="355"/>
      <c r="OXZ296" s="355"/>
      <c r="OYA296" s="184"/>
      <c r="OYB296" s="184"/>
      <c r="OYC296" s="357"/>
      <c r="OYD296" s="354"/>
      <c r="OYE296" s="356"/>
      <c r="OYF296" s="198"/>
      <c r="OYG296" s="194"/>
      <c r="OYH296" s="194"/>
      <c r="OYI296" s="194"/>
      <c r="OYJ296" s="194"/>
      <c r="OYK296" s="194"/>
      <c r="OYL296" s="194"/>
      <c r="OYM296" s="194"/>
      <c r="OYN296" s="194"/>
      <c r="OYO296" s="198"/>
      <c r="OYP296" s="194"/>
      <c r="OYQ296" s="194"/>
      <c r="OYR296" s="194"/>
      <c r="OYS296" s="194"/>
      <c r="OYT296" s="194"/>
      <c r="OYU296" s="194"/>
      <c r="OYV296" s="194"/>
      <c r="OYW296" s="194"/>
      <c r="OYX296" s="362"/>
      <c r="OYY296" s="355"/>
      <c r="OYZ296" s="355"/>
      <c r="OZA296" s="184"/>
      <c r="OZB296" s="184"/>
      <c r="OZC296" s="357"/>
      <c r="OZD296" s="354"/>
      <c r="OZE296" s="356"/>
      <c r="OZF296" s="198"/>
      <c r="OZG296" s="194"/>
      <c r="OZH296" s="194"/>
      <c r="OZI296" s="194"/>
      <c r="OZJ296" s="194"/>
      <c r="OZK296" s="194"/>
      <c r="OZL296" s="194"/>
      <c r="OZM296" s="194"/>
      <c r="OZN296" s="194"/>
      <c r="OZO296" s="198"/>
      <c r="OZP296" s="194"/>
      <c r="OZQ296" s="194"/>
      <c r="OZR296" s="194"/>
      <c r="OZS296" s="194"/>
      <c r="OZT296" s="194"/>
      <c r="OZU296" s="194"/>
      <c r="OZV296" s="194"/>
      <c r="OZW296" s="194"/>
      <c r="OZX296" s="362"/>
      <c r="OZY296" s="355"/>
      <c r="OZZ296" s="355"/>
      <c r="PAA296" s="184"/>
      <c r="PAB296" s="184"/>
      <c r="PAC296" s="357"/>
      <c r="PAD296" s="354"/>
      <c r="PAE296" s="356"/>
      <c r="PAF296" s="198"/>
      <c r="PAG296" s="194"/>
      <c r="PAH296" s="194"/>
      <c r="PAI296" s="194"/>
      <c r="PAJ296" s="194"/>
      <c r="PAK296" s="194"/>
      <c r="PAL296" s="194"/>
      <c r="PAM296" s="194"/>
      <c r="PAN296" s="194"/>
      <c r="PAO296" s="198"/>
      <c r="PAP296" s="194"/>
      <c r="PAQ296" s="194"/>
      <c r="PAR296" s="194"/>
      <c r="PAS296" s="194"/>
      <c r="PAT296" s="194"/>
      <c r="PAU296" s="194"/>
      <c r="PAV296" s="194"/>
      <c r="PAW296" s="194"/>
      <c r="PAX296" s="362"/>
      <c r="PAY296" s="355"/>
      <c r="PAZ296" s="355"/>
      <c r="PBA296" s="184"/>
      <c r="PBB296" s="184"/>
      <c r="PBC296" s="357"/>
      <c r="PBD296" s="354"/>
      <c r="PBE296" s="356"/>
      <c r="PBF296" s="198"/>
      <c r="PBG296" s="194"/>
      <c r="PBH296" s="194"/>
      <c r="PBI296" s="194"/>
      <c r="PBJ296" s="194"/>
      <c r="PBK296" s="194"/>
      <c r="PBL296" s="194"/>
      <c r="PBM296" s="194"/>
      <c r="PBN296" s="194"/>
      <c r="PBO296" s="198"/>
      <c r="PBP296" s="194"/>
      <c r="PBQ296" s="194"/>
      <c r="PBR296" s="194"/>
      <c r="PBS296" s="194"/>
      <c r="PBT296" s="194"/>
      <c r="PBU296" s="194"/>
      <c r="PBV296" s="194"/>
      <c r="PBW296" s="194"/>
      <c r="PBX296" s="362"/>
      <c r="PBY296" s="355"/>
      <c r="PBZ296" s="355"/>
      <c r="PCA296" s="184"/>
      <c r="PCB296" s="184"/>
      <c r="PCC296" s="357"/>
      <c r="PCD296" s="354"/>
      <c r="PCE296" s="356"/>
      <c r="PCF296" s="198"/>
      <c r="PCG296" s="194"/>
      <c r="PCH296" s="194"/>
      <c r="PCI296" s="194"/>
      <c r="PCJ296" s="194"/>
      <c r="PCK296" s="194"/>
      <c r="PCL296" s="194"/>
      <c r="PCM296" s="194"/>
      <c r="PCN296" s="194"/>
      <c r="PCO296" s="198"/>
      <c r="PCP296" s="194"/>
      <c r="PCQ296" s="194"/>
      <c r="PCR296" s="194"/>
      <c r="PCS296" s="194"/>
      <c r="PCT296" s="194"/>
      <c r="PCU296" s="194"/>
      <c r="PCV296" s="194"/>
      <c r="PCW296" s="194"/>
      <c r="PCX296" s="362"/>
      <c r="PCY296" s="355"/>
      <c r="PCZ296" s="355"/>
      <c r="PDA296" s="184"/>
      <c r="PDB296" s="184"/>
      <c r="PDC296" s="357"/>
      <c r="PDD296" s="354"/>
      <c r="PDE296" s="356"/>
      <c r="PDF296" s="198"/>
      <c r="PDG296" s="194"/>
      <c r="PDH296" s="194"/>
      <c r="PDI296" s="194"/>
      <c r="PDJ296" s="194"/>
      <c r="PDK296" s="194"/>
      <c r="PDL296" s="194"/>
      <c r="PDM296" s="194"/>
      <c r="PDN296" s="194"/>
      <c r="PDO296" s="198"/>
      <c r="PDP296" s="194"/>
      <c r="PDQ296" s="194"/>
      <c r="PDR296" s="194"/>
      <c r="PDS296" s="194"/>
      <c r="PDT296" s="194"/>
      <c r="PDU296" s="194"/>
      <c r="PDV296" s="194"/>
      <c r="PDW296" s="194"/>
      <c r="PDX296" s="362"/>
      <c r="PDY296" s="355"/>
      <c r="PDZ296" s="355"/>
      <c r="PEA296" s="184"/>
      <c r="PEB296" s="184"/>
      <c r="PEC296" s="357"/>
      <c r="PED296" s="354"/>
      <c r="PEE296" s="356"/>
      <c r="PEF296" s="198"/>
      <c r="PEG296" s="194"/>
      <c r="PEH296" s="194"/>
      <c r="PEI296" s="194"/>
      <c r="PEJ296" s="194"/>
      <c r="PEK296" s="194"/>
      <c r="PEL296" s="194"/>
      <c r="PEM296" s="194"/>
      <c r="PEN296" s="194"/>
      <c r="PEO296" s="198"/>
      <c r="PEP296" s="194"/>
      <c r="PEQ296" s="194"/>
      <c r="PER296" s="194"/>
      <c r="PES296" s="194"/>
      <c r="PET296" s="194"/>
      <c r="PEU296" s="194"/>
      <c r="PEV296" s="194"/>
      <c r="PEW296" s="194"/>
      <c r="PEX296" s="362"/>
      <c r="PEY296" s="355"/>
      <c r="PEZ296" s="355"/>
      <c r="PFA296" s="184"/>
      <c r="PFB296" s="184"/>
      <c r="PFC296" s="357"/>
      <c r="PFD296" s="354"/>
      <c r="PFE296" s="356"/>
      <c r="PFF296" s="198"/>
      <c r="PFG296" s="194"/>
      <c r="PFH296" s="194"/>
      <c r="PFI296" s="194"/>
      <c r="PFJ296" s="194"/>
      <c r="PFK296" s="194"/>
      <c r="PFL296" s="194"/>
      <c r="PFM296" s="194"/>
      <c r="PFN296" s="194"/>
      <c r="PFO296" s="198"/>
      <c r="PFP296" s="194"/>
      <c r="PFQ296" s="194"/>
      <c r="PFR296" s="194"/>
      <c r="PFS296" s="194"/>
      <c r="PFT296" s="194"/>
      <c r="PFU296" s="194"/>
      <c r="PFV296" s="194"/>
      <c r="PFW296" s="194"/>
      <c r="PFX296" s="362"/>
      <c r="PFY296" s="355"/>
      <c r="PFZ296" s="355"/>
      <c r="PGA296" s="184"/>
      <c r="PGB296" s="184"/>
      <c r="PGC296" s="357"/>
      <c r="PGD296" s="354"/>
      <c r="PGE296" s="356"/>
      <c r="PGF296" s="198"/>
      <c r="PGG296" s="194"/>
      <c r="PGH296" s="194"/>
      <c r="PGI296" s="194"/>
      <c r="PGJ296" s="194"/>
      <c r="PGK296" s="194"/>
      <c r="PGL296" s="194"/>
      <c r="PGM296" s="194"/>
      <c r="PGN296" s="194"/>
      <c r="PGO296" s="198"/>
      <c r="PGP296" s="194"/>
      <c r="PGQ296" s="194"/>
      <c r="PGR296" s="194"/>
      <c r="PGS296" s="194"/>
      <c r="PGT296" s="194"/>
      <c r="PGU296" s="194"/>
      <c r="PGV296" s="194"/>
      <c r="PGW296" s="194"/>
      <c r="PGX296" s="362"/>
      <c r="PGY296" s="355"/>
      <c r="PGZ296" s="355"/>
      <c r="PHA296" s="184"/>
      <c r="PHB296" s="184"/>
      <c r="PHC296" s="357"/>
      <c r="PHD296" s="354"/>
      <c r="PHE296" s="356"/>
      <c r="PHF296" s="198"/>
      <c r="PHG296" s="194"/>
      <c r="PHH296" s="194"/>
      <c r="PHI296" s="194"/>
      <c r="PHJ296" s="194"/>
      <c r="PHK296" s="194"/>
      <c r="PHL296" s="194"/>
      <c r="PHM296" s="194"/>
      <c r="PHN296" s="194"/>
      <c r="PHO296" s="198"/>
      <c r="PHP296" s="194"/>
      <c r="PHQ296" s="194"/>
      <c r="PHR296" s="194"/>
      <c r="PHS296" s="194"/>
      <c r="PHT296" s="194"/>
      <c r="PHU296" s="194"/>
      <c r="PHV296" s="194"/>
      <c r="PHW296" s="194"/>
      <c r="PHX296" s="362"/>
      <c r="PHY296" s="355"/>
      <c r="PHZ296" s="355"/>
      <c r="PIA296" s="184"/>
      <c r="PIB296" s="184"/>
      <c r="PIC296" s="357"/>
      <c r="PID296" s="354"/>
      <c r="PIE296" s="356"/>
      <c r="PIF296" s="198"/>
      <c r="PIG296" s="194"/>
      <c r="PIH296" s="194"/>
      <c r="PII296" s="194"/>
      <c r="PIJ296" s="194"/>
      <c r="PIK296" s="194"/>
      <c r="PIL296" s="194"/>
      <c r="PIM296" s="194"/>
      <c r="PIN296" s="194"/>
      <c r="PIO296" s="198"/>
      <c r="PIP296" s="194"/>
      <c r="PIQ296" s="194"/>
      <c r="PIR296" s="194"/>
      <c r="PIS296" s="194"/>
      <c r="PIT296" s="194"/>
      <c r="PIU296" s="194"/>
      <c r="PIV296" s="194"/>
      <c r="PIW296" s="194"/>
      <c r="PIX296" s="362"/>
      <c r="PIY296" s="355"/>
      <c r="PIZ296" s="355"/>
      <c r="PJA296" s="184"/>
      <c r="PJB296" s="184"/>
      <c r="PJC296" s="357"/>
      <c r="PJD296" s="354"/>
      <c r="PJE296" s="356"/>
      <c r="PJF296" s="198"/>
      <c r="PJG296" s="194"/>
      <c r="PJH296" s="194"/>
      <c r="PJI296" s="194"/>
      <c r="PJJ296" s="194"/>
      <c r="PJK296" s="194"/>
      <c r="PJL296" s="194"/>
      <c r="PJM296" s="194"/>
      <c r="PJN296" s="194"/>
      <c r="PJO296" s="198"/>
      <c r="PJP296" s="194"/>
      <c r="PJQ296" s="194"/>
      <c r="PJR296" s="194"/>
      <c r="PJS296" s="194"/>
      <c r="PJT296" s="194"/>
      <c r="PJU296" s="194"/>
      <c r="PJV296" s="194"/>
      <c r="PJW296" s="194"/>
      <c r="PJX296" s="362"/>
      <c r="PJY296" s="355"/>
      <c r="PJZ296" s="355"/>
      <c r="PKA296" s="184"/>
      <c r="PKB296" s="184"/>
      <c r="PKC296" s="357"/>
      <c r="PKD296" s="354"/>
      <c r="PKE296" s="356"/>
      <c r="PKF296" s="198"/>
      <c r="PKG296" s="194"/>
      <c r="PKH296" s="194"/>
      <c r="PKI296" s="194"/>
      <c r="PKJ296" s="194"/>
      <c r="PKK296" s="194"/>
      <c r="PKL296" s="194"/>
      <c r="PKM296" s="194"/>
      <c r="PKN296" s="194"/>
      <c r="PKO296" s="198"/>
      <c r="PKP296" s="194"/>
      <c r="PKQ296" s="194"/>
      <c r="PKR296" s="194"/>
      <c r="PKS296" s="194"/>
      <c r="PKT296" s="194"/>
      <c r="PKU296" s="194"/>
      <c r="PKV296" s="194"/>
      <c r="PKW296" s="194"/>
      <c r="PKX296" s="362"/>
      <c r="PKY296" s="355"/>
      <c r="PKZ296" s="355"/>
      <c r="PLA296" s="184"/>
      <c r="PLB296" s="184"/>
      <c r="PLC296" s="357"/>
      <c r="PLD296" s="354"/>
      <c r="PLE296" s="356"/>
      <c r="PLF296" s="198"/>
      <c r="PLG296" s="194"/>
      <c r="PLH296" s="194"/>
      <c r="PLI296" s="194"/>
      <c r="PLJ296" s="194"/>
      <c r="PLK296" s="194"/>
      <c r="PLL296" s="194"/>
      <c r="PLM296" s="194"/>
      <c r="PLN296" s="194"/>
      <c r="PLO296" s="198"/>
      <c r="PLP296" s="194"/>
      <c r="PLQ296" s="194"/>
      <c r="PLR296" s="194"/>
      <c r="PLS296" s="194"/>
      <c r="PLT296" s="194"/>
      <c r="PLU296" s="194"/>
      <c r="PLV296" s="194"/>
      <c r="PLW296" s="194"/>
      <c r="PLX296" s="362"/>
      <c r="PLY296" s="355"/>
      <c r="PLZ296" s="355"/>
      <c r="PMA296" s="184"/>
      <c r="PMB296" s="184"/>
      <c r="PMC296" s="357"/>
      <c r="PMD296" s="354"/>
      <c r="PME296" s="356"/>
      <c r="PMF296" s="198"/>
      <c r="PMG296" s="194"/>
      <c r="PMH296" s="194"/>
      <c r="PMI296" s="194"/>
      <c r="PMJ296" s="194"/>
      <c r="PMK296" s="194"/>
      <c r="PML296" s="194"/>
      <c r="PMM296" s="194"/>
      <c r="PMN296" s="194"/>
      <c r="PMO296" s="198"/>
      <c r="PMP296" s="194"/>
      <c r="PMQ296" s="194"/>
      <c r="PMR296" s="194"/>
      <c r="PMS296" s="194"/>
      <c r="PMT296" s="194"/>
      <c r="PMU296" s="194"/>
      <c r="PMV296" s="194"/>
      <c r="PMW296" s="194"/>
      <c r="PMX296" s="362"/>
      <c r="PMY296" s="355"/>
      <c r="PMZ296" s="355"/>
      <c r="PNA296" s="184"/>
      <c r="PNB296" s="184"/>
      <c r="PNC296" s="357"/>
      <c r="PND296" s="354"/>
      <c r="PNE296" s="356"/>
      <c r="PNF296" s="198"/>
      <c r="PNG296" s="194"/>
      <c r="PNH296" s="194"/>
      <c r="PNI296" s="194"/>
      <c r="PNJ296" s="194"/>
      <c r="PNK296" s="194"/>
      <c r="PNL296" s="194"/>
      <c r="PNM296" s="194"/>
      <c r="PNN296" s="194"/>
      <c r="PNO296" s="198"/>
      <c r="PNP296" s="194"/>
      <c r="PNQ296" s="194"/>
      <c r="PNR296" s="194"/>
      <c r="PNS296" s="194"/>
      <c r="PNT296" s="194"/>
      <c r="PNU296" s="194"/>
      <c r="PNV296" s="194"/>
      <c r="PNW296" s="194"/>
      <c r="PNX296" s="362"/>
      <c r="PNY296" s="355"/>
      <c r="PNZ296" s="355"/>
      <c r="POA296" s="184"/>
      <c r="POB296" s="184"/>
      <c r="POC296" s="357"/>
      <c r="POD296" s="354"/>
      <c r="POE296" s="356"/>
      <c r="POF296" s="198"/>
      <c r="POG296" s="194"/>
      <c r="POH296" s="194"/>
      <c r="POI296" s="194"/>
      <c r="POJ296" s="194"/>
      <c r="POK296" s="194"/>
      <c r="POL296" s="194"/>
      <c r="POM296" s="194"/>
      <c r="PON296" s="194"/>
      <c r="POO296" s="198"/>
      <c r="POP296" s="194"/>
      <c r="POQ296" s="194"/>
      <c r="POR296" s="194"/>
      <c r="POS296" s="194"/>
      <c r="POT296" s="194"/>
      <c r="POU296" s="194"/>
      <c r="POV296" s="194"/>
      <c r="POW296" s="194"/>
      <c r="POX296" s="362"/>
      <c r="POY296" s="355"/>
      <c r="POZ296" s="355"/>
      <c r="PPA296" s="184"/>
      <c r="PPB296" s="184"/>
      <c r="PPC296" s="357"/>
      <c r="PPD296" s="354"/>
      <c r="PPE296" s="356"/>
      <c r="PPF296" s="198"/>
      <c r="PPG296" s="194"/>
      <c r="PPH296" s="194"/>
      <c r="PPI296" s="194"/>
      <c r="PPJ296" s="194"/>
      <c r="PPK296" s="194"/>
      <c r="PPL296" s="194"/>
      <c r="PPM296" s="194"/>
      <c r="PPN296" s="194"/>
      <c r="PPO296" s="198"/>
      <c r="PPP296" s="194"/>
      <c r="PPQ296" s="194"/>
      <c r="PPR296" s="194"/>
      <c r="PPS296" s="194"/>
      <c r="PPT296" s="194"/>
      <c r="PPU296" s="194"/>
      <c r="PPV296" s="194"/>
      <c r="PPW296" s="194"/>
      <c r="PPX296" s="362"/>
      <c r="PPY296" s="355"/>
      <c r="PPZ296" s="355"/>
      <c r="PQA296" s="184"/>
      <c r="PQB296" s="184"/>
      <c r="PQC296" s="357"/>
      <c r="PQD296" s="354"/>
      <c r="PQE296" s="356"/>
      <c r="PQF296" s="198"/>
      <c r="PQG296" s="194"/>
      <c r="PQH296" s="194"/>
      <c r="PQI296" s="194"/>
      <c r="PQJ296" s="194"/>
      <c r="PQK296" s="194"/>
      <c r="PQL296" s="194"/>
      <c r="PQM296" s="194"/>
      <c r="PQN296" s="194"/>
      <c r="PQO296" s="198"/>
      <c r="PQP296" s="194"/>
      <c r="PQQ296" s="194"/>
      <c r="PQR296" s="194"/>
      <c r="PQS296" s="194"/>
      <c r="PQT296" s="194"/>
      <c r="PQU296" s="194"/>
      <c r="PQV296" s="194"/>
      <c r="PQW296" s="194"/>
      <c r="PQX296" s="362"/>
      <c r="PQY296" s="355"/>
      <c r="PQZ296" s="355"/>
      <c r="PRA296" s="184"/>
      <c r="PRB296" s="184"/>
      <c r="PRC296" s="357"/>
      <c r="PRD296" s="354"/>
      <c r="PRE296" s="356"/>
      <c r="PRF296" s="198"/>
      <c r="PRG296" s="194"/>
      <c r="PRH296" s="194"/>
      <c r="PRI296" s="194"/>
      <c r="PRJ296" s="194"/>
      <c r="PRK296" s="194"/>
      <c r="PRL296" s="194"/>
      <c r="PRM296" s="194"/>
      <c r="PRN296" s="194"/>
      <c r="PRO296" s="198"/>
      <c r="PRP296" s="194"/>
      <c r="PRQ296" s="194"/>
      <c r="PRR296" s="194"/>
      <c r="PRS296" s="194"/>
      <c r="PRT296" s="194"/>
      <c r="PRU296" s="194"/>
      <c r="PRV296" s="194"/>
      <c r="PRW296" s="194"/>
      <c r="PRX296" s="362"/>
      <c r="PRY296" s="355"/>
      <c r="PRZ296" s="355"/>
      <c r="PSA296" s="184"/>
      <c r="PSB296" s="184"/>
      <c r="PSC296" s="357"/>
      <c r="PSD296" s="354"/>
      <c r="PSE296" s="356"/>
      <c r="PSF296" s="198"/>
      <c r="PSG296" s="194"/>
      <c r="PSH296" s="194"/>
      <c r="PSI296" s="194"/>
      <c r="PSJ296" s="194"/>
      <c r="PSK296" s="194"/>
      <c r="PSL296" s="194"/>
      <c r="PSM296" s="194"/>
      <c r="PSN296" s="194"/>
      <c r="PSO296" s="198"/>
      <c r="PSP296" s="194"/>
      <c r="PSQ296" s="194"/>
      <c r="PSR296" s="194"/>
      <c r="PSS296" s="194"/>
      <c r="PST296" s="194"/>
      <c r="PSU296" s="194"/>
      <c r="PSV296" s="194"/>
      <c r="PSW296" s="194"/>
      <c r="PSX296" s="362"/>
      <c r="PSY296" s="355"/>
      <c r="PSZ296" s="355"/>
      <c r="PTA296" s="184"/>
      <c r="PTB296" s="184"/>
      <c r="PTC296" s="357"/>
      <c r="PTD296" s="354"/>
      <c r="PTE296" s="356"/>
      <c r="PTF296" s="198"/>
      <c r="PTG296" s="194"/>
      <c r="PTH296" s="194"/>
      <c r="PTI296" s="194"/>
      <c r="PTJ296" s="194"/>
      <c r="PTK296" s="194"/>
      <c r="PTL296" s="194"/>
      <c r="PTM296" s="194"/>
      <c r="PTN296" s="194"/>
      <c r="PTO296" s="198"/>
      <c r="PTP296" s="194"/>
      <c r="PTQ296" s="194"/>
      <c r="PTR296" s="194"/>
      <c r="PTS296" s="194"/>
      <c r="PTT296" s="194"/>
      <c r="PTU296" s="194"/>
      <c r="PTV296" s="194"/>
      <c r="PTW296" s="194"/>
      <c r="PTX296" s="362"/>
      <c r="PTY296" s="355"/>
      <c r="PTZ296" s="355"/>
      <c r="PUA296" s="184"/>
      <c r="PUB296" s="184"/>
      <c r="PUC296" s="357"/>
      <c r="PUD296" s="354"/>
      <c r="PUE296" s="356"/>
      <c r="PUF296" s="198"/>
      <c r="PUG296" s="194"/>
      <c r="PUH296" s="194"/>
      <c r="PUI296" s="194"/>
      <c r="PUJ296" s="194"/>
      <c r="PUK296" s="194"/>
      <c r="PUL296" s="194"/>
      <c r="PUM296" s="194"/>
      <c r="PUN296" s="194"/>
      <c r="PUO296" s="198"/>
      <c r="PUP296" s="194"/>
      <c r="PUQ296" s="194"/>
      <c r="PUR296" s="194"/>
      <c r="PUS296" s="194"/>
      <c r="PUT296" s="194"/>
      <c r="PUU296" s="194"/>
      <c r="PUV296" s="194"/>
      <c r="PUW296" s="194"/>
      <c r="PUX296" s="362"/>
      <c r="PUY296" s="355"/>
      <c r="PUZ296" s="355"/>
      <c r="PVA296" s="184"/>
      <c r="PVB296" s="184"/>
      <c r="PVC296" s="357"/>
      <c r="PVD296" s="354"/>
      <c r="PVE296" s="356"/>
      <c r="PVF296" s="198"/>
      <c r="PVG296" s="194"/>
      <c r="PVH296" s="194"/>
      <c r="PVI296" s="194"/>
      <c r="PVJ296" s="194"/>
      <c r="PVK296" s="194"/>
      <c r="PVL296" s="194"/>
      <c r="PVM296" s="194"/>
      <c r="PVN296" s="194"/>
      <c r="PVO296" s="198"/>
      <c r="PVP296" s="194"/>
      <c r="PVQ296" s="194"/>
      <c r="PVR296" s="194"/>
      <c r="PVS296" s="194"/>
      <c r="PVT296" s="194"/>
      <c r="PVU296" s="194"/>
      <c r="PVV296" s="194"/>
      <c r="PVW296" s="194"/>
      <c r="PVX296" s="362"/>
      <c r="PVY296" s="355"/>
      <c r="PVZ296" s="355"/>
      <c r="PWA296" s="184"/>
      <c r="PWB296" s="184"/>
      <c r="PWC296" s="357"/>
      <c r="PWD296" s="354"/>
      <c r="PWE296" s="356"/>
      <c r="PWF296" s="198"/>
      <c r="PWG296" s="194"/>
      <c r="PWH296" s="194"/>
      <c r="PWI296" s="194"/>
      <c r="PWJ296" s="194"/>
      <c r="PWK296" s="194"/>
      <c r="PWL296" s="194"/>
      <c r="PWM296" s="194"/>
      <c r="PWN296" s="194"/>
      <c r="PWO296" s="198"/>
      <c r="PWP296" s="194"/>
      <c r="PWQ296" s="194"/>
      <c r="PWR296" s="194"/>
      <c r="PWS296" s="194"/>
      <c r="PWT296" s="194"/>
      <c r="PWU296" s="194"/>
      <c r="PWV296" s="194"/>
      <c r="PWW296" s="194"/>
      <c r="PWX296" s="362"/>
      <c r="PWY296" s="355"/>
      <c r="PWZ296" s="355"/>
      <c r="PXA296" s="184"/>
      <c r="PXB296" s="184"/>
      <c r="PXC296" s="357"/>
      <c r="PXD296" s="354"/>
      <c r="PXE296" s="356"/>
      <c r="PXF296" s="198"/>
      <c r="PXG296" s="194"/>
      <c r="PXH296" s="194"/>
      <c r="PXI296" s="194"/>
      <c r="PXJ296" s="194"/>
      <c r="PXK296" s="194"/>
      <c r="PXL296" s="194"/>
      <c r="PXM296" s="194"/>
      <c r="PXN296" s="194"/>
      <c r="PXO296" s="198"/>
      <c r="PXP296" s="194"/>
      <c r="PXQ296" s="194"/>
      <c r="PXR296" s="194"/>
      <c r="PXS296" s="194"/>
      <c r="PXT296" s="194"/>
      <c r="PXU296" s="194"/>
      <c r="PXV296" s="194"/>
      <c r="PXW296" s="194"/>
      <c r="PXX296" s="362"/>
      <c r="PXY296" s="355"/>
      <c r="PXZ296" s="355"/>
      <c r="PYA296" s="184"/>
      <c r="PYB296" s="184"/>
      <c r="PYC296" s="357"/>
      <c r="PYD296" s="354"/>
      <c r="PYE296" s="356"/>
      <c r="PYF296" s="198"/>
      <c r="PYG296" s="194"/>
      <c r="PYH296" s="194"/>
      <c r="PYI296" s="194"/>
      <c r="PYJ296" s="194"/>
      <c r="PYK296" s="194"/>
      <c r="PYL296" s="194"/>
      <c r="PYM296" s="194"/>
      <c r="PYN296" s="194"/>
      <c r="PYO296" s="198"/>
      <c r="PYP296" s="194"/>
      <c r="PYQ296" s="194"/>
      <c r="PYR296" s="194"/>
      <c r="PYS296" s="194"/>
      <c r="PYT296" s="194"/>
      <c r="PYU296" s="194"/>
      <c r="PYV296" s="194"/>
      <c r="PYW296" s="194"/>
      <c r="PYX296" s="362"/>
      <c r="PYY296" s="355"/>
      <c r="PYZ296" s="355"/>
      <c r="PZA296" s="184"/>
      <c r="PZB296" s="184"/>
      <c r="PZC296" s="357"/>
      <c r="PZD296" s="354"/>
      <c r="PZE296" s="356"/>
      <c r="PZF296" s="198"/>
      <c r="PZG296" s="194"/>
      <c r="PZH296" s="194"/>
      <c r="PZI296" s="194"/>
      <c r="PZJ296" s="194"/>
      <c r="PZK296" s="194"/>
      <c r="PZL296" s="194"/>
      <c r="PZM296" s="194"/>
      <c r="PZN296" s="194"/>
      <c r="PZO296" s="198"/>
      <c r="PZP296" s="194"/>
      <c r="PZQ296" s="194"/>
      <c r="PZR296" s="194"/>
      <c r="PZS296" s="194"/>
      <c r="PZT296" s="194"/>
      <c r="PZU296" s="194"/>
      <c r="PZV296" s="194"/>
      <c r="PZW296" s="194"/>
      <c r="PZX296" s="362"/>
      <c r="PZY296" s="355"/>
      <c r="PZZ296" s="355"/>
      <c r="QAA296" s="184"/>
      <c r="QAB296" s="184"/>
      <c r="QAC296" s="357"/>
      <c r="QAD296" s="354"/>
      <c r="QAE296" s="356"/>
      <c r="QAF296" s="198"/>
      <c r="QAG296" s="194"/>
      <c r="QAH296" s="194"/>
      <c r="QAI296" s="194"/>
      <c r="QAJ296" s="194"/>
      <c r="QAK296" s="194"/>
      <c r="QAL296" s="194"/>
      <c r="QAM296" s="194"/>
      <c r="QAN296" s="194"/>
      <c r="QAO296" s="198"/>
      <c r="QAP296" s="194"/>
      <c r="QAQ296" s="194"/>
      <c r="QAR296" s="194"/>
      <c r="QAS296" s="194"/>
      <c r="QAT296" s="194"/>
      <c r="QAU296" s="194"/>
      <c r="QAV296" s="194"/>
      <c r="QAW296" s="194"/>
      <c r="QAX296" s="362"/>
      <c r="QAY296" s="355"/>
      <c r="QAZ296" s="355"/>
      <c r="QBA296" s="184"/>
      <c r="QBB296" s="184"/>
      <c r="QBC296" s="357"/>
      <c r="QBD296" s="354"/>
      <c r="QBE296" s="356"/>
      <c r="QBF296" s="198"/>
      <c r="QBG296" s="194"/>
      <c r="QBH296" s="194"/>
      <c r="QBI296" s="194"/>
      <c r="QBJ296" s="194"/>
      <c r="QBK296" s="194"/>
      <c r="QBL296" s="194"/>
      <c r="QBM296" s="194"/>
      <c r="QBN296" s="194"/>
      <c r="QBO296" s="198"/>
      <c r="QBP296" s="194"/>
      <c r="QBQ296" s="194"/>
      <c r="QBR296" s="194"/>
      <c r="QBS296" s="194"/>
      <c r="QBT296" s="194"/>
      <c r="QBU296" s="194"/>
      <c r="QBV296" s="194"/>
      <c r="QBW296" s="194"/>
      <c r="QBX296" s="362"/>
      <c r="QBY296" s="355"/>
      <c r="QBZ296" s="355"/>
      <c r="QCA296" s="184"/>
      <c r="QCB296" s="184"/>
      <c r="QCC296" s="357"/>
      <c r="QCD296" s="354"/>
      <c r="QCE296" s="356"/>
      <c r="QCF296" s="198"/>
      <c r="QCG296" s="194"/>
      <c r="QCH296" s="194"/>
      <c r="QCI296" s="194"/>
      <c r="QCJ296" s="194"/>
      <c r="QCK296" s="194"/>
      <c r="QCL296" s="194"/>
      <c r="QCM296" s="194"/>
      <c r="QCN296" s="194"/>
      <c r="QCO296" s="198"/>
      <c r="QCP296" s="194"/>
      <c r="QCQ296" s="194"/>
      <c r="QCR296" s="194"/>
      <c r="QCS296" s="194"/>
      <c r="QCT296" s="194"/>
      <c r="QCU296" s="194"/>
      <c r="QCV296" s="194"/>
      <c r="QCW296" s="194"/>
      <c r="QCX296" s="362"/>
      <c r="QCY296" s="355"/>
      <c r="QCZ296" s="355"/>
      <c r="QDA296" s="184"/>
      <c r="QDB296" s="184"/>
      <c r="QDC296" s="357"/>
      <c r="QDD296" s="354"/>
      <c r="QDE296" s="356"/>
      <c r="QDF296" s="198"/>
      <c r="QDG296" s="194"/>
      <c r="QDH296" s="194"/>
      <c r="QDI296" s="194"/>
      <c r="QDJ296" s="194"/>
      <c r="QDK296" s="194"/>
      <c r="QDL296" s="194"/>
      <c r="QDM296" s="194"/>
      <c r="QDN296" s="194"/>
      <c r="QDO296" s="198"/>
      <c r="QDP296" s="194"/>
      <c r="QDQ296" s="194"/>
      <c r="QDR296" s="194"/>
      <c r="QDS296" s="194"/>
      <c r="QDT296" s="194"/>
      <c r="QDU296" s="194"/>
      <c r="QDV296" s="194"/>
      <c r="QDW296" s="194"/>
      <c r="QDX296" s="362"/>
      <c r="QDY296" s="355"/>
      <c r="QDZ296" s="355"/>
      <c r="QEA296" s="184"/>
      <c r="QEB296" s="184"/>
      <c r="QEC296" s="357"/>
      <c r="QED296" s="354"/>
      <c r="QEE296" s="356"/>
      <c r="QEF296" s="198"/>
      <c r="QEG296" s="194"/>
      <c r="QEH296" s="194"/>
      <c r="QEI296" s="194"/>
      <c r="QEJ296" s="194"/>
      <c r="QEK296" s="194"/>
      <c r="QEL296" s="194"/>
      <c r="QEM296" s="194"/>
      <c r="QEN296" s="194"/>
      <c r="QEO296" s="198"/>
      <c r="QEP296" s="194"/>
      <c r="QEQ296" s="194"/>
      <c r="QER296" s="194"/>
      <c r="QES296" s="194"/>
      <c r="QET296" s="194"/>
      <c r="QEU296" s="194"/>
      <c r="QEV296" s="194"/>
      <c r="QEW296" s="194"/>
      <c r="QEX296" s="362"/>
      <c r="QEY296" s="355"/>
      <c r="QEZ296" s="355"/>
      <c r="QFA296" s="184"/>
      <c r="QFB296" s="184"/>
      <c r="QFC296" s="357"/>
      <c r="QFD296" s="354"/>
      <c r="QFE296" s="356"/>
      <c r="QFF296" s="198"/>
      <c r="QFG296" s="194"/>
      <c r="QFH296" s="194"/>
      <c r="QFI296" s="194"/>
      <c r="QFJ296" s="194"/>
      <c r="QFK296" s="194"/>
      <c r="QFL296" s="194"/>
      <c r="QFM296" s="194"/>
      <c r="QFN296" s="194"/>
      <c r="QFO296" s="198"/>
      <c r="QFP296" s="194"/>
      <c r="QFQ296" s="194"/>
      <c r="QFR296" s="194"/>
      <c r="QFS296" s="194"/>
      <c r="QFT296" s="194"/>
      <c r="QFU296" s="194"/>
      <c r="QFV296" s="194"/>
      <c r="QFW296" s="194"/>
      <c r="QFX296" s="362"/>
      <c r="QFY296" s="355"/>
      <c r="QFZ296" s="355"/>
      <c r="QGA296" s="184"/>
      <c r="QGB296" s="184"/>
      <c r="QGC296" s="357"/>
      <c r="QGD296" s="354"/>
      <c r="QGE296" s="356"/>
      <c r="QGF296" s="198"/>
      <c r="QGG296" s="194"/>
      <c r="QGH296" s="194"/>
      <c r="QGI296" s="194"/>
      <c r="QGJ296" s="194"/>
      <c r="QGK296" s="194"/>
      <c r="QGL296" s="194"/>
      <c r="QGM296" s="194"/>
      <c r="QGN296" s="194"/>
      <c r="QGO296" s="198"/>
      <c r="QGP296" s="194"/>
      <c r="QGQ296" s="194"/>
      <c r="QGR296" s="194"/>
      <c r="QGS296" s="194"/>
      <c r="QGT296" s="194"/>
      <c r="QGU296" s="194"/>
      <c r="QGV296" s="194"/>
      <c r="QGW296" s="194"/>
      <c r="QGX296" s="362"/>
      <c r="QGY296" s="355"/>
      <c r="QGZ296" s="355"/>
      <c r="QHA296" s="184"/>
      <c r="QHB296" s="184"/>
      <c r="QHC296" s="357"/>
      <c r="QHD296" s="354"/>
      <c r="QHE296" s="356"/>
      <c r="QHF296" s="198"/>
      <c r="QHG296" s="194"/>
      <c r="QHH296" s="194"/>
      <c r="QHI296" s="194"/>
      <c r="QHJ296" s="194"/>
      <c r="QHK296" s="194"/>
      <c r="QHL296" s="194"/>
      <c r="QHM296" s="194"/>
      <c r="QHN296" s="194"/>
      <c r="QHO296" s="198"/>
      <c r="QHP296" s="194"/>
      <c r="QHQ296" s="194"/>
      <c r="QHR296" s="194"/>
      <c r="QHS296" s="194"/>
      <c r="QHT296" s="194"/>
      <c r="QHU296" s="194"/>
      <c r="QHV296" s="194"/>
      <c r="QHW296" s="194"/>
      <c r="QHX296" s="362"/>
      <c r="QHY296" s="355"/>
      <c r="QHZ296" s="355"/>
      <c r="QIA296" s="184"/>
      <c r="QIB296" s="184"/>
      <c r="QIC296" s="357"/>
      <c r="QID296" s="354"/>
      <c r="QIE296" s="356"/>
      <c r="QIF296" s="198"/>
      <c r="QIG296" s="194"/>
      <c r="QIH296" s="194"/>
      <c r="QII296" s="194"/>
      <c r="QIJ296" s="194"/>
      <c r="QIK296" s="194"/>
      <c r="QIL296" s="194"/>
      <c r="QIM296" s="194"/>
      <c r="QIN296" s="194"/>
      <c r="QIO296" s="198"/>
      <c r="QIP296" s="194"/>
      <c r="QIQ296" s="194"/>
      <c r="QIR296" s="194"/>
      <c r="QIS296" s="194"/>
      <c r="QIT296" s="194"/>
      <c r="QIU296" s="194"/>
      <c r="QIV296" s="194"/>
      <c r="QIW296" s="194"/>
      <c r="QIX296" s="362"/>
      <c r="QIY296" s="355"/>
      <c r="QIZ296" s="355"/>
      <c r="QJA296" s="184"/>
      <c r="QJB296" s="184"/>
      <c r="QJC296" s="357"/>
      <c r="QJD296" s="354"/>
      <c r="QJE296" s="356"/>
      <c r="QJF296" s="198"/>
      <c r="QJG296" s="194"/>
      <c r="QJH296" s="194"/>
      <c r="QJI296" s="194"/>
      <c r="QJJ296" s="194"/>
      <c r="QJK296" s="194"/>
      <c r="QJL296" s="194"/>
      <c r="QJM296" s="194"/>
      <c r="QJN296" s="194"/>
      <c r="QJO296" s="198"/>
      <c r="QJP296" s="194"/>
      <c r="QJQ296" s="194"/>
      <c r="QJR296" s="194"/>
      <c r="QJS296" s="194"/>
      <c r="QJT296" s="194"/>
      <c r="QJU296" s="194"/>
      <c r="QJV296" s="194"/>
      <c r="QJW296" s="194"/>
      <c r="QJX296" s="362"/>
      <c r="QJY296" s="355"/>
      <c r="QJZ296" s="355"/>
      <c r="QKA296" s="184"/>
      <c r="QKB296" s="184"/>
      <c r="QKC296" s="357"/>
      <c r="QKD296" s="354"/>
      <c r="QKE296" s="356"/>
      <c r="QKF296" s="198"/>
      <c r="QKG296" s="194"/>
      <c r="QKH296" s="194"/>
      <c r="QKI296" s="194"/>
      <c r="QKJ296" s="194"/>
      <c r="QKK296" s="194"/>
      <c r="QKL296" s="194"/>
      <c r="QKM296" s="194"/>
      <c r="QKN296" s="194"/>
      <c r="QKO296" s="198"/>
      <c r="QKP296" s="194"/>
      <c r="QKQ296" s="194"/>
      <c r="QKR296" s="194"/>
      <c r="QKS296" s="194"/>
      <c r="QKT296" s="194"/>
      <c r="QKU296" s="194"/>
      <c r="QKV296" s="194"/>
      <c r="QKW296" s="194"/>
      <c r="QKX296" s="362"/>
      <c r="QKY296" s="355"/>
      <c r="QKZ296" s="355"/>
      <c r="QLA296" s="184"/>
      <c r="QLB296" s="184"/>
      <c r="QLC296" s="357"/>
      <c r="QLD296" s="354"/>
      <c r="QLE296" s="356"/>
      <c r="QLF296" s="198"/>
      <c r="QLG296" s="194"/>
      <c r="QLH296" s="194"/>
      <c r="QLI296" s="194"/>
      <c r="QLJ296" s="194"/>
      <c r="QLK296" s="194"/>
      <c r="QLL296" s="194"/>
      <c r="QLM296" s="194"/>
      <c r="QLN296" s="194"/>
      <c r="QLO296" s="198"/>
      <c r="QLP296" s="194"/>
      <c r="QLQ296" s="194"/>
      <c r="QLR296" s="194"/>
      <c r="QLS296" s="194"/>
      <c r="QLT296" s="194"/>
      <c r="QLU296" s="194"/>
      <c r="QLV296" s="194"/>
      <c r="QLW296" s="194"/>
      <c r="QLX296" s="362"/>
      <c r="QLY296" s="355"/>
      <c r="QLZ296" s="355"/>
      <c r="QMA296" s="184"/>
      <c r="QMB296" s="184"/>
      <c r="QMC296" s="357"/>
      <c r="QMD296" s="354"/>
      <c r="QME296" s="356"/>
      <c r="QMF296" s="198"/>
      <c r="QMG296" s="194"/>
      <c r="QMH296" s="194"/>
      <c r="QMI296" s="194"/>
      <c r="QMJ296" s="194"/>
      <c r="QMK296" s="194"/>
      <c r="QML296" s="194"/>
      <c r="QMM296" s="194"/>
      <c r="QMN296" s="194"/>
      <c r="QMO296" s="198"/>
      <c r="QMP296" s="194"/>
      <c r="QMQ296" s="194"/>
      <c r="QMR296" s="194"/>
      <c r="QMS296" s="194"/>
      <c r="QMT296" s="194"/>
      <c r="QMU296" s="194"/>
      <c r="QMV296" s="194"/>
      <c r="QMW296" s="194"/>
      <c r="QMX296" s="362"/>
      <c r="QMY296" s="355"/>
      <c r="QMZ296" s="355"/>
      <c r="QNA296" s="184"/>
      <c r="QNB296" s="184"/>
      <c r="QNC296" s="357"/>
      <c r="QND296" s="354"/>
      <c r="QNE296" s="356"/>
      <c r="QNF296" s="198"/>
      <c r="QNG296" s="194"/>
      <c r="QNH296" s="194"/>
      <c r="QNI296" s="194"/>
      <c r="QNJ296" s="194"/>
      <c r="QNK296" s="194"/>
      <c r="QNL296" s="194"/>
      <c r="QNM296" s="194"/>
      <c r="QNN296" s="194"/>
      <c r="QNO296" s="198"/>
      <c r="QNP296" s="194"/>
      <c r="QNQ296" s="194"/>
      <c r="QNR296" s="194"/>
      <c r="QNS296" s="194"/>
      <c r="QNT296" s="194"/>
      <c r="QNU296" s="194"/>
      <c r="QNV296" s="194"/>
      <c r="QNW296" s="194"/>
      <c r="QNX296" s="362"/>
      <c r="QNY296" s="355"/>
      <c r="QNZ296" s="355"/>
      <c r="QOA296" s="184"/>
      <c r="QOB296" s="184"/>
      <c r="QOC296" s="357"/>
      <c r="QOD296" s="354"/>
      <c r="QOE296" s="356"/>
      <c r="QOF296" s="198"/>
      <c r="QOG296" s="194"/>
      <c r="QOH296" s="194"/>
      <c r="QOI296" s="194"/>
      <c r="QOJ296" s="194"/>
      <c r="QOK296" s="194"/>
      <c r="QOL296" s="194"/>
      <c r="QOM296" s="194"/>
      <c r="QON296" s="194"/>
      <c r="QOO296" s="198"/>
      <c r="QOP296" s="194"/>
      <c r="QOQ296" s="194"/>
      <c r="QOR296" s="194"/>
      <c r="QOS296" s="194"/>
      <c r="QOT296" s="194"/>
      <c r="QOU296" s="194"/>
      <c r="QOV296" s="194"/>
      <c r="QOW296" s="194"/>
      <c r="QOX296" s="362"/>
      <c r="QOY296" s="355"/>
      <c r="QOZ296" s="355"/>
      <c r="QPA296" s="184"/>
      <c r="QPB296" s="184"/>
      <c r="QPC296" s="357"/>
      <c r="QPD296" s="354"/>
      <c r="QPE296" s="356"/>
      <c r="QPF296" s="198"/>
      <c r="QPG296" s="194"/>
      <c r="QPH296" s="194"/>
      <c r="QPI296" s="194"/>
      <c r="QPJ296" s="194"/>
      <c r="QPK296" s="194"/>
      <c r="QPL296" s="194"/>
      <c r="QPM296" s="194"/>
      <c r="QPN296" s="194"/>
      <c r="QPO296" s="198"/>
      <c r="QPP296" s="194"/>
      <c r="QPQ296" s="194"/>
      <c r="QPR296" s="194"/>
      <c r="QPS296" s="194"/>
      <c r="QPT296" s="194"/>
      <c r="QPU296" s="194"/>
      <c r="QPV296" s="194"/>
      <c r="QPW296" s="194"/>
      <c r="QPX296" s="362"/>
      <c r="QPY296" s="355"/>
      <c r="QPZ296" s="355"/>
      <c r="QQA296" s="184"/>
      <c r="QQB296" s="184"/>
      <c r="QQC296" s="357"/>
      <c r="QQD296" s="354"/>
      <c r="QQE296" s="356"/>
      <c r="QQF296" s="198"/>
      <c r="QQG296" s="194"/>
      <c r="QQH296" s="194"/>
      <c r="QQI296" s="194"/>
      <c r="QQJ296" s="194"/>
      <c r="QQK296" s="194"/>
      <c r="QQL296" s="194"/>
      <c r="QQM296" s="194"/>
      <c r="QQN296" s="194"/>
      <c r="QQO296" s="198"/>
      <c r="QQP296" s="194"/>
      <c r="QQQ296" s="194"/>
      <c r="QQR296" s="194"/>
      <c r="QQS296" s="194"/>
      <c r="QQT296" s="194"/>
      <c r="QQU296" s="194"/>
      <c r="QQV296" s="194"/>
      <c r="QQW296" s="194"/>
      <c r="QQX296" s="362"/>
      <c r="QQY296" s="355"/>
      <c r="QQZ296" s="355"/>
      <c r="QRA296" s="184"/>
      <c r="QRB296" s="184"/>
      <c r="QRC296" s="357"/>
      <c r="QRD296" s="354"/>
      <c r="QRE296" s="356"/>
      <c r="QRF296" s="198"/>
      <c r="QRG296" s="194"/>
      <c r="QRH296" s="194"/>
      <c r="QRI296" s="194"/>
      <c r="QRJ296" s="194"/>
      <c r="QRK296" s="194"/>
      <c r="QRL296" s="194"/>
      <c r="QRM296" s="194"/>
      <c r="QRN296" s="194"/>
      <c r="QRO296" s="198"/>
      <c r="QRP296" s="194"/>
      <c r="QRQ296" s="194"/>
      <c r="QRR296" s="194"/>
      <c r="QRS296" s="194"/>
      <c r="QRT296" s="194"/>
      <c r="QRU296" s="194"/>
      <c r="QRV296" s="194"/>
      <c r="QRW296" s="194"/>
      <c r="QRX296" s="362"/>
      <c r="QRY296" s="355"/>
      <c r="QRZ296" s="355"/>
      <c r="QSA296" s="184"/>
      <c r="QSB296" s="184"/>
      <c r="QSC296" s="357"/>
      <c r="QSD296" s="354"/>
      <c r="QSE296" s="356"/>
      <c r="QSF296" s="198"/>
      <c r="QSG296" s="194"/>
      <c r="QSH296" s="194"/>
      <c r="QSI296" s="194"/>
      <c r="QSJ296" s="194"/>
      <c r="QSK296" s="194"/>
      <c r="QSL296" s="194"/>
      <c r="QSM296" s="194"/>
      <c r="QSN296" s="194"/>
      <c r="QSO296" s="198"/>
      <c r="QSP296" s="194"/>
      <c r="QSQ296" s="194"/>
      <c r="QSR296" s="194"/>
      <c r="QSS296" s="194"/>
      <c r="QST296" s="194"/>
      <c r="QSU296" s="194"/>
      <c r="QSV296" s="194"/>
      <c r="QSW296" s="194"/>
      <c r="QSX296" s="362"/>
      <c r="QSY296" s="355"/>
      <c r="QSZ296" s="355"/>
      <c r="QTA296" s="184"/>
      <c r="QTB296" s="184"/>
      <c r="QTC296" s="357"/>
      <c r="QTD296" s="354"/>
      <c r="QTE296" s="356"/>
      <c r="QTF296" s="198"/>
      <c r="QTG296" s="194"/>
      <c r="QTH296" s="194"/>
      <c r="QTI296" s="194"/>
      <c r="QTJ296" s="194"/>
      <c r="QTK296" s="194"/>
      <c r="QTL296" s="194"/>
      <c r="QTM296" s="194"/>
      <c r="QTN296" s="194"/>
      <c r="QTO296" s="198"/>
      <c r="QTP296" s="194"/>
      <c r="QTQ296" s="194"/>
      <c r="QTR296" s="194"/>
      <c r="QTS296" s="194"/>
      <c r="QTT296" s="194"/>
      <c r="QTU296" s="194"/>
      <c r="QTV296" s="194"/>
      <c r="QTW296" s="194"/>
      <c r="QTX296" s="362"/>
      <c r="QTY296" s="355"/>
      <c r="QTZ296" s="355"/>
      <c r="QUA296" s="184"/>
      <c r="QUB296" s="184"/>
      <c r="QUC296" s="357"/>
      <c r="QUD296" s="354"/>
      <c r="QUE296" s="356"/>
      <c r="QUF296" s="198"/>
      <c r="QUG296" s="194"/>
      <c r="QUH296" s="194"/>
      <c r="QUI296" s="194"/>
      <c r="QUJ296" s="194"/>
      <c r="QUK296" s="194"/>
      <c r="QUL296" s="194"/>
      <c r="QUM296" s="194"/>
      <c r="QUN296" s="194"/>
      <c r="QUO296" s="198"/>
      <c r="QUP296" s="194"/>
      <c r="QUQ296" s="194"/>
      <c r="QUR296" s="194"/>
      <c r="QUS296" s="194"/>
      <c r="QUT296" s="194"/>
      <c r="QUU296" s="194"/>
      <c r="QUV296" s="194"/>
      <c r="QUW296" s="194"/>
      <c r="QUX296" s="362"/>
      <c r="QUY296" s="355"/>
      <c r="QUZ296" s="355"/>
      <c r="QVA296" s="184"/>
      <c r="QVB296" s="184"/>
      <c r="QVC296" s="357"/>
      <c r="QVD296" s="354"/>
      <c r="QVE296" s="356"/>
      <c r="QVF296" s="198"/>
      <c r="QVG296" s="194"/>
      <c r="QVH296" s="194"/>
      <c r="QVI296" s="194"/>
      <c r="QVJ296" s="194"/>
      <c r="QVK296" s="194"/>
      <c r="QVL296" s="194"/>
      <c r="QVM296" s="194"/>
      <c r="QVN296" s="194"/>
      <c r="QVO296" s="198"/>
      <c r="QVP296" s="194"/>
      <c r="QVQ296" s="194"/>
      <c r="QVR296" s="194"/>
      <c r="QVS296" s="194"/>
      <c r="QVT296" s="194"/>
      <c r="QVU296" s="194"/>
      <c r="QVV296" s="194"/>
      <c r="QVW296" s="194"/>
      <c r="QVX296" s="362"/>
      <c r="QVY296" s="355"/>
      <c r="QVZ296" s="355"/>
      <c r="QWA296" s="184"/>
      <c r="QWB296" s="184"/>
      <c r="QWC296" s="357"/>
      <c r="QWD296" s="354"/>
      <c r="QWE296" s="356"/>
      <c r="QWF296" s="198"/>
      <c r="QWG296" s="194"/>
      <c r="QWH296" s="194"/>
      <c r="QWI296" s="194"/>
      <c r="QWJ296" s="194"/>
      <c r="QWK296" s="194"/>
      <c r="QWL296" s="194"/>
      <c r="QWM296" s="194"/>
      <c r="QWN296" s="194"/>
      <c r="QWO296" s="198"/>
      <c r="QWP296" s="194"/>
      <c r="QWQ296" s="194"/>
      <c r="QWR296" s="194"/>
      <c r="QWS296" s="194"/>
      <c r="QWT296" s="194"/>
      <c r="QWU296" s="194"/>
      <c r="QWV296" s="194"/>
      <c r="QWW296" s="194"/>
      <c r="QWX296" s="362"/>
      <c r="QWY296" s="355"/>
      <c r="QWZ296" s="355"/>
      <c r="QXA296" s="184"/>
      <c r="QXB296" s="184"/>
      <c r="QXC296" s="357"/>
      <c r="QXD296" s="354"/>
      <c r="QXE296" s="356"/>
      <c r="QXF296" s="198"/>
      <c r="QXG296" s="194"/>
      <c r="QXH296" s="194"/>
      <c r="QXI296" s="194"/>
      <c r="QXJ296" s="194"/>
      <c r="QXK296" s="194"/>
      <c r="QXL296" s="194"/>
      <c r="QXM296" s="194"/>
      <c r="QXN296" s="194"/>
      <c r="QXO296" s="198"/>
      <c r="QXP296" s="194"/>
      <c r="QXQ296" s="194"/>
      <c r="QXR296" s="194"/>
      <c r="QXS296" s="194"/>
      <c r="QXT296" s="194"/>
      <c r="QXU296" s="194"/>
      <c r="QXV296" s="194"/>
      <c r="QXW296" s="194"/>
      <c r="QXX296" s="362"/>
      <c r="QXY296" s="355"/>
      <c r="QXZ296" s="355"/>
      <c r="QYA296" s="184"/>
      <c r="QYB296" s="184"/>
      <c r="QYC296" s="357"/>
      <c r="QYD296" s="354"/>
      <c r="QYE296" s="356"/>
      <c r="QYF296" s="198"/>
      <c r="QYG296" s="194"/>
      <c r="QYH296" s="194"/>
      <c r="QYI296" s="194"/>
      <c r="QYJ296" s="194"/>
      <c r="QYK296" s="194"/>
      <c r="QYL296" s="194"/>
      <c r="QYM296" s="194"/>
      <c r="QYN296" s="194"/>
      <c r="QYO296" s="198"/>
      <c r="QYP296" s="194"/>
      <c r="QYQ296" s="194"/>
      <c r="QYR296" s="194"/>
      <c r="QYS296" s="194"/>
      <c r="QYT296" s="194"/>
      <c r="QYU296" s="194"/>
      <c r="QYV296" s="194"/>
      <c r="QYW296" s="194"/>
      <c r="QYX296" s="362"/>
      <c r="QYY296" s="355"/>
      <c r="QYZ296" s="355"/>
      <c r="QZA296" s="184"/>
      <c r="QZB296" s="184"/>
      <c r="QZC296" s="357"/>
      <c r="QZD296" s="354"/>
      <c r="QZE296" s="356"/>
      <c r="QZF296" s="198"/>
      <c r="QZG296" s="194"/>
      <c r="QZH296" s="194"/>
      <c r="QZI296" s="194"/>
      <c r="QZJ296" s="194"/>
      <c r="QZK296" s="194"/>
      <c r="QZL296" s="194"/>
      <c r="QZM296" s="194"/>
      <c r="QZN296" s="194"/>
      <c r="QZO296" s="198"/>
      <c r="QZP296" s="194"/>
      <c r="QZQ296" s="194"/>
      <c r="QZR296" s="194"/>
      <c r="QZS296" s="194"/>
      <c r="QZT296" s="194"/>
      <c r="QZU296" s="194"/>
      <c r="QZV296" s="194"/>
      <c r="QZW296" s="194"/>
      <c r="QZX296" s="362"/>
      <c r="QZY296" s="355"/>
      <c r="QZZ296" s="355"/>
      <c r="RAA296" s="184"/>
      <c r="RAB296" s="184"/>
      <c r="RAC296" s="357"/>
      <c r="RAD296" s="354"/>
      <c r="RAE296" s="356"/>
      <c r="RAF296" s="198"/>
      <c r="RAG296" s="194"/>
      <c r="RAH296" s="194"/>
      <c r="RAI296" s="194"/>
      <c r="RAJ296" s="194"/>
      <c r="RAK296" s="194"/>
      <c r="RAL296" s="194"/>
      <c r="RAM296" s="194"/>
      <c r="RAN296" s="194"/>
      <c r="RAO296" s="198"/>
      <c r="RAP296" s="194"/>
      <c r="RAQ296" s="194"/>
      <c r="RAR296" s="194"/>
      <c r="RAS296" s="194"/>
      <c r="RAT296" s="194"/>
      <c r="RAU296" s="194"/>
      <c r="RAV296" s="194"/>
      <c r="RAW296" s="194"/>
      <c r="RAX296" s="362"/>
      <c r="RAY296" s="355"/>
      <c r="RAZ296" s="355"/>
      <c r="RBA296" s="184"/>
      <c r="RBB296" s="184"/>
      <c r="RBC296" s="357"/>
      <c r="RBD296" s="354"/>
      <c r="RBE296" s="356"/>
      <c r="RBF296" s="198"/>
      <c r="RBG296" s="194"/>
      <c r="RBH296" s="194"/>
      <c r="RBI296" s="194"/>
      <c r="RBJ296" s="194"/>
      <c r="RBK296" s="194"/>
      <c r="RBL296" s="194"/>
      <c r="RBM296" s="194"/>
      <c r="RBN296" s="194"/>
      <c r="RBO296" s="198"/>
      <c r="RBP296" s="194"/>
      <c r="RBQ296" s="194"/>
      <c r="RBR296" s="194"/>
      <c r="RBS296" s="194"/>
      <c r="RBT296" s="194"/>
      <c r="RBU296" s="194"/>
      <c r="RBV296" s="194"/>
      <c r="RBW296" s="194"/>
      <c r="RBX296" s="362"/>
      <c r="RBY296" s="355"/>
      <c r="RBZ296" s="355"/>
      <c r="RCA296" s="184"/>
      <c r="RCB296" s="184"/>
      <c r="RCC296" s="357"/>
      <c r="RCD296" s="354"/>
      <c r="RCE296" s="356"/>
      <c r="RCF296" s="198"/>
      <c r="RCG296" s="194"/>
      <c r="RCH296" s="194"/>
      <c r="RCI296" s="194"/>
      <c r="RCJ296" s="194"/>
      <c r="RCK296" s="194"/>
      <c r="RCL296" s="194"/>
      <c r="RCM296" s="194"/>
      <c r="RCN296" s="194"/>
      <c r="RCO296" s="198"/>
      <c r="RCP296" s="194"/>
      <c r="RCQ296" s="194"/>
      <c r="RCR296" s="194"/>
      <c r="RCS296" s="194"/>
      <c r="RCT296" s="194"/>
      <c r="RCU296" s="194"/>
      <c r="RCV296" s="194"/>
      <c r="RCW296" s="194"/>
      <c r="RCX296" s="362"/>
      <c r="RCY296" s="355"/>
      <c r="RCZ296" s="355"/>
      <c r="RDA296" s="184"/>
      <c r="RDB296" s="184"/>
      <c r="RDC296" s="357"/>
      <c r="RDD296" s="354"/>
      <c r="RDE296" s="356"/>
      <c r="RDF296" s="198"/>
      <c r="RDG296" s="194"/>
      <c r="RDH296" s="194"/>
      <c r="RDI296" s="194"/>
      <c r="RDJ296" s="194"/>
      <c r="RDK296" s="194"/>
      <c r="RDL296" s="194"/>
      <c r="RDM296" s="194"/>
      <c r="RDN296" s="194"/>
      <c r="RDO296" s="198"/>
      <c r="RDP296" s="194"/>
      <c r="RDQ296" s="194"/>
      <c r="RDR296" s="194"/>
      <c r="RDS296" s="194"/>
      <c r="RDT296" s="194"/>
      <c r="RDU296" s="194"/>
      <c r="RDV296" s="194"/>
      <c r="RDW296" s="194"/>
      <c r="RDX296" s="362"/>
      <c r="RDY296" s="355"/>
      <c r="RDZ296" s="355"/>
      <c r="REA296" s="184"/>
      <c r="REB296" s="184"/>
      <c r="REC296" s="357"/>
      <c r="RED296" s="354"/>
      <c r="REE296" s="356"/>
      <c r="REF296" s="198"/>
      <c r="REG296" s="194"/>
      <c r="REH296" s="194"/>
      <c r="REI296" s="194"/>
      <c r="REJ296" s="194"/>
      <c r="REK296" s="194"/>
      <c r="REL296" s="194"/>
      <c r="REM296" s="194"/>
      <c r="REN296" s="194"/>
      <c r="REO296" s="198"/>
      <c r="REP296" s="194"/>
      <c r="REQ296" s="194"/>
      <c r="RER296" s="194"/>
      <c r="RES296" s="194"/>
      <c r="RET296" s="194"/>
      <c r="REU296" s="194"/>
      <c r="REV296" s="194"/>
      <c r="REW296" s="194"/>
      <c r="REX296" s="362"/>
      <c r="REY296" s="355"/>
      <c r="REZ296" s="355"/>
      <c r="RFA296" s="184"/>
      <c r="RFB296" s="184"/>
      <c r="RFC296" s="357"/>
      <c r="RFD296" s="354"/>
      <c r="RFE296" s="356"/>
      <c r="RFF296" s="198"/>
      <c r="RFG296" s="194"/>
      <c r="RFH296" s="194"/>
      <c r="RFI296" s="194"/>
      <c r="RFJ296" s="194"/>
      <c r="RFK296" s="194"/>
      <c r="RFL296" s="194"/>
      <c r="RFM296" s="194"/>
      <c r="RFN296" s="194"/>
      <c r="RFO296" s="198"/>
      <c r="RFP296" s="194"/>
      <c r="RFQ296" s="194"/>
      <c r="RFR296" s="194"/>
      <c r="RFS296" s="194"/>
      <c r="RFT296" s="194"/>
      <c r="RFU296" s="194"/>
      <c r="RFV296" s="194"/>
      <c r="RFW296" s="194"/>
      <c r="RFX296" s="362"/>
      <c r="RFY296" s="355"/>
      <c r="RFZ296" s="355"/>
      <c r="RGA296" s="184"/>
      <c r="RGB296" s="184"/>
      <c r="RGC296" s="357"/>
      <c r="RGD296" s="354"/>
      <c r="RGE296" s="356"/>
      <c r="RGF296" s="198"/>
      <c r="RGG296" s="194"/>
      <c r="RGH296" s="194"/>
      <c r="RGI296" s="194"/>
      <c r="RGJ296" s="194"/>
      <c r="RGK296" s="194"/>
      <c r="RGL296" s="194"/>
      <c r="RGM296" s="194"/>
      <c r="RGN296" s="194"/>
      <c r="RGO296" s="198"/>
      <c r="RGP296" s="194"/>
      <c r="RGQ296" s="194"/>
      <c r="RGR296" s="194"/>
      <c r="RGS296" s="194"/>
      <c r="RGT296" s="194"/>
      <c r="RGU296" s="194"/>
      <c r="RGV296" s="194"/>
      <c r="RGW296" s="194"/>
      <c r="RGX296" s="362"/>
      <c r="RGY296" s="355"/>
      <c r="RGZ296" s="355"/>
      <c r="RHA296" s="184"/>
      <c r="RHB296" s="184"/>
      <c r="RHC296" s="357"/>
      <c r="RHD296" s="354"/>
      <c r="RHE296" s="356"/>
      <c r="RHF296" s="198"/>
      <c r="RHG296" s="194"/>
      <c r="RHH296" s="194"/>
      <c r="RHI296" s="194"/>
      <c r="RHJ296" s="194"/>
      <c r="RHK296" s="194"/>
      <c r="RHL296" s="194"/>
      <c r="RHM296" s="194"/>
      <c r="RHN296" s="194"/>
      <c r="RHO296" s="198"/>
      <c r="RHP296" s="194"/>
      <c r="RHQ296" s="194"/>
      <c r="RHR296" s="194"/>
      <c r="RHS296" s="194"/>
      <c r="RHT296" s="194"/>
      <c r="RHU296" s="194"/>
      <c r="RHV296" s="194"/>
      <c r="RHW296" s="194"/>
      <c r="RHX296" s="362"/>
      <c r="RHY296" s="355"/>
      <c r="RHZ296" s="355"/>
      <c r="RIA296" s="184"/>
      <c r="RIB296" s="184"/>
      <c r="RIC296" s="357"/>
      <c r="RID296" s="354"/>
      <c r="RIE296" s="356"/>
      <c r="RIF296" s="198"/>
      <c r="RIG296" s="194"/>
      <c r="RIH296" s="194"/>
      <c r="RII296" s="194"/>
      <c r="RIJ296" s="194"/>
      <c r="RIK296" s="194"/>
      <c r="RIL296" s="194"/>
      <c r="RIM296" s="194"/>
      <c r="RIN296" s="194"/>
      <c r="RIO296" s="198"/>
      <c r="RIP296" s="194"/>
      <c r="RIQ296" s="194"/>
      <c r="RIR296" s="194"/>
      <c r="RIS296" s="194"/>
      <c r="RIT296" s="194"/>
      <c r="RIU296" s="194"/>
      <c r="RIV296" s="194"/>
      <c r="RIW296" s="194"/>
      <c r="RIX296" s="362"/>
      <c r="RIY296" s="355"/>
      <c r="RIZ296" s="355"/>
      <c r="RJA296" s="184"/>
      <c r="RJB296" s="184"/>
      <c r="RJC296" s="357"/>
      <c r="RJD296" s="354"/>
      <c r="RJE296" s="356"/>
      <c r="RJF296" s="198"/>
      <c r="RJG296" s="194"/>
      <c r="RJH296" s="194"/>
      <c r="RJI296" s="194"/>
      <c r="RJJ296" s="194"/>
      <c r="RJK296" s="194"/>
      <c r="RJL296" s="194"/>
      <c r="RJM296" s="194"/>
      <c r="RJN296" s="194"/>
      <c r="RJO296" s="198"/>
      <c r="RJP296" s="194"/>
      <c r="RJQ296" s="194"/>
      <c r="RJR296" s="194"/>
      <c r="RJS296" s="194"/>
      <c r="RJT296" s="194"/>
      <c r="RJU296" s="194"/>
      <c r="RJV296" s="194"/>
      <c r="RJW296" s="194"/>
      <c r="RJX296" s="362"/>
      <c r="RJY296" s="355"/>
      <c r="RJZ296" s="355"/>
      <c r="RKA296" s="184"/>
      <c r="RKB296" s="184"/>
      <c r="RKC296" s="357"/>
      <c r="RKD296" s="354"/>
      <c r="RKE296" s="356"/>
      <c r="RKF296" s="198"/>
      <c r="RKG296" s="194"/>
      <c r="RKH296" s="194"/>
      <c r="RKI296" s="194"/>
      <c r="RKJ296" s="194"/>
      <c r="RKK296" s="194"/>
      <c r="RKL296" s="194"/>
      <c r="RKM296" s="194"/>
      <c r="RKN296" s="194"/>
      <c r="RKO296" s="198"/>
      <c r="RKP296" s="194"/>
      <c r="RKQ296" s="194"/>
      <c r="RKR296" s="194"/>
      <c r="RKS296" s="194"/>
      <c r="RKT296" s="194"/>
      <c r="RKU296" s="194"/>
      <c r="RKV296" s="194"/>
      <c r="RKW296" s="194"/>
      <c r="RKX296" s="362"/>
      <c r="RKY296" s="355"/>
      <c r="RKZ296" s="355"/>
      <c r="RLA296" s="184"/>
      <c r="RLB296" s="184"/>
      <c r="RLC296" s="357"/>
      <c r="RLD296" s="354"/>
      <c r="RLE296" s="356"/>
      <c r="RLF296" s="198"/>
      <c r="RLG296" s="194"/>
      <c r="RLH296" s="194"/>
      <c r="RLI296" s="194"/>
      <c r="RLJ296" s="194"/>
      <c r="RLK296" s="194"/>
      <c r="RLL296" s="194"/>
      <c r="RLM296" s="194"/>
      <c r="RLN296" s="194"/>
      <c r="RLO296" s="198"/>
      <c r="RLP296" s="194"/>
      <c r="RLQ296" s="194"/>
      <c r="RLR296" s="194"/>
      <c r="RLS296" s="194"/>
      <c r="RLT296" s="194"/>
      <c r="RLU296" s="194"/>
      <c r="RLV296" s="194"/>
      <c r="RLW296" s="194"/>
      <c r="RLX296" s="362"/>
      <c r="RLY296" s="355"/>
      <c r="RLZ296" s="355"/>
      <c r="RMA296" s="184"/>
      <c r="RMB296" s="184"/>
      <c r="RMC296" s="357"/>
      <c r="RMD296" s="354"/>
      <c r="RME296" s="356"/>
      <c r="RMF296" s="198"/>
      <c r="RMG296" s="194"/>
      <c r="RMH296" s="194"/>
      <c r="RMI296" s="194"/>
      <c r="RMJ296" s="194"/>
      <c r="RMK296" s="194"/>
      <c r="RML296" s="194"/>
      <c r="RMM296" s="194"/>
      <c r="RMN296" s="194"/>
      <c r="RMO296" s="198"/>
      <c r="RMP296" s="194"/>
      <c r="RMQ296" s="194"/>
      <c r="RMR296" s="194"/>
      <c r="RMS296" s="194"/>
      <c r="RMT296" s="194"/>
      <c r="RMU296" s="194"/>
      <c r="RMV296" s="194"/>
      <c r="RMW296" s="194"/>
      <c r="RMX296" s="362"/>
      <c r="RMY296" s="355"/>
      <c r="RMZ296" s="355"/>
      <c r="RNA296" s="184"/>
      <c r="RNB296" s="184"/>
      <c r="RNC296" s="357"/>
      <c r="RND296" s="354"/>
      <c r="RNE296" s="356"/>
      <c r="RNF296" s="198"/>
      <c r="RNG296" s="194"/>
      <c r="RNH296" s="194"/>
      <c r="RNI296" s="194"/>
      <c r="RNJ296" s="194"/>
      <c r="RNK296" s="194"/>
      <c r="RNL296" s="194"/>
      <c r="RNM296" s="194"/>
      <c r="RNN296" s="194"/>
      <c r="RNO296" s="198"/>
      <c r="RNP296" s="194"/>
      <c r="RNQ296" s="194"/>
      <c r="RNR296" s="194"/>
      <c r="RNS296" s="194"/>
      <c r="RNT296" s="194"/>
      <c r="RNU296" s="194"/>
      <c r="RNV296" s="194"/>
      <c r="RNW296" s="194"/>
      <c r="RNX296" s="362"/>
      <c r="RNY296" s="355"/>
      <c r="RNZ296" s="355"/>
      <c r="ROA296" s="184"/>
      <c r="ROB296" s="184"/>
      <c r="ROC296" s="357"/>
      <c r="ROD296" s="354"/>
      <c r="ROE296" s="356"/>
      <c r="ROF296" s="198"/>
      <c r="ROG296" s="194"/>
      <c r="ROH296" s="194"/>
      <c r="ROI296" s="194"/>
      <c r="ROJ296" s="194"/>
      <c r="ROK296" s="194"/>
      <c r="ROL296" s="194"/>
      <c r="ROM296" s="194"/>
      <c r="RON296" s="194"/>
      <c r="ROO296" s="198"/>
      <c r="ROP296" s="194"/>
      <c r="ROQ296" s="194"/>
      <c r="ROR296" s="194"/>
      <c r="ROS296" s="194"/>
      <c r="ROT296" s="194"/>
      <c r="ROU296" s="194"/>
      <c r="ROV296" s="194"/>
      <c r="ROW296" s="194"/>
      <c r="ROX296" s="362"/>
      <c r="ROY296" s="355"/>
      <c r="ROZ296" s="355"/>
      <c r="RPA296" s="184"/>
      <c r="RPB296" s="184"/>
      <c r="RPC296" s="357"/>
      <c r="RPD296" s="354"/>
      <c r="RPE296" s="356"/>
      <c r="RPF296" s="198"/>
      <c r="RPG296" s="194"/>
      <c r="RPH296" s="194"/>
      <c r="RPI296" s="194"/>
      <c r="RPJ296" s="194"/>
      <c r="RPK296" s="194"/>
      <c r="RPL296" s="194"/>
      <c r="RPM296" s="194"/>
      <c r="RPN296" s="194"/>
      <c r="RPO296" s="198"/>
      <c r="RPP296" s="194"/>
      <c r="RPQ296" s="194"/>
      <c r="RPR296" s="194"/>
      <c r="RPS296" s="194"/>
      <c r="RPT296" s="194"/>
      <c r="RPU296" s="194"/>
      <c r="RPV296" s="194"/>
      <c r="RPW296" s="194"/>
      <c r="RPX296" s="362"/>
      <c r="RPY296" s="355"/>
      <c r="RPZ296" s="355"/>
      <c r="RQA296" s="184"/>
      <c r="RQB296" s="184"/>
      <c r="RQC296" s="357"/>
      <c r="RQD296" s="354"/>
      <c r="RQE296" s="356"/>
      <c r="RQF296" s="198"/>
      <c r="RQG296" s="194"/>
      <c r="RQH296" s="194"/>
      <c r="RQI296" s="194"/>
      <c r="RQJ296" s="194"/>
      <c r="RQK296" s="194"/>
      <c r="RQL296" s="194"/>
      <c r="RQM296" s="194"/>
      <c r="RQN296" s="194"/>
      <c r="RQO296" s="198"/>
      <c r="RQP296" s="194"/>
      <c r="RQQ296" s="194"/>
      <c r="RQR296" s="194"/>
      <c r="RQS296" s="194"/>
      <c r="RQT296" s="194"/>
      <c r="RQU296" s="194"/>
      <c r="RQV296" s="194"/>
      <c r="RQW296" s="194"/>
      <c r="RQX296" s="362"/>
      <c r="RQY296" s="355"/>
      <c r="RQZ296" s="355"/>
      <c r="RRA296" s="184"/>
      <c r="RRB296" s="184"/>
      <c r="RRC296" s="357"/>
      <c r="RRD296" s="354"/>
      <c r="RRE296" s="356"/>
      <c r="RRF296" s="198"/>
      <c r="RRG296" s="194"/>
      <c r="RRH296" s="194"/>
      <c r="RRI296" s="194"/>
      <c r="RRJ296" s="194"/>
      <c r="RRK296" s="194"/>
      <c r="RRL296" s="194"/>
      <c r="RRM296" s="194"/>
      <c r="RRN296" s="194"/>
      <c r="RRO296" s="198"/>
      <c r="RRP296" s="194"/>
      <c r="RRQ296" s="194"/>
      <c r="RRR296" s="194"/>
      <c r="RRS296" s="194"/>
      <c r="RRT296" s="194"/>
      <c r="RRU296" s="194"/>
      <c r="RRV296" s="194"/>
      <c r="RRW296" s="194"/>
      <c r="RRX296" s="362"/>
      <c r="RRY296" s="355"/>
      <c r="RRZ296" s="355"/>
      <c r="RSA296" s="184"/>
      <c r="RSB296" s="184"/>
      <c r="RSC296" s="357"/>
      <c r="RSD296" s="354"/>
      <c r="RSE296" s="356"/>
      <c r="RSF296" s="198"/>
      <c r="RSG296" s="194"/>
      <c r="RSH296" s="194"/>
      <c r="RSI296" s="194"/>
      <c r="RSJ296" s="194"/>
      <c r="RSK296" s="194"/>
      <c r="RSL296" s="194"/>
      <c r="RSM296" s="194"/>
      <c r="RSN296" s="194"/>
      <c r="RSO296" s="198"/>
      <c r="RSP296" s="194"/>
      <c r="RSQ296" s="194"/>
      <c r="RSR296" s="194"/>
      <c r="RSS296" s="194"/>
      <c r="RST296" s="194"/>
      <c r="RSU296" s="194"/>
      <c r="RSV296" s="194"/>
      <c r="RSW296" s="194"/>
      <c r="RSX296" s="362"/>
      <c r="RSY296" s="355"/>
      <c r="RSZ296" s="355"/>
      <c r="RTA296" s="184"/>
      <c r="RTB296" s="184"/>
      <c r="RTC296" s="357"/>
      <c r="RTD296" s="354"/>
      <c r="RTE296" s="356"/>
      <c r="RTF296" s="198"/>
      <c r="RTG296" s="194"/>
      <c r="RTH296" s="194"/>
      <c r="RTI296" s="194"/>
      <c r="RTJ296" s="194"/>
      <c r="RTK296" s="194"/>
      <c r="RTL296" s="194"/>
      <c r="RTM296" s="194"/>
      <c r="RTN296" s="194"/>
      <c r="RTO296" s="198"/>
      <c r="RTP296" s="194"/>
      <c r="RTQ296" s="194"/>
      <c r="RTR296" s="194"/>
      <c r="RTS296" s="194"/>
      <c r="RTT296" s="194"/>
      <c r="RTU296" s="194"/>
      <c r="RTV296" s="194"/>
      <c r="RTW296" s="194"/>
      <c r="RTX296" s="362"/>
      <c r="RTY296" s="355"/>
      <c r="RTZ296" s="355"/>
      <c r="RUA296" s="184"/>
      <c r="RUB296" s="184"/>
      <c r="RUC296" s="357"/>
      <c r="RUD296" s="354"/>
      <c r="RUE296" s="356"/>
      <c r="RUF296" s="198"/>
      <c r="RUG296" s="194"/>
      <c r="RUH296" s="194"/>
      <c r="RUI296" s="194"/>
      <c r="RUJ296" s="194"/>
      <c r="RUK296" s="194"/>
      <c r="RUL296" s="194"/>
      <c r="RUM296" s="194"/>
      <c r="RUN296" s="194"/>
      <c r="RUO296" s="198"/>
      <c r="RUP296" s="194"/>
      <c r="RUQ296" s="194"/>
      <c r="RUR296" s="194"/>
      <c r="RUS296" s="194"/>
      <c r="RUT296" s="194"/>
      <c r="RUU296" s="194"/>
      <c r="RUV296" s="194"/>
      <c r="RUW296" s="194"/>
      <c r="RUX296" s="362"/>
      <c r="RUY296" s="355"/>
      <c r="RUZ296" s="355"/>
      <c r="RVA296" s="184"/>
      <c r="RVB296" s="184"/>
      <c r="RVC296" s="357"/>
      <c r="RVD296" s="354"/>
      <c r="RVE296" s="356"/>
      <c r="RVF296" s="198"/>
      <c r="RVG296" s="194"/>
      <c r="RVH296" s="194"/>
      <c r="RVI296" s="194"/>
      <c r="RVJ296" s="194"/>
      <c r="RVK296" s="194"/>
      <c r="RVL296" s="194"/>
      <c r="RVM296" s="194"/>
      <c r="RVN296" s="194"/>
      <c r="RVO296" s="198"/>
      <c r="RVP296" s="194"/>
      <c r="RVQ296" s="194"/>
      <c r="RVR296" s="194"/>
      <c r="RVS296" s="194"/>
      <c r="RVT296" s="194"/>
      <c r="RVU296" s="194"/>
      <c r="RVV296" s="194"/>
      <c r="RVW296" s="194"/>
      <c r="RVX296" s="362"/>
      <c r="RVY296" s="355"/>
      <c r="RVZ296" s="355"/>
      <c r="RWA296" s="184"/>
      <c r="RWB296" s="184"/>
      <c r="RWC296" s="357"/>
      <c r="RWD296" s="354"/>
      <c r="RWE296" s="356"/>
      <c r="RWF296" s="198"/>
      <c r="RWG296" s="194"/>
      <c r="RWH296" s="194"/>
      <c r="RWI296" s="194"/>
      <c r="RWJ296" s="194"/>
      <c r="RWK296" s="194"/>
      <c r="RWL296" s="194"/>
      <c r="RWM296" s="194"/>
      <c r="RWN296" s="194"/>
      <c r="RWO296" s="198"/>
      <c r="RWP296" s="194"/>
      <c r="RWQ296" s="194"/>
      <c r="RWR296" s="194"/>
      <c r="RWS296" s="194"/>
      <c r="RWT296" s="194"/>
      <c r="RWU296" s="194"/>
      <c r="RWV296" s="194"/>
      <c r="RWW296" s="194"/>
      <c r="RWX296" s="362"/>
      <c r="RWY296" s="355"/>
      <c r="RWZ296" s="355"/>
      <c r="RXA296" s="184"/>
      <c r="RXB296" s="184"/>
      <c r="RXC296" s="357"/>
      <c r="RXD296" s="354"/>
      <c r="RXE296" s="356"/>
      <c r="RXF296" s="198"/>
      <c r="RXG296" s="194"/>
      <c r="RXH296" s="194"/>
      <c r="RXI296" s="194"/>
      <c r="RXJ296" s="194"/>
      <c r="RXK296" s="194"/>
      <c r="RXL296" s="194"/>
      <c r="RXM296" s="194"/>
      <c r="RXN296" s="194"/>
      <c r="RXO296" s="198"/>
      <c r="RXP296" s="194"/>
      <c r="RXQ296" s="194"/>
      <c r="RXR296" s="194"/>
      <c r="RXS296" s="194"/>
      <c r="RXT296" s="194"/>
      <c r="RXU296" s="194"/>
      <c r="RXV296" s="194"/>
      <c r="RXW296" s="194"/>
      <c r="RXX296" s="362"/>
      <c r="RXY296" s="355"/>
      <c r="RXZ296" s="355"/>
      <c r="RYA296" s="184"/>
      <c r="RYB296" s="184"/>
      <c r="RYC296" s="357"/>
      <c r="RYD296" s="354"/>
      <c r="RYE296" s="356"/>
      <c r="RYF296" s="198"/>
      <c r="RYG296" s="194"/>
      <c r="RYH296" s="194"/>
      <c r="RYI296" s="194"/>
      <c r="RYJ296" s="194"/>
      <c r="RYK296" s="194"/>
      <c r="RYL296" s="194"/>
      <c r="RYM296" s="194"/>
      <c r="RYN296" s="194"/>
      <c r="RYO296" s="198"/>
      <c r="RYP296" s="194"/>
      <c r="RYQ296" s="194"/>
      <c r="RYR296" s="194"/>
      <c r="RYS296" s="194"/>
      <c r="RYT296" s="194"/>
      <c r="RYU296" s="194"/>
      <c r="RYV296" s="194"/>
      <c r="RYW296" s="194"/>
      <c r="RYX296" s="362"/>
      <c r="RYY296" s="355"/>
      <c r="RYZ296" s="355"/>
      <c r="RZA296" s="184"/>
      <c r="RZB296" s="184"/>
      <c r="RZC296" s="357"/>
      <c r="RZD296" s="354"/>
      <c r="RZE296" s="356"/>
      <c r="RZF296" s="198"/>
      <c r="RZG296" s="194"/>
      <c r="RZH296" s="194"/>
      <c r="RZI296" s="194"/>
      <c r="RZJ296" s="194"/>
      <c r="RZK296" s="194"/>
      <c r="RZL296" s="194"/>
      <c r="RZM296" s="194"/>
      <c r="RZN296" s="194"/>
      <c r="RZO296" s="198"/>
      <c r="RZP296" s="194"/>
      <c r="RZQ296" s="194"/>
      <c r="RZR296" s="194"/>
      <c r="RZS296" s="194"/>
      <c r="RZT296" s="194"/>
      <c r="RZU296" s="194"/>
      <c r="RZV296" s="194"/>
      <c r="RZW296" s="194"/>
      <c r="RZX296" s="362"/>
      <c r="RZY296" s="355"/>
      <c r="RZZ296" s="355"/>
      <c r="SAA296" s="184"/>
      <c r="SAB296" s="184"/>
      <c r="SAC296" s="357"/>
      <c r="SAD296" s="354"/>
      <c r="SAE296" s="356"/>
      <c r="SAF296" s="198"/>
      <c r="SAG296" s="194"/>
      <c r="SAH296" s="194"/>
      <c r="SAI296" s="194"/>
      <c r="SAJ296" s="194"/>
      <c r="SAK296" s="194"/>
      <c r="SAL296" s="194"/>
      <c r="SAM296" s="194"/>
      <c r="SAN296" s="194"/>
      <c r="SAO296" s="198"/>
      <c r="SAP296" s="194"/>
      <c r="SAQ296" s="194"/>
      <c r="SAR296" s="194"/>
      <c r="SAS296" s="194"/>
      <c r="SAT296" s="194"/>
      <c r="SAU296" s="194"/>
      <c r="SAV296" s="194"/>
      <c r="SAW296" s="194"/>
      <c r="SAX296" s="362"/>
      <c r="SAY296" s="355"/>
      <c r="SAZ296" s="355"/>
      <c r="SBA296" s="184"/>
      <c r="SBB296" s="184"/>
      <c r="SBC296" s="357"/>
      <c r="SBD296" s="354"/>
      <c r="SBE296" s="356"/>
      <c r="SBF296" s="198"/>
      <c r="SBG296" s="194"/>
      <c r="SBH296" s="194"/>
      <c r="SBI296" s="194"/>
      <c r="SBJ296" s="194"/>
      <c r="SBK296" s="194"/>
      <c r="SBL296" s="194"/>
      <c r="SBM296" s="194"/>
      <c r="SBN296" s="194"/>
      <c r="SBO296" s="198"/>
      <c r="SBP296" s="194"/>
      <c r="SBQ296" s="194"/>
      <c r="SBR296" s="194"/>
      <c r="SBS296" s="194"/>
      <c r="SBT296" s="194"/>
      <c r="SBU296" s="194"/>
      <c r="SBV296" s="194"/>
      <c r="SBW296" s="194"/>
      <c r="SBX296" s="362"/>
      <c r="SBY296" s="355"/>
      <c r="SBZ296" s="355"/>
      <c r="SCA296" s="184"/>
      <c r="SCB296" s="184"/>
      <c r="SCC296" s="357"/>
      <c r="SCD296" s="354"/>
      <c r="SCE296" s="356"/>
      <c r="SCF296" s="198"/>
      <c r="SCG296" s="194"/>
      <c r="SCH296" s="194"/>
      <c r="SCI296" s="194"/>
      <c r="SCJ296" s="194"/>
      <c r="SCK296" s="194"/>
      <c r="SCL296" s="194"/>
      <c r="SCM296" s="194"/>
      <c r="SCN296" s="194"/>
      <c r="SCO296" s="198"/>
      <c r="SCP296" s="194"/>
      <c r="SCQ296" s="194"/>
      <c r="SCR296" s="194"/>
      <c r="SCS296" s="194"/>
      <c r="SCT296" s="194"/>
      <c r="SCU296" s="194"/>
      <c r="SCV296" s="194"/>
      <c r="SCW296" s="194"/>
      <c r="SCX296" s="362"/>
      <c r="SCY296" s="355"/>
      <c r="SCZ296" s="355"/>
      <c r="SDA296" s="184"/>
      <c r="SDB296" s="184"/>
      <c r="SDC296" s="357"/>
      <c r="SDD296" s="354"/>
      <c r="SDE296" s="356"/>
      <c r="SDF296" s="198"/>
      <c r="SDG296" s="194"/>
      <c r="SDH296" s="194"/>
      <c r="SDI296" s="194"/>
      <c r="SDJ296" s="194"/>
      <c r="SDK296" s="194"/>
      <c r="SDL296" s="194"/>
      <c r="SDM296" s="194"/>
      <c r="SDN296" s="194"/>
      <c r="SDO296" s="198"/>
      <c r="SDP296" s="194"/>
      <c r="SDQ296" s="194"/>
      <c r="SDR296" s="194"/>
      <c r="SDS296" s="194"/>
      <c r="SDT296" s="194"/>
      <c r="SDU296" s="194"/>
      <c r="SDV296" s="194"/>
      <c r="SDW296" s="194"/>
      <c r="SDX296" s="362"/>
      <c r="SDY296" s="355"/>
      <c r="SDZ296" s="355"/>
      <c r="SEA296" s="184"/>
      <c r="SEB296" s="184"/>
      <c r="SEC296" s="357"/>
      <c r="SED296" s="354"/>
      <c r="SEE296" s="356"/>
      <c r="SEF296" s="198"/>
      <c r="SEG296" s="194"/>
      <c r="SEH296" s="194"/>
      <c r="SEI296" s="194"/>
      <c r="SEJ296" s="194"/>
      <c r="SEK296" s="194"/>
      <c r="SEL296" s="194"/>
      <c r="SEM296" s="194"/>
      <c r="SEN296" s="194"/>
      <c r="SEO296" s="198"/>
      <c r="SEP296" s="194"/>
      <c r="SEQ296" s="194"/>
      <c r="SER296" s="194"/>
      <c r="SES296" s="194"/>
      <c r="SET296" s="194"/>
      <c r="SEU296" s="194"/>
      <c r="SEV296" s="194"/>
      <c r="SEW296" s="194"/>
      <c r="SEX296" s="362"/>
      <c r="SEY296" s="355"/>
      <c r="SEZ296" s="355"/>
      <c r="SFA296" s="184"/>
      <c r="SFB296" s="184"/>
      <c r="SFC296" s="357"/>
      <c r="SFD296" s="354"/>
      <c r="SFE296" s="356"/>
      <c r="SFF296" s="198"/>
      <c r="SFG296" s="194"/>
      <c r="SFH296" s="194"/>
      <c r="SFI296" s="194"/>
      <c r="SFJ296" s="194"/>
      <c r="SFK296" s="194"/>
      <c r="SFL296" s="194"/>
      <c r="SFM296" s="194"/>
      <c r="SFN296" s="194"/>
      <c r="SFO296" s="198"/>
      <c r="SFP296" s="194"/>
      <c r="SFQ296" s="194"/>
      <c r="SFR296" s="194"/>
      <c r="SFS296" s="194"/>
      <c r="SFT296" s="194"/>
      <c r="SFU296" s="194"/>
      <c r="SFV296" s="194"/>
      <c r="SFW296" s="194"/>
      <c r="SFX296" s="362"/>
      <c r="SFY296" s="355"/>
      <c r="SFZ296" s="355"/>
      <c r="SGA296" s="184"/>
      <c r="SGB296" s="184"/>
      <c r="SGC296" s="357"/>
      <c r="SGD296" s="354"/>
      <c r="SGE296" s="356"/>
      <c r="SGF296" s="198"/>
      <c r="SGG296" s="194"/>
      <c r="SGH296" s="194"/>
      <c r="SGI296" s="194"/>
      <c r="SGJ296" s="194"/>
      <c r="SGK296" s="194"/>
      <c r="SGL296" s="194"/>
      <c r="SGM296" s="194"/>
      <c r="SGN296" s="194"/>
      <c r="SGO296" s="198"/>
      <c r="SGP296" s="194"/>
      <c r="SGQ296" s="194"/>
      <c r="SGR296" s="194"/>
      <c r="SGS296" s="194"/>
      <c r="SGT296" s="194"/>
      <c r="SGU296" s="194"/>
      <c r="SGV296" s="194"/>
      <c r="SGW296" s="194"/>
      <c r="SGX296" s="362"/>
      <c r="SGY296" s="355"/>
      <c r="SGZ296" s="355"/>
      <c r="SHA296" s="184"/>
      <c r="SHB296" s="184"/>
      <c r="SHC296" s="357"/>
      <c r="SHD296" s="354"/>
      <c r="SHE296" s="356"/>
      <c r="SHF296" s="198"/>
      <c r="SHG296" s="194"/>
      <c r="SHH296" s="194"/>
      <c r="SHI296" s="194"/>
      <c r="SHJ296" s="194"/>
      <c r="SHK296" s="194"/>
      <c r="SHL296" s="194"/>
      <c r="SHM296" s="194"/>
      <c r="SHN296" s="194"/>
      <c r="SHO296" s="198"/>
      <c r="SHP296" s="194"/>
      <c r="SHQ296" s="194"/>
      <c r="SHR296" s="194"/>
      <c r="SHS296" s="194"/>
      <c r="SHT296" s="194"/>
      <c r="SHU296" s="194"/>
      <c r="SHV296" s="194"/>
      <c r="SHW296" s="194"/>
      <c r="SHX296" s="362"/>
      <c r="SHY296" s="355"/>
      <c r="SHZ296" s="355"/>
      <c r="SIA296" s="184"/>
      <c r="SIB296" s="184"/>
      <c r="SIC296" s="357"/>
      <c r="SID296" s="354"/>
      <c r="SIE296" s="356"/>
      <c r="SIF296" s="198"/>
      <c r="SIG296" s="194"/>
      <c r="SIH296" s="194"/>
      <c r="SII296" s="194"/>
      <c r="SIJ296" s="194"/>
      <c r="SIK296" s="194"/>
      <c r="SIL296" s="194"/>
      <c r="SIM296" s="194"/>
      <c r="SIN296" s="194"/>
      <c r="SIO296" s="198"/>
      <c r="SIP296" s="194"/>
      <c r="SIQ296" s="194"/>
      <c r="SIR296" s="194"/>
      <c r="SIS296" s="194"/>
      <c r="SIT296" s="194"/>
      <c r="SIU296" s="194"/>
      <c r="SIV296" s="194"/>
      <c r="SIW296" s="194"/>
      <c r="SIX296" s="362"/>
      <c r="SIY296" s="355"/>
      <c r="SIZ296" s="355"/>
      <c r="SJA296" s="184"/>
      <c r="SJB296" s="184"/>
      <c r="SJC296" s="357"/>
      <c r="SJD296" s="354"/>
      <c r="SJE296" s="356"/>
      <c r="SJF296" s="198"/>
      <c r="SJG296" s="194"/>
      <c r="SJH296" s="194"/>
      <c r="SJI296" s="194"/>
      <c r="SJJ296" s="194"/>
      <c r="SJK296" s="194"/>
      <c r="SJL296" s="194"/>
      <c r="SJM296" s="194"/>
      <c r="SJN296" s="194"/>
      <c r="SJO296" s="198"/>
      <c r="SJP296" s="194"/>
      <c r="SJQ296" s="194"/>
      <c r="SJR296" s="194"/>
      <c r="SJS296" s="194"/>
      <c r="SJT296" s="194"/>
      <c r="SJU296" s="194"/>
      <c r="SJV296" s="194"/>
      <c r="SJW296" s="194"/>
      <c r="SJX296" s="362"/>
      <c r="SJY296" s="355"/>
      <c r="SJZ296" s="355"/>
      <c r="SKA296" s="184"/>
      <c r="SKB296" s="184"/>
      <c r="SKC296" s="357"/>
      <c r="SKD296" s="354"/>
      <c r="SKE296" s="356"/>
      <c r="SKF296" s="198"/>
      <c r="SKG296" s="194"/>
      <c r="SKH296" s="194"/>
      <c r="SKI296" s="194"/>
      <c r="SKJ296" s="194"/>
      <c r="SKK296" s="194"/>
      <c r="SKL296" s="194"/>
      <c r="SKM296" s="194"/>
      <c r="SKN296" s="194"/>
      <c r="SKO296" s="198"/>
      <c r="SKP296" s="194"/>
      <c r="SKQ296" s="194"/>
      <c r="SKR296" s="194"/>
      <c r="SKS296" s="194"/>
      <c r="SKT296" s="194"/>
      <c r="SKU296" s="194"/>
      <c r="SKV296" s="194"/>
      <c r="SKW296" s="194"/>
      <c r="SKX296" s="362"/>
      <c r="SKY296" s="355"/>
      <c r="SKZ296" s="355"/>
      <c r="SLA296" s="184"/>
      <c r="SLB296" s="184"/>
      <c r="SLC296" s="357"/>
      <c r="SLD296" s="354"/>
      <c r="SLE296" s="356"/>
      <c r="SLF296" s="198"/>
      <c r="SLG296" s="194"/>
      <c r="SLH296" s="194"/>
      <c r="SLI296" s="194"/>
      <c r="SLJ296" s="194"/>
      <c r="SLK296" s="194"/>
      <c r="SLL296" s="194"/>
      <c r="SLM296" s="194"/>
      <c r="SLN296" s="194"/>
      <c r="SLO296" s="198"/>
      <c r="SLP296" s="194"/>
      <c r="SLQ296" s="194"/>
      <c r="SLR296" s="194"/>
      <c r="SLS296" s="194"/>
      <c r="SLT296" s="194"/>
      <c r="SLU296" s="194"/>
      <c r="SLV296" s="194"/>
      <c r="SLW296" s="194"/>
      <c r="SLX296" s="362"/>
      <c r="SLY296" s="355"/>
      <c r="SLZ296" s="355"/>
      <c r="SMA296" s="184"/>
      <c r="SMB296" s="184"/>
      <c r="SMC296" s="357"/>
      <c r="SMD296" s="354"/>
      <c r="SME296" s="356"/>
      <c r="SMF296" s="198"/>
      <c r="SMG296" s="194"/>
      <c r="SMH296" s="194"/>
      <c r="SMI296" s="194"/>
      <c r="SMJ296" s="194"/>
      <c r="SMK296" s="194"/>
      <c r="SML296" s="194"/>
      <c r="SMM296" s="194"/>
      <c r="SMN296" s="194"/>
      <c r="SMO296" s="198"/>
      <c r="SMP296" s="194"/>
      <c r="SMQ296" s="194"/>
      <c r="SMR296" s="194"/>
      <c r="SMS296" s="194"/>
      <c r="SMT296" s="194"/>
      <c r="SMU296" s="194"/>
      <c r="SMV296" s="194"/>
      <c r="SMW296" s="194"/>
      <c r="SMX296" s="362"/>
      <c r="SMY296" s="355"/>
      <c r="SMZ296" s="355"/>
      <c r="SNA296" s="184"/>
      <c r="SNB296" s="184"/>
      <c r="SNC296" s="357"/>
      <c r="SND296" s="354"/>
      <c r="SNE296" s="356"/>
      <c r="SNF296" s="198"/>
      <c r="SNG296" s="194"/>
      <c r="SNH296" s="194"/>
      <c r="SNI296" s="194"/>
      <c r="SNJ296" s="194"/>
      <c r="SNK296" s="194"/>
      <c r="SNL296" s="194"/>
      <c r="SNM296" s="194"/>
      <c r="SNN296" s="194"/>
      <c r="SNO296" s="198"/>
      <c r="SNP296" s="194"/>
      <c r="SNQ296" s="194"/>
      <c r="SNR296" s="194"/>
      <c r="SNS296" s="194"/>
      <c r="SNT296" s="194"/>
      <c r="SNU296" s="194"/>
      <c r="SNV296" s="194"/>
      <c r="SNW296" s="194"/>
      <c r="SNX296" s="362"/>
      <c r="SNY296" s="355"/>
      <c r="SNZ296" s="355"/>
      <c r="SOA296" s="184"/>
      <c r="SOB296" s="184"/>
      <c r="SOC296" s="357"/>
      <c r="SOD296" s="354"/>
      <c r="SOE296" s="356"/>
      <c r="SOF296" s="198"/>
      <c r="SOG296" s="194"/>
      <c r="SOH296" s="194"/>
      <c r="SOI296" s="194"/>
      <c r="SOJ296" s="194"/>
      <c r="SOK296" s="194"/>
      <c r="SOL296" s="194"/>
      <c r="SOM296" s="194"/>
      <c r="SON296" s="194"/>
      <c r="SOO296" s="198"/>
      <c r="SOP296" s="194"/>
      <c r="SOQ296" s="194"/>
      <c r="SOR296" s="194"/>
      <c r="SOS296" s="194"/>
      <c r="SOT296" s="194"/>
      <c r="SOU296" s="194"/>
      <c r="SOV296" s="194"/>
      <c r="SOW296" s="194"/>
      <c r="SOX296" s="362"/>
      <c r="SOY296" s="355"/>
      <c r="SOZ296" s="355"/>
      <c r="SPA296" s="184"/>
      <c r="SPB296" s="184"/>
      <c r="SPC296" s="357"/>
      <c r="SPD296" s="354"/>
      <c r="SPE296" s="356"/>
      <c r="SPF296" s="198"/>
      <c r="SPG296" s="194"/>
      <c r="SPH296" s="194"/>
      <c r="SPI296" s="194"/>
      <c r="SPJ296" s="194"/>
      <c r="SPK296" s="194"/>
      <c r="SPL296" s="194"/>
      <c r="SPM296" s="194"/>
      <c r="SPN296" s="194"/>
      <c r="SPO296" s="198"/>
      <c r="SPP296" s="194"/>
      <c r="SPQ296" s="194"/>
      <c r="SPR296" s="194"/>
      <c r="SPS296" s="194"/>
      <c r="SPT296" s="194"/>
      <c r="SPU296" s="194"/>
      <c r="SPV296" s="194"/>
      <c r="SPW296" s="194"/>
      <c r="SPX296" s="362"/>
      <c r="SPY296" s="355"/>
      <c r="SPZ296" s="355"/>
      <c r="SQA296" s="184"/>
      <c r="SQB296" s="184"/>
      <c r="SQC296" s="357"/>
      <c r="SQD296" s="354"/>
      <c r="SQE296" s="356"/>
      <c r="SQF296" s="198"/>
      <c r="SQG296" s="194"/>
      <c r="SQH296" s="194"/>
      <c r="SQI296" s="194"/>
      <c r="SQJ296" s="194"/>
      <c r="SQK296" s="194"/>
      <c r="SQL296" s="194"/>
      <c r="SQM296" s="194"/>
      <c r="SQN296" s="194"/>
      <c r="SQO296" s="198"/>
      <c r="SQP296" s="194"/>
      <c r="SQQ296" s="194"/>
      <c r="SQR296" s="194"/>
      <c r="SQS296" s="194"/>
      <c r="SQT296" s="194"/>
      <c r="SQU296" s="194"/>
      <c r="SQV296" s="194"/>
      <c r="SQW296" s="194"/>
      <c r="SQX296" s="362"/>
      <c r="SQY296" s="355"/>
      <c r="SQZ296" s="355"/>
      <c r="SRA296" s="184"/>
      <c r="SRB296" s="184"/>
      <c r="SRC296" s="357"/>
      <c r="SRD296" s="354"/>
      <c r="SRE296" s="356"/>
      <c r="SRF296" s="198"/>
      <c r="SRG296" s="194"/>
      <c r="SRH296" s="194"/>
      <c r="SRI296" s="194"/>
      <c r="SRJ296" s="194"/>
      <c r="SRK296" s="194"/>
      <c r="SRL296" s="194"/>
      <c r="SRM296" s="194"/>
      <c r="SRN296" s="194"/>
      <c r="SRO296" s="198"/>
      <c r="SRP296" s="194"/>
      <c r="SRQ296" s="194"/>
      <c r="SRR296" s="194"/>
      <c r="SRS296" s="194"/>
      <c r="SRT296" s="194"/>
      <c r="SRU296" s="194"/>
      <c r="SRV296" s="194"/>
      <c r="SRW296" s="194"/>
      <c r="SRX296" s="362"/>
      <c r="SRY296" s="355"/>
      <c r="SRZ296" s="355"/>
      <c r="SSA296" s="184"/>
      <c r="SSB296" s="184"/>
      <c r="SSC296" s="357"/>
      <c r="SSD296" s="354"/>
      <c r="SSE296" s="356"/>
      <c r="SSF296" s="198"/>
      <c r="SSG296" s="194"/>
      <c r="SSH296" s="194"/>
      <c r="SSI296" s="194"/>
      <c r="SSJ296" s="194"/>
      <c r="SSK296" s="194"/>
      <c r="SSL296" s="194"/>
      <c r="SSM296" s="194"/>
      <c r="SSN296" s="194"/>
      <c r="SSO296" s="198"/>
      <c r="SSP296" s="194"/>
      <c r="SSQ296" s="194"/>
      <c r="SSR296" s="194"/>
      <c r="SSS296" s="194"/>
      <c r="SST296" s="194"/>
      <c r="SSU296" s="194"/>
      <c r="SSV296" s="194"/>
      <c r="SSW296" s="194"/>
      <c r="SSX296" s="362"/>
      <c r="SSY296" s="355"/>
      <c r="SSZ296" s="355"/>
      <c r="STA296" s="184"/>
      <c r="STB296" s="184"/>
      <c r="STC296" s="357"/>
      <c r="STD296" s="354"/>
      <c r="STE296" s="356"/>
      <c r="STF296" s="198"/>
      <c r="STG296" s="194"/>
      <c r="STH296" s="194"/>
      <c r="STI296" s="194"/>
      <c r="STJ296" s="194"/>
      <c r="STK296" s="194"/>
      <c r="STL296" s="194"/>
      <c r="STM296" s="194"/>
      <c r="STN296" s="194"/>
      <c r="STO296" s="198"/>
      <c r="STP296" s="194"/>
      <c r="STQ296" s="194"/>
      <c r="STR296" s="194"/>
      <c r="STS296" s="194"/>
      <c r="STT296" s="194"/>
      <c r="STU296" s="194"/>
      <c r="STV296" s="194"/>
      <c r="STW296" s="194"/>
      <c r="STX296" s="362"/>
      <c r="STY296" s="355"/>
      <c r="STZ296" s="355"/>
      <c r="SUA296" s="184"/>
      <c r="SUB296" s="184"/>
      <c r="SUC296" s="357"/>
      <c r="SUD296" s="354"/>
      <c r="SUE296" s="356"/>
      <c r="SUF296" s="198"/>
      <c r="SUG296" s="194"/>
      <c r="SUH296" s="194"/>
      <c r="SUI296" s="194"/>
      <c r="SUJ296" s="194"/>
      <c r="SUK296" s="194"/>
      <c r="SUL296" s="194"/>
      <c r="SUM296" s="194"/>
      <c r="SUN296" s="194"/>
      <c r="SUO296" s="198"/>
      <c r="SUP296" s="194"/>
      <c r="SUQ296" s="194"/>
      <c r="SUR296" s="194"/>
      <c r="SUS296" s="194"/>
      <c r="SUT296" s="194"/>
      <c r="SUU296" s="194"/>
      <c r="SUV296" s="194"/>
      <c r="SUW296" s="194"/>
      <c r="SUX296" s="362"/>
      <c r="SUY296" s="355"/>
      <c r="SUZ296" s="355"/>
      <c r="SVA296" s="184"/>
      <c r="SVB296" s="184"/>
      <c r="SVC296" s="357"/>
      <c r="SVD296" s="354"/>
      <c r="SVE296" s="356"/>
      <c r="SVF296" s="198"/>
      <c r="SVG296" s="194"/>
      <c r="SVH296" s="194"/>
      <c r="SVI296" s="194"/>
      <c r="SVJ296" s="194"/>
      <c r="SVK296" s="194"/>
      <c r="SVL296" s="194"/>
      <c r="SVM296" s="194"/>
      <c r="SVN296" s="194"/>
      <c r="SVO296" s="198"/>
      <c r="SVP296" s="194"/>
      <c r="SVQ296" s="194"/>
      <c r="SVR296" s="194"/>
      <c r="SVS296" s="194"/>
      <c r="SVT296" s="194"/>
      <c r="SVU296" s="194"/>
      <c r="SVV296" s="194"/>
      <c r="SVW296" s="194"/>
      <c r="SVX296" s="362"/>
      <c r="SVY296" s="355"/>
      <c r="SVZ296" s="355"/>
      <c r="SWA296" s="184"/>
      <c r="SWB296" s="184"/>
      <c r="SWC296" s="357"/>
      <c r="SWD296" s="354"/>
      <c r="SWE296" s="356"/>
      <c r="SWF296" s="198"/>
      <c r="SWG296" s="194"/>
      <c r="SWH296" s="194"/>
      <c r="SWI296" s="194"/>
      <c r="SWJ296" s="194"/>
      <c r="SWK296" s="194"/>
      <c r="SWL296" s="194"/>
      <c r="SWM296" s="194"/>
      <c r="SWN296" s="194"/>
      <c r="SWO296" s="198"/>
      <c r="SWP296" s="194"/>
      <c r="SWQ296" s="194"/>
      <c r="SWR296" s="194"/>
      <c r="SWS296" s="194"/>
      <c r="SWT296" s="194"/>
      <c r="SWU296" s="194"/>
      <c r="SWV296" s="194"/>
      <c r="SWW296" s="194"/>
      <c r="SWX296" s="362"/>
      <c r="SWY296" s="355"/>
      <c r="SWZ296" s="355"/>
      <c r="SXA296" s="184"/>
      <c r="SXB296" s="184"/>
      <c r="SXC296" s="357"/>
      <c r="SXD296" s="354"/>
      <c r="SXE296" s="356"/>
      <c r="SXF296" s="198"/>
      <c r="SXG296" s="194"/>
      <c r="SXH296" s="194"/>
      <c r="SXI296" s="194"/>
      <c r="SXJ296" s="194"/>
      <c r="SXK296" s="194"/>
      <c r="SXL296" s="194"/>
      <c r="SXM296" s="194"/>
      <c r="SXN296" s="194"/>
      <c r="SXO296" s="198"/>
      <c r="SXP296" s="194"/>
      <c r="SXQ296" s="194"/>
      <c r="SXR296" s="194"/>
      <c r="SXS296" s="194"/>
      <c r="SXT296" s="194"/>
      <c r="SXU296" s="194"/>
      <c r="SXV296" s="194"/>
      <c r="SXW296" s="194"/>
      <c r="SXX296" s="362"/>
      <c r="SXY296" s="355"/>
      <c r="SXZ296" s="355"/>
      <c r="SYA296" s="184"/>
      <c r="SYB296" s="184"/>
      <c r="SYC296" s="357"/>
      <c r="SYD296" s="354"/>
      <c r="SYE296" s="356"/>
      <c r="SYF296" s="198"/>
      <c r="SYG296" s="194"/>
      <c r="SYH296" s="194"/>
      <c r="SYI296" s="194"/>
      <c r="SYJ296" s="194"/>
      <c r="SYK296" s="194"/>
      <c r="SYL296" s="194"/>
      <c r="SYM296" s="194"/>
      <c r="SYN296" s="194"/>
      <c r="SYO296" s="198"/>
      <c r="SYP296" s="194"/>
      <c r="SYQ296" s="194"/>
      <c r="SYR296" s="194"/>
      <c r="SYS296" s="194"/>
      <c r="SYT296" s="194"/>
      <c r="SYU296" s="194"/>
      <c r="SYV296" s="194"/>
      <c r="SYW296" s="194"/>
      <c r="SYX296" s="362"/>
      <c r="SYY296" s="355"/>
      <c r="SYZ296" s="355"/>
      <c r="SZA296" s="184"/>
      <c r="SZB296" s="184"/>
      <c r="SZC296" s="357"/>
      <c r="SZD296" s="354"/>
      <c r="SZE296" s="356"/>
      <c r="SZF296" s="198"/>
      <c r="SZG296" s="194"/>
      <c r="SZH296" s="194"/>
      <c r="SZI296" s="194"/>
      <c r="SZJ296" s="194"/>
      <c r="SZK296" s="194"/>
      <c r="SZL296" s="194"/>
      <c r="SZM296" s="194"/>
      <c r="SZN296" s="194"/>
      <c r="SZO296" s="198"/>
      <c r="SZP296" s="194"/>
      <c r="SZQ296" s="194"/>
      <c r="SZR296" s="194"/>
      <c r="SZS296" s="194"/>
      <c r="SZT296" s="194"/>
      <c r="SZU296" s="194"/>
      <c r="SZV296" s="194"/>
      <c r="SZW296" s="194"/>
      <c r="SZX296" s="362"/>
      <c r="SZY296" s="355"/>
      <c r="SZZ296" s="355"/>
      <c r="TAA296" s="184"/>
      <c r="TAB296" s="184"/>
      <c r="TAC296" s="357"/>
      <c r="TAD296" s="354"/>
      <c r="TAE296" s="356"/>
      <c r="TAF296" s="198"/>
      <c r="TAG296" s="194"/>
      <c r="TAH296" s="194"/>
      <c r="TAI296" s="194"/>
      <c r="TAJ296" s="194"/>
      <c r="TAK296" s="194"/>
      <c r="TAL296" s="194"/>
      <c r="TAM296" s="194"/>
      <c r="TAN296" s="194"/>
      <c r="TAO296" s="198"/>
      <c r="TAP296" s="194"/>
      <c r="TAQ296" s="194"/>
      <c r="TAR296" s="194"/>
      <c r="TAS296" s="194"/>
      <c r="TAT296" s="194"/>
      <c r="TAU296" s="194"/>
      <c r="TAV296" s="194"/>
      <c r="TAW296" s="194"/>
      <c r="TAX296" s="362"/>
      <c r="TAY296" s="355"/>
      <c r="TAZ296" s="355"/>
      <c r="TBA296" s="184"/>
      <c r="TBB296" s="184"/>
      <c r="TBC296" s="357"/>
      <c r="TBD296" s="354"/>
      <c r="TBE296" s="356"/>
      <c r="TBF296" s="198"/>
      <c r="TBG296" s="194"/>
      <c r="TBH296" s="194"/>
      <c r="TBI296" s="194"/>
      <c r="TBJ296" s="194"/>
      <c r="TBK296" s="194"/>
      <c r="TBL296" s="194"/>
      <c r="TBM296" s="194"/>
      <c r="TBN296" s="194"/>
      <c r="TBO296" s="198"/>
      <c r="TBP296" s="194"/>
      <c r="TBQ296" s="194"/>
      <c r="TBR296" s="194"/>
      <c r="TBS296" s="194"/>
      <c r="TBT296" s="194"/>
      <c r="TBU296" s="194"/>
      <c r="TBV296" s="194"/>
      <c r="TBW296" s="194"/>
      <c r="TBX296" s="362"/>
      <c r="TBY296" s="355"/>
      <c r="TBZ296" s="355"/>
      <c r="TCA296" s="184"/>
      <c r="TCB296" s="184"/>
      <c r="TCC296" s="357"/>
      <c r="TCD296" s="354"/>
      <c r="TCE296" s="356"/>
      <c r="TCF296" s="198"/>
      <c r="TCG296" s="194"/>
      <c r="TCH296" s="194"/>
      <c r="TCI296" s="194"/>
      <c r="TCJ296" s="194"/>
      <c r="TCK296" s="194"/>
      <c r="TCL296" s="194"/>
      <c r="TCM296" s="194"/>
      <c r="TCN296" s="194"/>
      <c r="TCO296" s="198"/>
      <c r="TCP296" s="194"/>
      <c r="TCQ296" s="194"/>
      <c r="TCR296" s="194"/>
      <c r="TCS296" s="194"/>
      <c r="TCT296" s="194"/>
      <c r="TCU296" s="194"/>
      <c r="TCV296" s="194"/>
      <c r="TCW296" s="194"/>
      <c r="TCX296" s="362"/>
      <c r="TCY296" s="355"/>
      <c r="TCZ296" s="355"/>
      <c r="TDA296" s="184"/>
      <c r="TDB296" s="184"/>
      <c r="TDC296" s="357"/>
      <c r="TDD296" s="354"/>
      <c r="TDE296" s="356"/>
      <c r="TDF296" s="198"/>
      <c r="TDG296" s="194"/>
      <c r="TDH296" s="194"/>
      <c r="TDI296" s="194"/>
      <c r="TDJ296" s="194"/>
      <c r="TDK296" s="194"/>
      <c r="TDL296" s="194"/>
      <c r="TDM296" s="194"/>
      <c r="TDN296" s="194"/>
      <c r="TDO296" s="198"/>
      <c r="TDP296" s="194"/>
      <c r="TDQ296" s="194"/>
      <c r="TDR296" s="194"/>
      <c r="TDS296" s="194"/>
      <c r="TDT296" s="194"/>
      <c r="TDU296" s="194"/>
      <c r="TDV296" s="194"/>
      <c r="TDW296" s="194"/>
      <c r="TDX296" s="362"/>
      <c r="TDY296" s="355"/>
      <c r="TDZ296" s="355"/>
      <c r="TEA296" s="184"/>
      <c r="TEB296" s="184"/>
      <c r="TEC296" s="357"/>
      <c r="TED296" s="354"/>
      <c r="TEE296" s="356"/>
      <c r="TEF296" s="198"/>
      <c r="TEG296" s="194"/>
      <c r="TEH296" s="194"/>
      <c r="TEI296" s="194"/>
      <c r="TEJ296" s="194"/>
      <c r="TEK296" s="194"/>
      <c r="TEL296" s="194"/>
      <c r="TEM296" s="194"/>
      <c r="TEN296" s="194"/>
      <c r="TEO296" s="198"/>
      <c r="TEP296" s="194"/>
      <c r="TEQ296" s="194"/>
      <c r="TER296" s="194"/>
      <c r="TES296" s="194"/>
      <c r="TET296" s="194"/>
      <c r="TEU296" s="194"/>
      <c r="TEV296" s="194"/>
      <c r="TEW296" s="194"/>
      <c r="TEX296" s="362"/>
      <c r="TEY296" s="355"/>
      <c r="TEZ296" s="355"/>
      <c r="TFA296" s="184"/>
      <c r="TFB296" s="184"/>
      <c r="TFC296" s="357"/>
      <c r="TFD296" s="354"/>
      <c r="TFE296" s="356"/>
      <c r="TFF296" s="198"/>
      <c r="TFG296" s="194"/>
      <c r="TFH296" s="194"/>
      <c r="TFI296" s="194"/>
      <c r="TFJ296" s="194"/>
      <c r="TFK296" s="194"/>
      <c r="TFL296" s="194"/>
      <c r="TFM296" s="194"/>
      <c r="TFN296" s="194"/>
      <c r="TFO296" s="198"/>
      <c r="TFP296" s="194"/>
      <c r="TFQ296" s="194"/>
      <c r="TFR296" s="194"/>
      <c r="TFS296" s="194"/>
      <c r="TFT296" s="194"/>
      <c r="TFU296" s="194"/>
      <c r="TFV296" s="194"/>
      <c r="TFW296" s="194"/>
      <c r="TFX296" s="362"/>
      <c r="TFY296" s="355"/>
      <c r="TFZ296" s="355"/>
      <c r="TGA296" s="184"/>
      <c r="TGB296" s="184"/>
      <c r="TGC296" s="357"/>
      <c r="TGD296" s="354"/>
      <c r="TGE296" s="356"/>
      <c r="TGF296" s="198"/>
      <c r="TGG296" s="194"/>
      <c r="TGH296" s="194"/>
      <c r="TGI296" s="194"/>
      <c r="TGJ296" s="194"/>
      <c r="TGK296" s="194"/>
      <c r="TGL296" s="194"/>
      <c r="TGM296" s="194"/>
      <c r="TGN296" s="194"/>
      <c r="TGO296" s="198"/>
      <c r="TGP296" s="194"/>
      <c r="TGQ296" s="194"/>
      <c r="TGR296" s="194"/>
      <c r="TGS296" s="194"/>
      <c r="TGT296" s="194"/>
      <c r="TGU296" s="194"/>
      <c r="TGV296" s="194"/>
      <c r="TGW296" s="194"/>
      <c r="TGX296" s="362"/>
      <c r="TGY296" s="355"/>
      <c r="TGZ296" s="355"/>
      <c r="THA296" s="184"/>
      <c r="THB296" s="184"/>
      <c r="THC296" s="357"/>
      <c r="THD296" s="354"/>
      <c r="THE296" s="356"/>
      <c r="THF296" s="198"/>
      <c r="THG296" s="194"/>
      <c r="THH296" s="194"/>
      <c r="THI296" s="194"/>
      <c r="THJ296" s="194"/>
      <c r="THK296" s="194"/>
      <c r="THL296" s="194"/>
      <c r="THM296" s="194"/>
      <c r="THN296" s="194"/>
      <c r="THO296" s="198"/>
      <c r="THP296" s="194"/>
      <c r="THQ296" s="194"/>
      <c r="THR296" s="194"/>
      <c r="THS296" s="194"/>
      <c r="THT296" s="194"/>
      <c r="THU296" s="194"/>
      <c r="THV296" s="194"/>
      <c r="THW296" s="194"/>
      <c r="THX296" s="362"/>
      <c r="THY296" s="355"/>
      <c r="THZ296" s="355"/>
      <c r="TIA296" s="184"/>
      <c r="TIB296" s="184"/>
      <c r="TIC296" s="357"/>
      <c r="TID296" s="354"/>
      <c r="TIE296" s="356"/>
      <c r="TIF296" s="198"/>
      <c r="TIG296" s="194"/>
      <c r="TIH296" s="194"/>
      <c r="TII296" s="194"/>
      <c r="TIJ296" s="194"/>
      <c r="TIK296" s="194"/>
      <c r="TIL296" s="194"/>
      <c r="TIM296" s="194"/>
      <c r="TIN296" s="194"/>
      <c r="TIO296" s="198"/>
      <c r="TIP296" s="194"/>
      <c r="TIQ296" s="194"/>
      <c r="TIR296" s="194"/>
      <c r="TIS296" s="194"/>
      <c r="TIT296" s="194"/>
      <c r="TIU296" s="194"/>
      <c r="TIV296" s="194"/>
      <c r="TIW296" s="194"/>
      <c r="TIX296" s="362"/>
      <c r="TIY296" s="355"/>
      <c r="TIZ296" s="355"/>
      <c r="TJA296" s="184"/>
      <c r="TJB296" s="184"/>
      <c r="TJC296" s="357"/>
      <c r="TJD296" s="354"/>
      <c r="TJE296" s="356"/>
      <c r="TJF296" s="198"/>
      <c r="TJG296" s="194"/>
      <c r="TJH296" s="194"/>
      <c r="TJI296" s="194"/>
      <c r="TJJ296" s="194"/>
      <c r="TJK296" s="194"/>
      <c r="TJL296" s="194"/>
      <c r="TJM296" s="194"/>
      <c r="TJN296" s="194"/>
      <c r="TJO296" s="198"/>
      <c r="TJP296" s="194"/>
      <c r="TJQ296" s="194"/>
      <c r="TJR296" s="194"/>
      <c r="TJS296" s="194"/>
      <c r="TJT296" s="194"/>
      <c r="TJU296" s="194"/>
      <c r="TJV296" s="194"/>
      <c r="TJW296" s="194"/>
      <c r="TJX296" s="362"/>
      <c r="TJY296" s="355"/>
      <c r="TJZ296" s="355"/>
      <c r="TKA296" s="184"/>
      <c r="TKB296" s="184"/>
      <c r="TKC296" s="357"/>
      <c r="TKD296" s="354"/>
      <c r="TKE296" s="356"/>
      <c r="TKF296" s="198"/>
      <c r="TKG296" s="194"/>
      <c r="TKH296" s="194"/>
      <c r="TKI296" s="194"/>
      <c r="TKJ296" s="194"/>
      <c r="TKK296" s="194"/>
      <c r="TKL296" s="194"/>
      <c r="TKM296" s="194"/>
      <c r="TKN296" s="194"/>
      <c r="TKO296" s="198"/>
      <c r="TKP296" s="194"/>
      <c r="TKQ296" s="194"/>
      <c r="TKR296" s="194"/>
      <c r="TKS296" s="194"/>
      <c r="TKT296" s="194"/>
      <c r="TKU296" s="194"/>
      <c r="TKV296" s="194"/>
      <c r="TKW296" s="194"/>
      <c r="TKX296" s="362"/>
      <c r="TKY296" s="355"/>
      <c r="TKZ296" s="355"/>
      <c r="TLA296" s="184"/>
      <c r="TLB296" s="184"/>
      <c r="TLC296" s="357"/>
      <c r="TLD296" s="354"/>
      <c r="TLE296" s="356"/>
      <c r="TLF296" s="198"/>
      <c r="TLG296" s="194"/>
      <c r="TLH296" s="194"/>
      <c r="TLI296" s="194"/>
      <c r="TLJ296" s="194"/>
      <c r="TLK296" s="194"/>
      <c r="TLL296" s="194"/>
      <c r="TLM296" s="194"/>
      <c r="TLN296" s="194"/>
      <c r="TLO296" s="198"/>
      <c r="TLP296" s="194"/>
      <c r="TLQ296" s="194"/>
      <c r="TLR296" s="194"/>
      <c r="TLS296" s="194"/>
      <c r="TLT296" s="194"/>
      <c r="TLU296" s="194"/>
      <c r="TLV296" s="194"/>
      <c r="TLW296" s="194"/>
      <c r="TLX296" s="362"/>
      <c r="TLY296" s="355"/>
      <c r="TLZ296" s="355"/>
      <c r="TMA296" s="184"/>
      <c r="TMB296" s="184"/>
      <c r="TMC296" s="357"/>
      <c r="TMD296" s="354"/>
      <c r="TME296" s="356"/>
      <c r="TMF296" s="198"/>
      <c r="TMG296" s="194"/>
      <c r="TMH296" s="194"/>
      <c r="TMI296" s="194"/>
      <c r="TMJ296" s="194"/>
      <c r="TMK296" s="194"/>
      <c r="TML296" s="194"/>
      <c r="TMM296" s="194"/>
      <c r="TMN296" s="194"/>
      <c r="TMO296" s="198"/>
      <c r="TMP296" s="194"/>
      <c r="TMQ296" s="194"/>
      <c r="TMR296" s="194"/>
      <c r="TMS296" s="194"/>
      <c r="TMT296" s="194"/>
      <c r="TMU296" s="194"/>
      <c r="TMV296" s="194"/>
      <c r="TMW296" s="194"/>
      <c r="TMX296" s="362"/>
      <c r="TMY296" s="355"/>
      <c r="TMZ296" s="355"/>
      <c r="TNA296" s="184"/>
      <c r="TNB296" s="184"/>
      <c r="TNC296" s="357"/>
      <c r="TND296" s="354"/>
      <c r="TNE296" s="356"/>
      <c r="TNF296" s="198"/>
      <c r="TNG296" s="194"/>
      <c r="TNH296" s="194"/>
      <c r="TNI296" s="194"/>
      <c r="TNJ296" s="194"/>
      <c r="TNK296" s="194"/>
      <c r="TNL296" s="194"/>
      <c r="TNM296" s="194"/>
      <c r="TNN296" s="194"/>
      <c r="TNO296" s="198"/>
      <c r="TNP296" s="194"/>
      <c r="TNQ296" s="194"/>
      <c r="TNR296" s="194"/>
      <c r="TNS296" s="194"/>
      <c r="TNT296" s="194"/>
      <c r="TNU296" s="194"/>
      <c r="TNV296" s="194"/>
      <c r="TNW296" s="194"/>
      <c r="TNX296" s="362"/>
      <c r="TNY296" s="355"/>
      <c r="TNZ296" s="355"/>
      <c r="TOA296" s="184"/>
      <c r="TOB296" s="184"/>
      <c r="TOC296" s="357"/>
      <c r="TOD296" s="354"/>
      <c r="TOE296" s="356"/>
      <c r="TOF296" s="198"/>
      <c r="TOG296" s="194"/>
      <c r="TOH296" s="194"/>
      <c r="TOI296" s="194"/>
      <c r="TOJ296" s="194"/>
      <c r="TOK296" s="194"/>
      <c r="TOL296" s="194"/>
      <c r="TOM296" s="194"/>
      <c r="TON296" s="194"/>
      <c r="TOO296" s="198"/>
      <c r="TOP296" s="194"/>
      <c r="TOQ296" s="194"/>
      <c r="TOR296" s="194"/>
      <c r="TOS296" s="194"/>
      <c r="TOT296" s="194"/>
      <c r="TOU296" s="194"/>
      <c r="TOV296" s="194"/>
      <c r="TOW296" s="194"/>
      <c r="TOX296" s="362"/>
      <c r="TOY296" s="355"/>
      <c r="TOZ296" s="355"/>
      <c r="TPA296" s="184"/>
      <c r="TPB296" s="184"/>
      <c r="TPC296" s="357"/>
      <c r="TPD296" s="354"/>
      <c r="TPE296" s="356"/>
      <c r="TPF296" s="198"/>
      <c r="TPG296" s="194"/>
      <c r="TPH296" s="194"/>
      <c r="TPI296" s="194"/>
      <c r="TPJ296" s="194"/>
      <c r="TPK296" s="194"/>
      <c r="TPL296" s="194"/>
      <c r="TPM296" s="194"/>
      <c r="TPN296" s="194"/>
      <c r="TPO296" s="198"/>
      <c r="TPP296" s="194"/>
      <c r="TPQ296" s="194"/>
      <c r="TPR296" s="194"/>
      <c r="TPS296" s="194"/>
      <c r="TPT296" s="194"/>
      <c r="TPU296" s="194"/>
      <c r="TPV296" s="194"/>
      <c r="TPW296" s="194"/>
      <c r="TPX296" s="362"/>
      <c r="TPY296" s="355"/>
      <c r="TPZ296" s="355"/>
      <c r="TQA296" s="184"/>
      <c r="TQB296" s="184"/>
      <c r="TQC296" s="357"/>
      <c r="TQD296" s="354"/>
      <c r="TQE296" s="356"/>
      <c r="TQF296" s="198"/>
      <c r="TQG296" s="194"/>
      <c r="TQH296" s="194"/>
      <c r="TQI296" s="194"/>
      <c r="TQJ296" s="194"/>
      <c r="TQK296" s="194"/>
      <c r="TQL296" s="194"/>
      <c r="TQM296" s="194"/>
      <c r="TQN296" s="194"/>
      <c r="TQO296" s="198"/>
      <c r="TQP296" s="194"/>
      <c r="TQQ296" s="194"/>
      <c r="TQR296" s="194"/>
      <c r="TQS296" s="194"/>
      <c r="TQT296" s="194"/>
      <c r="TQU296" s="194"/>
      <c r="TQV296" s="194"/>
      <c r="TQW296" s="194"/>
      <c r="TQX296" s="362"/>
      <c r="TQY296" s="355"/>
      <c r="TQZ296" s="355"/>
      <c r="TRA296" s="184"/>
      <c r="TRB296" s="184"/>
      <c r="TRC296" s="357"/>
      <c r="TRD296" s="354"/>
      <c r="TRE296" s="356"/>
      <c r="TRF296" s="198"/>
      <c r="TRG296" s="194"/>
      <c r="TRH296" s="194"/>
      <c r="TRI296" s="194"/>
      <c r="TRJ296" s="194"/>
      <c r="TRK296" s="194"/>
      <c r="TRL296" s="194"/>
      <c r="TRM296" s="194"/>
      <c r="TRN296" s="194"/>
      <c r="TRO296" s="198"/>
      <c r="TRP296" s="194"/>
      <c r="TRQ296" s="194"/>
      <c r="TRR296" s="194"/>
      <c r="TRS296" s="194"/>
      <c r="TRT296" s="194"/>
      <c r="TRU296" s="194"/>
      <c r="TRV296" s="194"/>
      <c r="TRW296" s="194"/>
      <c r="TRX296" s="362"/>
      <c r="TRY296" s="355"/>
      <c r="TRZ296" s="355"/>
      <c r="TSA296" s="184"/>
      <c r="TSB296" s="184"/>
      <c r="TSC296" s="357"/>
      <c r="TSD296" s="354"/>
      <c r="TSE296" s="356"/>
      <c r="TSF296" s="198"/>
      <c r="TSG296" s="194"/>
      <c r="TSH296" s="194"/>
      <c r="TSI296" s="194"/>
      <c r="TSJ296" s="194"/>
      <c r="TSK296" s="194"/>
      <c r="TSL296" s="194"/>
      <c r="TSM296" s="194"/>
      <c r="TSN296" s="194"/>
      <c r="TSO296" s="198"/>
      <c r="TSP296" s="194"/>
      <c r="TSQ296" s="194"/>
      <c r="TSR296" s="194"/>
      <c r="TSS296" s="194"/>
      <c r="TST296" s="194"/>
      <c r="TSU296" s="194"/>
      <c r="TSV296" s="194"/>
      <c r="TSW296" s="194"/>
      <c r="TSX296" s="362"/>
      <c r="TSY296" s="355"/>
      <c r="TSZ296" s="355"/>
      <c r="TTA296" s="184"/>
      <c r="TTB296" s="184"/>
      <c r="TTC296" s="357"/>
      <c r="TTD296" s="354"/>
      <c r="TTE296" s="356"/>
      <c r="TTF296" s="198"/>
      <c r="TTG296" s="194"/>
      <c r="TTH296" s="194"/>
      <c r="TTI296" s="194"/>
      <c r="TTJ296" s="194"/>
      <c r="TTK296" s="194"/>
      <c r="TTL296" s="194"/>
      <c r="TTM296" s="194"/>
      <c r="TTN296" s="194"/>
      <c r="TTO296" s="198"/>
      <c r="TTP296" s="194"/>
      <c r="TTQ296" s="194"/>
      <c r="TTR296" s="194"/>
      <c r="TTS296" s="194"/>
      <c r="TTT296" s="194"/>
      <c r="TTU296" s="194"/>
      <c r="TTV296" s="194"/>
      <c r="TTW296" s="194"/>
      <c r="TTX296" s="362"/>
      <c r="TTY296" s="355"/>
      <c r="TTZ296" s="355"/>
      <c r="TUA296" s="184"/>
      <c r="TUB296" s="184"/>
      <c r="TUC296" s="357"/>
      <c r="TUD296" s="354"/>
      <c r="TUE296" s="356"/>
      <c r="TUF296" s="198"/>
      <c r="TUG296" s="194"/>
      <c r="TUH296" s="194"/>
      <c r="TUI296" s="194"/>
      <c r="TUJ296" s="194"/>
      <c r="TUK296" s="194"/>
      <c r="TUL296" s="194"/>
      <c r="TUM296" s="194"/>
      <c r="TUN296" s="194"/>
      <c r="TUO296" s="198"/>
      <c r="TUP296" s="194"/>
      <c r="TUQ296" s="194"/>
      <c r="TUR296" s="194"/>
      <c r="TUS296" s="194"/>
      <c r="TUT296" s="194"/>
      <c r="TUU296" s="194"/>
      <c r="TUV296" s="194"/>
      <c r="TUW296" s="194"/>
      <c r="TUX296" s="362"/>
      <c r="TUY296" s="355"/>
      <c r="TUZ296" s="355"/>
      <c r="TVA296" s="184"/>
      <c r="TVB296" s="184"/>
      <c r="TVC296" s="357"/>
      <c r="TVD296" s="354"/>
      <c r="TVE296" s="356"/>
      <c r="TVF296" s="198"/>
      <c r="TVG296" s="194"/>
      <c r="TVH296" s="194"/>
      <c r="TVI296" s="194"/>
      <c r="TVJ296" s="194"/>
      <c r="TVK296" s="194"/>
      <c r="TVL296" s="194"/>
      <c r="TVM296" s="194"/>
      <c r="TVN296" s="194"/>
      <c r="TVO296" s="198"/>
      <c r="TVP296" s="194"/>
      <c r="TVQ296" s="194"/>
      <c r="TVR296" s="194"/>
      <c r="TVS296" s="194"/>
      <c r="TVT296" s="194"/>
      <c r="TVU296" s="194"/>
      <c r="TVV296" s="194"/>
      <c r="TVW296" s="194"/>
      <c r="TVX296" s="362"/>
      <c r="TVY296" s="355"/>
      <c r="TVZ296" s="355"/>
      <c r="TWA296" s="184"/>
      <c r="TWB296" s="184"/>
      <c r="TWC296" s="357"/>
      <c r="TWD296" s="354"/>
      <c r="TWE296" s="356"/>
      <c r="TWF296" s="198"/>
      <c r="TWG296" s="194"/>
      <c r="TWH296" s="194"/>
      <c r="TWI296" s="194"/>
      <c r="TWJ296" s="194"/>
      <c r="TWK296" s="194"/>
      <c r="TWL296" s="194"/>
      <c r="TWM296" s="194"/>
      <c r="TWN296" s="194"/>
      <c r="TWO296" s="198"/>
      <c r="TWP296" s="194"/>
      <c r="TWQ296" s="194"/>
      <c r="TWR296" s="194"/>
      <c r="TWS296" s="194"/>
      <c r="TWT296" s="194"/>
      <c r="TWU296" s="194"/>
      <c r="TWV296" s="194"/>
      <c r="TWW296" s="194"/>
      <c r="TWX296" s="362"/>
      <c r="TWY296" s="355"/>
      <c r="TWZ296" s="355"/>
      <c r="TXA296" s="184"/>
      <c r="TXB296" s="184"/>
      <c r="TXC296" s="357"/>
      <c r="TXD296" s="354"/>
      <c r="TXE296" s="356"/>
      <c r="TXF296" s="198"/>
      <c r="TXG296" s="194"/>
      <c r="TXH296" s="194"/>
      <c r="TXI296" s="194"/>
      <c r="TXJ296" s="194"/>
      <c r="TXK296" s="194"/>
      <c r="TXL296" s="194"/>
      <c r="TXM296" s="194"/>
      <c r="TXN296" s="194"/>
      <c r="TXO296" s="198"/>
      <c r="TXP296" s="194"/>
      <c r="TXQ296" s="194"/>
      <c r="TXR296" s="194"/>
      <c r="TXS296" s="194"/>
      <c r="TXT296" s="194"/>
      <c r="TXU296" s="194"/>
      <c r="TXV296" s="194"/>
      <c r="TXW296" s="194"/>
      <c r="TXX296" s="362"/>
      <c r="TXY296" s="355"/>
      <c r="TXZ296" s="355"/>
      <c r="TYA296" s="184"/>
      <c r="TYB296" s="184"/>
      <c r="TYC296" s="357"/>
      <c r="TYD296" s="354"/>
      <c r="TYE296" s="356"/>
      <c r="TYF296" s="198"/>
      <c r="TYG296" s="194"/>
      <c r="TYH296" s="194"/>
      <c r="TYI296" s="194"/>
      <c r="TYJ296" s="194"/>
      <c r="TYK296" s="194"/>
      <c r="TYL296" s="194"/>
      <c r="TYM296" s="194"/>
      <c r="TYN296" s="194"/>
      <c r="TYO296" s="198"/>
      <c r="TYP296" s="194"/>
      <c r="TYQ296" s="194"/>
      <c r="TYR296" s="194"/>
      <c r="TYS296" s="194"/>
      <c r="TYT296" s="194"/>
      <c r="TYU296" s="194"/>
      <c r="TYV296" s="194"/>
      <c r="TYW296" s="194"/>
      <c r="TYX296" s="362"/>
      <c r="TYY296" s="355"/>
      <c r="TYZ296" s="355"/>
      <c r="TZA296" s="184"/>
      <c r="TZB296" s="184"/>
      <c r="TZC296" s="357"/>
      <c r="TZD296" s="354"/>
      <c r="TZE296" s="356"/>
      <c r="TZF296" s="198"/>
      <c r="TZG296" s="194"/>
      <c r="TZH296" s="194"/>
      <c r="TZI296" s="194"/>
      <c r="TZJ296" s="194"/>
      <c r="TZK296" s="194"/>
      <c r="TZL296" s="194"/>
      <c r="TZM296" s="194"/>
      <c r="TZN296" s="194"/>
      <c r="TZO296" s="198"/>
      <c r="TZP296" s="194"/>
      <c r="TZQ296" s="194"/>
      <c r="TZR296" s="194"/>
      <c r="TZS296" s="194"/>
      <c r="TZT296" s="194"/>
      <c r="TZU296" s="194"/>
      <c r="TZV296" s="194"/>
      <c r="TZW296" s="194"/>
      <c r="TZX296" s="362"/>
      <c r="TZY296" s="355"/>
      <c r="TZZ296" s="355"/>
      <c r="UAA296" s="184"/>
      <c r="UAB296" s="184"/>
      <c r="UAC296" s="357"/>
      <c r="UAD296" s="354"/>
      <c r="UAE296" s="356"/>
      <c r="UAF296" s="198"/>
      <c r="UAG296" s="194"/>
      <c r="UAH296" s="194"/>
      <c r="UAI296" s="194"/>
      <c r="UAJ296" s="194"/>
      <c r="UAK296" s="194"/>
      <c r="UAL296" s="194"/>
      <c r="UAM296" s="194"/>
      <c r="UAN296" s="194"/>
      <c r="UAO296" s="198"/>
      <c r="UAP296" s="194"/>
      <c r="UAQ296" s="194"/>
      <c r="UAR296" s="194"/>
      <c r="UAS296" s="194"/>
      <c r="UAT296" s="194"/>
      <c r="UAU296" s="194"/>
      <c r="UAV296" s="194"/>
      <c r="UAW296" s="194"/>
      <c r="UAX296" s="362"/>
      <c r="UAY296" s="355"/>
      <c r="UAZ296" s="355"/>
      <c r="UBA296" s="184"/>
      <c r="UBB296" s="184"/>
      <c r="UBC296" s="357"/>
      <c r="UBD296" s="354"/>
      <c r="UBE296" s="356"/>
      <c r="UBF296" s="198"/>
      <c r="UBG296" s="194"/>
      <c r="UBH296" s="194"/>
      <c r="UBI296" s="194"/>
      <c r="UBJ296" s="194"/>
      <c r="UBK296" s="194"/>
      <c r="UBL296" s="194"/>
      <c r="UBM296" s="194"/>
      <c r="UBN296" s="194"/>
      <c r="UBO296" s="198"/>
      <c r="UBP296" s="194"/>
      <c r="UBQ296" s="194"/>
      <c r="UBR296" s="194"/>
      <c r="UBS296" s="194"/>
      <c r="UBT296" s="194"/>
      <c r="UBU296" s="194"/>
      <c r="UBV296" s="194"/>
      <c r="UBW296" s="194"/>
      <c r="UBX296" s="362"/>
      <c r="UBY296" s="355"/>
      <c r="UBZ296" s="355"/>
      <c r="UCA296" s="184"/>
      <c r="UCB296" s="184"/>
      <c r="UCC296" s="357"/>
      <c r="UCD296" s="354"/>
      <c r="UCE296" s="356"/>
      <c r="UCF296" s="198"/>
      <c r="UCG296" s="194"/>
      <c r="UCH296" s="194"/>
      <c r="UCI296" s="194"/>
      <c r="UCJ296" s="194"/>
      <c r="UCK296" s="194"/>
      <c r="UCL296" s="194"/>
      <c r="UCM296" s="194"/>
      <c r="UCN296" s="194"/>
      <c r="UCO296" s="198"/>
      <c r="UCP296" s="194"/>
      <c r="UCQ296" s="194"/>
      <c r="UCR296" s="194"/>
      <c r="UCS296" s="194"/>
      <c r="UCT296" s="194"/>
      <c r="UCU296" s="194"/>
      <c r="UCV296" s="194"/>
      <c r="UCW296" s="194"/>
      <c r="UCX296" s="362"/>
      <c r="UCY296" s="355"/>
      <c r="UCZ296" s="355"/>
      <c r="UDA296" s="184"/>
      <c r="UDB296" s="184"/>
      <c r="UDC296" s="357"/>
      <c r="UDD296" s="354"/>
      <c r="UDE296" s="356"/>
      <c r="UDF296" s="198"/>
      <c r="UDG296" s="194"/>
      <c r="UDH296" s="194"/>
      <c r="UDI296" s="194"/>
      <c r="UDJ296" s="194"/>
      <c r="UDK296" s="194"/>
      <c r="UDL296" s="194"/>
      <c r="UDM296" s="194"/>
      <c r="UDN296" s="194"/>
      <c r="UDO296" s="198"/>
      <c r="UDP296" s="194"/>
      <c r="UDQ296" s="194"/>
      <c r="UDR296" s="194"/>
      <c r="UDS296" s="194"/>
      <c r="UDT296" s="194"/>
      <c r="UDU296" s="194"/>
      <c r="UDV296" s="194"/>
      <c r="UDW296" s="194"/>
      <c r="UDX296" s="362"/>
      <c r="UDY296" s="355"/>
      <c r="UDZ296" s="355"/>
      <c r="UEA296" s="184"/>
      <c r="UEB296" s="184"/>
      <c r="UEC296" s="357"/>
      <c r="UED296" s="354"/>
      <c r="UEE296" s="356"/>
      <c r="UEF296" s="198"/>
      <c r="UEG296" s="194"/>
      <c r="UEH296" s="194"/>
      <c r="UEI296" s="194"/>
      <c r="UEJ296" s="194"/>
      <c r="UEK296" s="194"/>
      <c r="UEL296" s="194"/>
      <c r="UEM296" s="194"/>
      <c r="UEN296" s="194"/>
      <c r="UEO296" s="198"/>
      <c r="UEP296" s="194"/>
      <c r="UEQ296" s="194"/>
      <c r="UER296" s="194"/>
      <c r="UES296" s="194"/>
      <c r="UET296" s="194"/>
      <c r="UEU296" s="194"/>
      <c r="UEV296" s="194"/>
      <c r="UEW296" s="194"/>
      <c r="UEX296" s="362"/>
      <c r="UEY296" s="355"/>
      <c r="UEZ296" s="355"/>
      <c r="UFA296" s="184"/>
      <c r="UFB296" s="184"/>
      <c r="UFC296" s="357"/>
      <c r="UFD296" s="354"/>
      <c r="UFE296" s="356"/>
      <c r="UFF296" s="198"/>
      <c r="UFG296" s="194"/>
      <c r="UFH296" s="194"/>
      <c r="UFI296" s="194"/>
      <c r="UFJ296" s="194"/>
      <c r="UFK296" s="194"/>
      <c r="UFL296" s="194"/>
      <c r="UFM296" s="194"/>
      <c r="UFN296" s="194"/>
      <c r="UFO296" s="198"/>
      <c r="UFP296" s="194"/>
      <c r="UFQ296" s="194"/>
      <c r="UFR296" s="194"/>
      <c r="UFS296" s="194"/>
      <c r="UFT296" s="194"/>
      <c r="UFU296" s="194"/>
      <c r="UFV296" s="194"/>
      <c r="UFW296" s="194"/>
      <c r="UFX296" s="362"/>
      <c r="UFY296" s="355"/>
      <c r="UFZ296" s="355"/>
      <c r="UGA296" s="184"/>
      <c r="UGB296" s="184"/>
      <c r="UGC296" s="357"/>
      <c r="UGD296" s="354"/>
      <c r="UGE296" s="356"/>
      <c r="UGF296" s="198"/>
      <c r="UGG296" s="194"/>
      <c r="UGH296" s="194"/>
      <c r="UGI296" s="194"/>
      <c r="UGJ296" s="194"/>
      <c r="UGK296" s="194"/>
      <c r="UGL296" s="194"/>
      <c r="UGM296" s="194"/>
      <c r="UGN296" s="194"/>
      <c r="UGO296" s="198"/>
      <c r="UGP296" s="194"/>
      <c r="UGQ296" s="194"/>
      <c r="UGR296" s="194"/>
      <c r="UGS296" s="194"/>
      <c r="UGT296" s="194"/>
      <c r="UGU296" s="194"/>
      <c r="UGV296" s="194"/>
      <c r="UGW296" s="194"/>
      <c r="UGX296" s="362"/>
      <c r="UGY296" s="355"/>
      <c r="UGZ296" s="355"/>
      <c r="UHA296" s="184"/>
      <c r="UHB296" s="184"/>
      <c r="UHC296" s="357"/>
      <c r="UHD296" s="354"/>
      <c r="UHE296" s="356"/>
      <c r="UHF296" s="198"/>
      <c r="UHG296" s="194"/>
      <c r="UHH296" s="194"/>
      <c r="UHI296" s="194"/>
      <c r="UHJ296" s="194"/>
      <c r="UHK296" s="194"/>
      <c r="UHL296" s="194"/>
      <c r="UHM296" s="194"/>
      <c r="UHN296" s="194"/>
      <c r="UHO296" s="198"/>
      <c r="UHP296" s="194"/>
      <c r="UHQ296" s="194"/>
      <c r="UHR296" s="194"/>
      <c r="UHS296" s="194"/>
      <c r="UHT296" s="194"/>
      <c r="UHU296" s="194"/>
      <c r="UHV296" s="194"/>
      <c r="UHW296" s="194"/>
      <c r="UHX296" s="362"/>
      <c r="UHY296" s="355"/>
      <c r="UHZ296" s="355"/>
      <c r="UIA296" s="184"/>
      <c r="UIB296" s="184"/>
      <c r="UIC296" s="357"/>
      <c r="UID296" s="354"/>
      <c r="UIE296" s="356"/>
      <c r="UIF296" s="198"/>
      <c r="UIG296" s="194"/>
      <c r="UIH296" s="194"/>
      <c r="UII296" s="194"/>
      <c r="UIJ296" s="194"/>
      <c r="UIK296" s="194"/>
      <c r="UIL296" s="194"/>
      <c r="UIM296" s="194"/>
      <c r="UIN296" s="194"/>
      <c r="UIO296" s="198"/>
      <c r="UIP296" s="194"/>
      <c r="UIQ296" s="194"/>
      <c r="UIR296" s="194"/>
      <c r="UIS296" s="194"/>
      <c r="UIT296" s="194"/>
      <c r="UIU296" s="194"/>
      <c r="UIV296" s="194"/>
      <c r="UIW296" s="194"/>
      <c r="UIX296" s="362"/>
      <c r="UIY296" s="355"/>
      <c r="UIZ296" s="355"/>
      <c r="UJA296" s="184"/>
      <c r="UJB296" s="184"/>
      <c r="UJC296" s="357"/>
      <c r="UJD296" s="354"/>
      <c r="UJE296" s="356"/>
      <c r="UJF296" s="198"/>
      <c r="UJG296" s="194"/>
      <c r="UJH296" s="194"/>
      <c r="UJI296" s="194"/>
      <c r="UJJ296" s="194"/>
      <c r="UJK296" s="194"/>
      <c r="UJL296" s="194"/>
      <c r="UJM296" s="194"/>
      <c r="UJN296" s="194"/>
      <c r="UJO296" s="198"/>
      <c r="UJP296" s="194"/>
      <c r="UJQ296" s="194"/>
      <c r="UJR296" s="194"/>
      <c r="UJS296" s="194"/>
      <c r="UJT296" s="194"/>
      <c r="UJU296" s="194"/>
      <c r="UJV296" s="194"/>
      <c r="UJW296" s="194"/>
      <c r="UJX296" s="362"/>
      <c r="UJY296" s="355"/>
      <c r="UJZ296" s="355"/>
      <c r="UKA296" s="184"/>
      <c r="UKB296" s="184"/>
      <c r="UKC296" s="357"/>
      <c r="UKD296" s="354"/>
      <c r="UKE296" s="356"/>
      <c r="UKF296" s="198"/>
      <c r="UKG296" s="194"/>
      <c r="UKH296" s="194"/>
      <c r="UKI296" s="194"/>
      <c r="UKJ296" s="194"/>
      <c r="UKK296" s="194"/>
      <c r="UKL296" s="194"/>
      <c r="UKM296" s="194"/>
      <c r="UKN296" s="194"/>
      <c r="UKO296" s="198"/>
      <c r="UKP296" s="194"/>
      <c r="UKQ296" s="194"/>
      <c r="UKR296" s="194"/>
      <c r="UKS296" s="194"/>
      <c r="UKT296" s="194"/>
      <c r="UKU296" s="194"/>
      <c r="UKV296" s="194"/>
      <c r="UKW296" s="194"/>
      <c r="UKX296" s="362"/>
      <c r="UKY296" s="355"/>
      <c r="UKZ296" s="355"/>
      <c r="ULA296" s="184"/>
      <c r="ULB296" s="184"/>
      <c r="ULC296" s="357"/>
      <c r="ULD296" s="354"/>
      <c r="ULE296" s="356"/>
      <c r="ULF296" s="198"/>
      <c r="ULG296" s="194"/>
      <c r="ULH296" s="194"/>
      <c r="ULI296" s="194"/>
      <c r="ULJ296" s="194"/>
      <c r="ULK296" s="194"/>
      <c r="ULL296" s="194"/>
      <c r="ULM296" s="194"/>
      <c r="ULN296" s="194"/>
      <c r="ULO296" s="198"/>
      <c r="ULP296" s="194"/>
      <c r="ULQ296" s="194"/>
      <c r="ULR296" s="194"/>
      <c r="ULS296" s="194"/>
      <c r="ULT296" s="194"/>
      <c r="ULU296" s="194"/>
      <c r="ULV296" s="194"/>
      <c r="ULW296" s="194"/>
      <c r="ULX296" s="362"/>
      <c r="ULY296" s="355"/>
      <c r="ULZ296" s="355"/>
      <c r="UMA296" s="184"/>
      <c r="UMB296" s="184"/>
      <c r="UMC296" s="357"/>
      <c r="UMD296" s="354"/>
      <c r="UME296" s="356"/>
      <c r="UMF296" s="198"/>
      <c r="UMG296" s="194"/>
      <c r="UMH296" s="194"/>
      <c r="UMI296" s="194"/>
      <c r="UMJ296" s="194"/>
      <c r="UMK296" s="194"/>
      <c r="UML296" s="194"/>
      <c r="UMM296" s="194"/>
      <c r="UMN296" s="194"/>
      <c r="UMO296" s="198"/>
      <c r="UMP296" s="194"/>
      <c r="UMQ296" s="194"/>
      <c r="UMR296" s="194"/>
      <c r="UMS296" s="194"/>
      <c r="UMT296" s="194"/>
      <c r="UMU296" s="194"/>
      <c r="UMV296" s="194"/>
      <c r="UMW296" s="194"/>
      <c r="UMX296" s="362"/>
      <c r="UMY296" s="355"/>
      <c r="UMZ296" s="355"/>
      <c r="UNA296" s="184"/>
      <c r="UNB296" s="184"/>
      <c r="UNC296" s="357"/>
      <c r="UND296" s="354"/>
      <c r="UNE296" s="356"/>
      <c r="UNF296" s="198"/>
      <c r="UNG296" s="194"/>
      <c r="UNH296" s="194"/>
      <c r="UNI296" s="194"/>
      <c r="UNJ296" s="194"/>
      <c r="UNK296" s="194"/>
      <c r="UNL296" s="194"/>
      <c r="UNM296" s="194"/>
      <c r="UNN296" s="194"/>
      <c r="UNO296" s="198"/>
      <c r="UNP296" s="194"/>
      <c r="UNQ296" s="194"/>
      <c r="UNR296" s="194"/>
      <c r="UNS296" s="194"/>
      <c r="UNT296" s="194"/>
      <c r="UNU296" s="194"/>
      <c r="UNV296" s="194"/>
      <c r="UNW296" s="194"/>
      <c r="UNX296" s="362"/>
      <c r="UNY296" s="355"/>
      <c r="UNZ296" s="355"/>
      <c r="UOA296" s="184"/>
      <c r="UOB296" s="184"/>
      <c r="UOC296" s="357"/>
      <c r="UOD296" s="354"/>
      <c r="UOE296" s="356"/>
      <c r="UOF296" s="198"/>
      <c r="UOG296" s="194"/>
      <c r="UOH296" s="194"/>
      <c r="UOI296" s="194"/>
      <c r="UOJ296" s="194"/>
      <c r="UOK296" s="194"/>
      <c r="UOL296" s="194"/>
      <c r="UOM296" s="194"/>
      <c r="UON296" s="194"/>
      <c r="UOO296" s="198"/>
      <c r="UOP296" s="194"/>
      <c r="UOQ296" s="194"/>
      <c r="UOR296" s="194"/>
      <c r="UOS296" s="194"/>
      <c r="UOT296" s="194"/>
      <c r="UOU296" s="194"/>
      <c r="UOV296" s="194"/>
      <c r="UOW296" s="194"/>
      <c r="UOX296" s="362"/>
      <c r="UOY296" s="355"/>
      <c r="UOZ296" s="355"/>
      <c r="UPA296" s="184"/>
      <c r="UPB296" s="184"/>
      <c r="UPC296" s="357"/>
      <c r="UPD296" s="354"/>
      <c r="UPE296" s="356"/>
      <c r="UPF296" s="198"/>
      <c r="UPG296" s="194"/>
      <c r="UPH296" s="194"/>
      <c r="UPI296" s="194"/>
      <c r="UPJ296" s="194"/>
      <c r="UPK296" s="194"/>
      <c r="UPL296" s="194"/>
      <c r="UPM296" s="194"/>
      <c r="UPN296" s="194"/>
      <c r="UPO296" s="198"/>
      <c r="UPP296" s="194"/>
      <c r="UPQ296" s="194"/>
      <c r="UPR296" s="194"/>
      <c r="UPS296" s="194"/>
      <c r="UPT296" s="194"/>
      <c r="UPU296" s="194"/>
      <c r="UPV296" s="194"/>
      <c r="UPW296" s="194"/>
      <c r="UPX296" s="362"/>
      <c r="UPY296" s="355"/>
      <c r="UPZ296" s="355"/>
      <c r="UQA296" s="184"/>
      <c r="UQB296" s="184"/>
      <c r="UQC296" s="357"/>
      <c r="UQD296" s="354"/>
      <c r="UQE296" s="356"/>
      <c r="UQF296" s="198"/>
      <c r="UQG296" s="194"/>
      <c r="UQH296" s="194"/>
      <c r="UQI296" s="194"/>
      <c r="UQJ296" s="194"/>
      <c r="UQK296" s="194"/>
      <c r="UQL296" s="194"/>
      <c r="UQM296" s="194"/>
      <c r="UQN296" s="194"/>
      <c r="UQO296" s="198"/>
      <c r="UQP296" s="194"/>
      <c r="UQQ296" s="194"/>
      <c r="UQR296" s="194"/>
      <c r="UQS296" s="194"/>
      <c r="UQT296" s="194"/>
      <c r="UQU296" s="194"/>
      <c r="UQV296" s="194"/>
      <c r="UQW296" s="194"/>
      <c r="UQX296" s="362"/>
      <c r="UQY296" s="355"/>
      <c r="UQZ296" s="355"/>
      <c r="URA296" s="184"/>
      <c r="URB296" s="184"/>
      <c r="URC296" s="357"/>
      <c r="URD296" s="354"/>
      <c r="URE296" s="356"/>
      <c r="URF296" s="198"/>
      <c r="URG296" s="194"/>
      <c r="URH296" s="194"/>
      <c r="URI296" s="194"/>
      <c r="URJ296" s="194"/>
      <c r="URK296" s="194"/>
      <c r="URL296" s="194"/>
      <c r="URM296" s="194"/>
      <c r="URN296" s="194"/>
      <c r="URO296" s="198"/>
      <c r="URP296" s="194"/>
      <c r="URQ296" s="194"/>
      <c r="URR296" s="194"/>
      <c r="URS296" s="194"/>
      <c r="URT296" s="194"/>
      <c r="URU296" s="194"/>
      <c r="URV296" s="194"/>
      <c r="URW296" s="194"/>
      <c r="URX296" s="362"/>
      <c r="URY296" s="355"/>
      <c r="URZ296" s="355"/>
      <c r="USA296" s="184"/>
      <c r="USB296" s="184"/>
      <c r="USC296" s="357"/>
      <c r="USD296" s="354"/>
      <c r="USE296" s="356"/>
      <c r="USF296" s="198"/>
      <c r="USG296" s="194"/>
      <c r="USH296" s="194"/>
      <c r="USI296" s="194"/>
      <c r="USJ296" s="194"/>
      <c r="USK296" s="194"/>
      <c r="USL296" s="194"/>
      <c r="USM296" s="194"/>
      <c r="USN296" s="194"/>
      <c r="USO296" s="198"/>
      <c r="USP296" s="194"/>
      <c r="USQ296" s="194"/>
      <c r="USR296" s="194"/>
      <c r="USS296" s="194"/>
      <c r="UST296" s="194"/>
      <c r="USU296" s="194"/>
      <c r="USV296" s="194"/>
      <c r="USW296" s="194"/>
      <c r="USX296" s="362"/>
      <c r="USY296" s="355"/>
      <c r="USZ296" s="355"/>
      <c r="UTA296" s="184"/>
      <c r="UTB296" s="184"/>
      <c r="UTC296" s="357"/>
      <c r="UTD296" s="354"/>
      <c r="UTE296" s="356"/>
      <c r="UTF296" s="198"/>
      <c r="UTG296" s="194"/>
      <c r="UTH296" s="194"/>
      <c r="UTI296" s="194"/>
      <c r="UTJ296" s="194"/>
      <c r="UTK296" s="194"/>
      <c r="UTL296" s="194"/>
      <c r="UTM296" s="194"/>
      <c r="UTN296" s="194"/>
      <c r="UTO296" s="198"/>
      <c r="UTP296" s="194"/>
      <c r="UTQ296" s="194"/>
      <c r="UTR296" s="194"/>
      <c r="UTS296" s="194"/>
      <c r="UTT296" s="194"/>
      <c r="UTU296" s="194"/>
      <c r="UTV296" s="194"/>
      <c r="UTW296" s="194"/>
      <c r="UTX296" s="362"/>
      <c r="UTY296" s="355"/>
      <c r="UTZ296" s="355"/>
      <c r="UUA296" s="184"/>
      <c r="UUB296" s="184"/>
      <c r="UUC296" s="357"/>
      <c r="UUD296" s="354"/>
      <c r="UUE296" s="356"/>
      <c r="UUF296" s="198"/>
      <c r="UUG296" s="194"/>
      <c r="UUH296" s="194"/>
      <c r="UUI296" s="194"/>
      <c r="UUJ296" s="194"/>
      <c r="UUK296" s="194"/>
      <c r="UUL296" s="194"/>
      <c r="UUM296" s="194"/>
      <c r="UUN296" s="194"/>
      <c r="UUO296" s="198"/>
      <c r="UUP296" s="194"/>
      <c r="UUQ296" s="194"/>
      <c r="UUR296" s="194"/>
      <c r="UUS296" s="194"/>
      <c r="UUT296" s="194"/>
      <c r="UUU296" s="194"/>
      <c r="UUV296" s="194"/>
      <c r="UUW296" s="194"/>
      <c r="UUX296" s="362"/>
      <c r="UUY296" s="355"/>
      <c r="UUZ296" s="355"/>
      <c r="UVA296" s="184"/>
      <c r="UVB296" s="184"/>
      <c r="UVC296" s="357"/>
      <c r="UVD296" s="354"/>
      <c r="UVE296" s="356"/>
      <c r="UVF296" s="198"/>
      <c r="UVG296" s="194"/>
      <c r="UVH296" s="194"/>
      <c r="UVI296" s="194"/>
      <c r="UVJ296" s="194"/>
      <c r="UVK296" s="194"/>
      <c r="UVL296" s="194"/>
      <c r="UVM296" s="194"/>
      <c r="UVN296" s="194"/>
      <c r="UVO296" s="198"/>
      <c r="UVP296" s="194"/>
      <c r="UVQ296" s="194"/>
      <c r="UVR296" s="194"/>
      <c r="UVS296" s="194"/>
      <c r="UVT296" s="194"/>
      <c r="UVU296" s="194"/>
      <c r="UVV296" s="194"/>
      <c r="UVW296" s="194"/>
      <c r="UVX296" s="362"/>
      <c r="UVY296" s="355"/>
      <c r="UVZ296" s="355"/>
      <c r="UWA296" s="184"/>
      <c r="UWB296" s="184"/>
      <c r="UWC296" s="357"/>
      <c r="UWD296" s="354"/>
      <c r="UWE296" s="356"/>
      <c r="UWF296" s="198"/>
      <c r="UWG296" s="194"/>
      <c r="UWH296" s="194"/>
      <c r="UWI296" s="194"/>
      <c r="UWJ296" s="194"/>
      <c r="UWK296" s="194"/>
      <c r="UWL296" s="194"/>
      <c r="UWM296" s="194"/>
      <c r="UWN296" s="194"/>
      <c r="UWO296" s="198"/>
      <c r="UWP296" s="194"/>
      <c r="UWQ296" s="194"/>
      <c r="UWR296" s="194"/>
      <c r="UWS296" s="194"/>
      <c r="UWT296" s="194"/>
      <c r="UWU296" s="194"/>
      <c r="UWV296" s="194"/>
      <c r="UWW296" s="194"/>
      <c r="UWX296" s="362"/>
      <c r="UWY296" s="355"/>
      <c r="UWZ296" s="355"/>
      <c r="UXA296" s="184"/>
      <c r="UXB296" s="184"/>
      <c r="UXC296" s="357"/>
      <c r="UXD296" s="354"/>
      <c r="UXE296" s="356"/>
      <c r="UXF296" s="198"/>
      <c r="UXG296" s="194"/>
      <c r="UXH296" s="194"/>
      <c r="UXI296" s="194"/>
      <c r="UXJ296" s="194"/>
      <c r="UXK296" s="194"/>
      <c r="UXL296" s="194"/>
      <c r="UXM296" s="194"/>
      <c r="UXN296" s="194"/>
      <c r="UXO296" s="198"/>
      <c r="UXP296" s="194"/>
      <c r="UXQ296" s="194"/>
      <c r="UXR296" s="194"/>
      <c r="UXS296" s="194"/>
      <c r="UXT296" s="194"/>
      <c r="UXU296" s="194"/>
      <c r="UXV296" s="194"/>
      <c r="UXW296" s="194"/>
      <c r="UXX296" s="362"/>
      <c r="UXY296" s="355"/>
      <c r="UXZ296" s="355"/>
      <c r="UYA296" s="184"/>
      <c r="UYB296" s="184"/>
      <c r="UYC296" s="357"/>
      <c r="UYD296" s="354"/>
      <c r="UYE296" s="356"/>
      <c r="UYF296" s="198"/>
      <c r="UYG296" s="194"/>
      <c r="UYH296" s="194"/>
      <c r="UYI296" s="194"/>
      <c r="UYJ296" s="194"/>
      <c r="UYK296" s="194"/>
      <c r="UYL296" s="194"/>
      <c r="UYM296" s="194"/>
      <c r="UYN296" s="194"/>
      <c r="UYO296" s="198"/>
      <c r="UYP296" s="194"/>
      <c r="UYQ296" s="194"/>
      <c r="UYR296" s="194"/>
      <c r="UYS296" s="194"/>
      <c r="UYT296" s="194"/>
      <c r="UYU296" s="194"/>
      <c r="UYV296" s="194"/>
      <c r="UYW296" s="194"/>
      <c r="UYX296" s="362"/>
      <c r="UYY296" s="355"/>
      <c r="UYZ296" s="355"/>
      <c r="UZA296" s="184"/>
      <c r="UZB296" s="184"/>
      <c r="UZC296" s="357"/>
      <c r="UZD296" s="354"/>
      <c r="UZE296" s="356"/>
      <c r="UZF296" s="198"/>
      <c r="UZG296" s="194"/>
      <c r="UZH296" s="194"/>
      <c r="UZI296" s="194"/>
      <c r="UZJ296" s="194"/>
      <c r="UZK296" s="194"/>
      <c r="UZL296" s="194"/>
      <c r="UZM296" s="194"/>
      <c r="UZN296" s="194"/>
      <c r="UZO296" s="198"/>
      <c r="UZP296" s="194"/>
      <c r="UZQ296" s="194"/>
      <c r="UZR296" s="194"/>
      <c r="UZS296" s="194"/>
      <c r="UZT296" s="194"/>
      <c r="UZU296" s="194"/>
      <c r="UZV296" s="194"/>
      <c r="UZW296" s="194"/>
      <c r="UZX296" s="362"/>
      <c r="UZY296" s="355"/>
      <c r="UZZ296" s="355"/>
      <c r="VAA296" s="184"/>
      <c r="VAB296" s="184"/>
      <c r="VAC296" s="357"/>
      <c r="VAD296" s="354"/>
      <c r="VAE296" s="356"/>
      <c r="VAF296" s="198"/>
      <c r="VAG296" s="194"/>
      <c r="VAH296" s="194"/>
      <c r="VAI296" s="194"/>
      <c r="VAJ296" s="194"/>
      <c r="VAK296" s="194"/>
      <c r="VAL296" s="194"/>
      <c r="VAM296" s="194"/>
      <c r="VAN296" s="194"/>
      <c r="VAO296" s="198"/>
      <c r="VAP296" s="194"/>
      <c r="VAQ296" s="194"/>
      <c r="VAR296" s="194"/>
      <c r="VAS296" s="194"/>
      <c r="VAT296" s="194"/>
      <c r="VAU296" s="194"/>
      <c r="VAV296" s="194"/>
      <c r="VAW296" s="194"/>
      <c r="VAX296" s="362"/>
      <c r="VAY296" s="355"/>
      <c r="VAZ296" s="355"/>
      <c r="VBA296" s="184"/>
      <c r="VBB296" s="184"/>
      <c r="VBC296" s="357"/>
      <c r="VBD296" s="354"/>
      <c r="VBE296" s="356"/>
      <c r="VBF296" s="198"/>
      <c r="VBG296" s="194"/>
      <c r="VBH296" s="194"/>
      <c r="VBI296" s="194"/>
      <c r="VBJ296" s="194"/>
      <c r="VBK296" s="194"/>
      <c r="VBL296" s="194"/>
      <c r="VBM296" s="194"/>
      <c r="VBN296" s="194"/>
      <c r="VBO296" s="198"/>
      <c r="VBP296" s="194"/>
      <c r="VBQ296" s="194"/>
      <c r="VBR296" s="194"/>
      <c r="VBS296" s="194"/>
      <c r="VBT296" s="194"/>
      <c r="VBU296" s="194"/>
      <c r="VBV296" s="194"/>
      <c r="VBW296" s="194"/>
      <c r="VBX296" s="362"/>
      <c r="VBY296" s="355"/>
      <c r="VBZ296" s="355"/>
      <c r="VCA296" s="184"/>
      <c r="VCB296" s="184"/>
      <c r="VCC296" s="357"/>
      <c r="VCD296" s="354"/>
      <c r="VCE296" s="356"/>
      <c r="VCF296" s="198"/>
      <c r="VCG296" s="194"/>
      <c r="VCH296" s="194"/>
      <c r="VCI296" s="194"/>
      <c r="VCJ296" s="194"/>
      <c r="VCK296" s="194"/>
      <c r="VCL296" s="194"/>
      <c r="VCM296" s="194"/>
      <c r="VCN296" s="194"/>
      <c r="VCO296" s="198"/>
      <c r="VCP296" s="194"/>
      <c r="VCQ296" s="194"/>
      <c r="VCR296" s="194"/>
      <c r="VCS296" s="194"/>
      <c r="VCT296" s="194"/>
      <c r="VCU296" s="194"/>
      <c r="VCV296" s="194"/>
      <c r="VCW296" s="194"/>
      <c r="VCX296" s="362"/>
      <c r="VCY296" s="355"/>
      <c r="VCZ296" s="355"/>
      <c r="VDA296" s="184"/>
      <c r="VDB296" s="184"/>
      <c r="VDC296" s="357"/>
      <c r="VDD296" s="354"/>
      <c r="VDE296" s="356"/>
      <c r="VDF296" s="198"/>
      <c r="VDG296" s="194"/>
      <c r="VDH296" s="194"/>
      <c r="VDI296" s="194"/>
      <c r="VDJ296" s="194"/>
      <c r="VDK296" s="194"/>
      <c r="VDL296" s="194"/>
      <c r="VDM296" s="194"/>
      <c r="VDN296" s="194"/>
      <c r="VDO296" s="198"/>
      <c r="VDP296" s="194"/>
      <c r="VDQ296" s="194"/>
      <c r="VDR296" s="194"/>
      <c r="VDS296" s="194"/>
      <c r="VDT296" s="194"/>
      <c r="VDU296" s="194"/>
      <c r="VDV296" s="194"/>
      <c r="VDW296" s="194"/>
      <c r="VDX296" s="362"/>
      <c r="VDY296" s="355"/>
      <c r="VDZ296" s="355"/>
      <c r="VEA296" s="184"/>
      <c r="VEB296" s="184"/>
      <c r="VEC296" s="357"/>
      <c r="VED296" s="354"/>
      <c r="VEE296" s="356"/>
      <c r="VEF296" s="198"/>
      <c r="VEG296" s="194"/>
      <c r="VEH296" s="194"/>
      <c r="VEI296" s="194"/>
      <c r="VEJ296" s="194"/>
      <c r="VEK296" s="194"/>
      <c r="VEL296" s="194"/>
      <c r="VEM296" s="194"/>
      <c r="VEN296" s="194"/>
      <c r="VEO296" s="198"/>
      <c r="VEP296" s="194"/>
      <c r="VEQ296" s="194"/>
      <c r="VER296" s="194"/>
      <c r="VES296" s="194"/>
      <c r="VET296" s="194"/>
      <c r="VEU296" s="194"/>
      <c r="VEV296" s="194"/>
      <c r="VEW296" s="194"/>
      <c r="VEX296" s="362"/>
      <c r="VEY296" s="355"/>
      <c r="VEZ296" s="355"/>
      <c r="VFA296" s="184"/>
      <c r="VFB296" s="184"/>
      <c r="VFC296" s="357"/>
      <c r="VFD296" s="354"/>
      <c r="VFE296" s="356"/>
      <c r="VFF296" s="198"/>
      <c r="VFG296" s="194"/>
      <c r="VFH296" s="194"/>
      <c r="VFI296" s="194"/>
      <c r="VFJ296" s="194"/>
      <c r="VFK296" s="194"/>
      <c r="VFL296" s="194"/>
      <c r="VFM296" s="194"/>
      <c r="VFN296" s="194"/>
      <c r="VFO296" s="198"/>
      <c r="VFP296" s="194"/>
      <c r="VFQ296" s="194"/>
      <c r="VFR296" s="194"/>
      <c r="VFS296" s="194"/>
      <c r="VFT296" s="194"/>
      <c r="VFU296" s="194"/>
      <c r="VFV296" s="194"/>
      <c r="VFW296" s="194"/>
      <c r="VFX296" s="362"/>
      <c r="VFY296" s="355"/>
      <c r="VFZ296" s="355"/>
      <c r="VGA296" s="184"/>
      <c r="VGB296" s="184"/>
      <c r="VGC296" s="357"/>
      <c r="VGD296" s="354"/>
      <c r="VGE296" s="356"/>
      <c r="VGF296" s="198"/>
      <c r="VGG296" s="194"/>
      <c r="VGH296" s="194"/>
      <c r="VGI296" s="194"/>
      <c r="VGJ296" s="194"/>
      <c r="VGK296" s="194"/>
      <c r="VGL296" s="194"/>
      <c r="VGM296" s="194"/>
      <c r="VGN296" s="194"/>
      <c r="VGO296" s="198"/>
      <c r="VGP296" s="194"/>
      <c r="VGQ296" s="194"/>
      <c r="VGR296" s="194"/>
      <c r="VGS296" s="194"/>
      <c r="VGT296" s="194"/>
      <c r="VGU296" s="194"/>
      <c r="VGV296" s="194"/>
      <c r="VGW296" s="194"/>
      <c r="VGX296" s="362"/>
      <c r="VGY296" s="355"/>
      <c r="VGZ296" s="355"/>
      <c r="VHA296" s="184"/>
      <c r="VHB296" s="184"/>
      <c r="VHC296" s="357"/>
      <c r="VHD296" s="354"/>
      <c r="VHE296" s="356"/>
      <c r="VHF296" s="198"/>
      <c r="VHG296" s="194"/>
      <c r="VHH296" s="194"/>
      <c r="VHI296" s="194"/>
      <c r="VHJ296" s="194"/>
      <c r="VHK296" s="194"/>
      <c r="VHL296" s="194"/>
      <c r="VHM296" s="194"/>
      <c r="VHN296" s="194"/>
      <c r="VHO296" s="198"/>
      <c r="VHP296" s="194"/>
      <c r="VHQ296" s="194"/>
      <c r="VHR296" s="194"/>
      <c r="VHS296" s="194"/>
      <c r="VHT296" s="194"/>
      <c r="VHU296" s="194"/>
      <c r="VHV296" s="194"/>
      <c r="VHW296" s="194"/>
      <c r="VHX296" s="362"/>
      <c r="VHY296" s="355"/>
      <c r="VHZ296" s="355"/>
      <c r="VIA296" s="184"/>
      <c r="VIB296" s="184"/>
      <c r="VIC296" s="357"/>
      <c r="VID296" s="354"/>
      <c r="VIE296" s="356"/>
      <c r="VIF296" s="198"/>
      <c r="VIG296" s="194"/>
      <c r="VIH296" s="194"/>
      <c r="VII296" s="194"/>
      <c r="VIJ296" s="194"/>
      <c r="VIK296" s="194"/>
      <c r="VIL296" s="194"/>
      <c r="VIM296" s="194"/>
      <c r="VIN296" s="194"/>
      <c r="VIO296" s="198"/>
      <c r="VIP296" s="194"/>
      <c r="VIQ296" s="194"/>
      <c r="VIR296" s="194"/>
      <c r="VIS296" s="194"/>
      <c r="VIT296" s="194"/>
      <c r="VIU296" s="194"/>
      <c r="VIV296" s="194"/>
      <c r="VIW296" s="194"/>
      <c r="VIX296" s="362"/>
      <c r="VIY296" s="355"/>
      <c r="VIZ296" s="355"/>
      <c r="VJA296" s="184"/>
      <c r="VJB296" s="184"/>
      <c r="VJC296" s="357"/>
      <c r="VJD296" s="354"/>
      <c r="VJE296" s="356"/>
      <c r="VJF296" s="198"/>
      <c r="VJG296" s="194"/>
      <c r="VJH296" s="194"/>
      <c r="VJI296" s="194"/>
      <c r="VJJ296" s="194"/>
      <c r="VJK296" s="194"/>
      <c r="VJL296" s="194"/>
      <c r="VJM296" s="194"/>
      <c r="VJN296" s="194"/>
      <c r="VJO296" s="198"/>
      <c r="VJP296" s="194"/>
      <c r="VJQ296" s="194"/>
      <c r="VJR296" s="194"/>
      <c r="VJS296" s="194"/>
      <c r="VJT296" s="194"/>
      <c r="VJU296" s="194"/>
      <c r="VJV296" s="194"/>
      <c r="VJW296" s="194"/>
      <c r="VJX296" s="362"/>
      <c r="VJY296" s="355"/>
      <c r="VJZ296" s="355"/>
      <c r="VKA296" s="184"/>
      <c r="VKB296" s="184"/>
      <c r="VKC296" s="357"/>
      <c r="VKD296" s="354"/>
      <c r="VKE296" s="356"/>
      <c r="VKF296" s="198"/>
      <c r="VKG296" s="194"/>
      <c r="VKH296" s="194"/>
      <c r="VKI296" s="194"/>
      <c r="VKJ296" s="194"/>
      <c r="VKK296" s="194"/>
      <c r="VKL296" s="194"/>
      <c r="VKM296" s="194"/>
      <c r="VKN296" s="194"/>
      <c r="VKO296" s="198"/>
      <c r="VKP296" s="194"/>
      <c r="VKQ296" s="194"/>
      <c r="VKR296" s="194"/>
      <c r="VKS296" s="194"/>
      <c r="VKT296" s="194"/>
      <c r="VKU296" s="194"/>
      <c r="VKV296" s="194"/>
      <c r="VKW296" s="194"/>
      <c r="VKX296" s="362"/>
      <c r="VKY296" s="355"/>
      <c r="VKZ296" s="355"/>
      <c r="VLA296" s="184"/>
      <c r="VLB296" s="184"/>
      <c r="VLC296" s="357"/>
      <c r="VLD296" s="354"/>
      <c r="VLE296" s="356"/>
      <c r="VLF296" s="198"/>
      <c r="VLG296" s="194"/>
      <c r="VLH296" s="194"/>
      <c r="VLI296" s="194"/>
      <c r="VLJ296" s="194"/>
      <c r="VLK296" s="194"/>
      <c r="VLL296" s="194"/>
      <c r="VLM296" s="194"/>
      <c r="VLN296" s="194"/>
      <c r="VLO296" s="198"/>
      <c r="VLP296" s="194"/>
      <c r="VLQ296" s="194"/>
      <c r="VLR296" s="194"/>
      <c r="VLS296" s="194"/>
      <c r="VLT296" s="194"/>
      <c r="VLU296" s="194"/>
      <c r="VLV296" s="194"/>
      <c r="VLW296" s="194"/>
      <c r="VLX296" s="362"/>
      <c r="VLY296" s="355"/>
      <c r="VLZ296" s="355"/>
      <c r="VMA296" s="184"/>
      <c r="VMB296" s="184"/>
      <c r="VMC296" s="357"/>
      <c r="VMD296" s="354"/>
      <c r="VME296" s="356"/>
      <c r="VMF296" s="198"/>
      <c r="VMG296" s="194"/>
      <c r="VMH296" s="194"/>
      <c r="VMI296" s="194"/>
      <c r="VMJ296" s="194"/>
      <c r="VMK296" s="194"/>
      <c r="VML296" s="194"/>
      <c r="VMM296" s="194"/>
      <c r="VMN296" s="194"/>
      <c r="VMO296" s="198"/>
      <c r="VMP296" s="194"/>
      <c r="VMQ296" s="194"/>
      <c r="VMR296" s="194"/>
      <c r="VMS296" s="194"/>
      <c r="VMT296" s="194"/>
      <c r="VMU296" s="194"/>
      <c r="VMV296" s="194"/>
      <c r="VMW296" s="194"/>
      <c r="VMX296" s="362"/>
      <c r="VMY296" s="355"/>
      <c r="VMZ296" s="355"/>
      <c r="VNA296" s="184"/>
      <c r="VNB296" s="184"/>
      <c r="VNC296" s="357"/>
      <c r="VND296" s="354"/>
      <c r="VNE296" s="356"/>
      <c r="VNF296" s="198"/>
      <c r="VNG296" s="194"/>
      <c r="VNH296" s="194"/>
      <c r="VNI296" s="194"/>
      <c r="VNJ296" s="194"/>
      <c r="VNK296" s="194"/>
      <c r="VNL296" s="194"/>
      <c r="VNM296" s="194"/>
      <c r="VNN296" s="194"/>
      <c r="VNO296" s="198"/>
      <c r="VNP296" s="194"/>
      <c r="VNQ296" s="194"/>
      <c r="VNR296" s="194"/>
      <c r="VNS296" s="194"/>
      <c r="VNT296" s="194"/>
      <c r="VNU296" s="194"/>
      <c r="VNV296" s="194"/>
      <c r="VNW296" s="194"/>
      <c r="VNX296" s="362"/>
      <c r="VNY296" s="355"/>
      <c r="VNZ296" s="355"/>
      <c r="VOA296" s="184"/>
      <c r="VOB296" s="184"/>
      <c r="VOC296" s="357"/>
      <c r="VOD296" s="354"/>
      <c r="VOE296" s="356"/>
      <c r="VOF296" s="198"/>
      <c r="VOG296" s="194"/>
      <c r="VOH296" s="194"/>
      <c r="VOI296" s="194"/>
      <c r="VOJ296" s="194"/>
      <c r="VOK296" s="194"/>
      <c r="VOL296" s="194"/>
      <c r="VOM296" s="194"/>
      <c r="VON296" s="194"/>
      <c r="VOO296" s="198"/>
      <c r="VOP296" s="194"/>
      <c r="VOQ296" s="194"/>
      <c r="VOR296" s="194"/>
      <c r="VOS296" s="194"/>
      <c r="VOT296" s="194"/>
      <c r="VOU296" s="194"/>
      <c r="VOV296" s="194"/>
      <c r="VOW296" s="194"/>
      <c r="VOX296" s="362"/>
      <c r="VOY296" s="355"/>
      <c r="VOZ296" s="355"/>
      <c r="VPA296" s="184"/>
      <c r="VPB296" s="184"/>
      <c r="VPC296" s="357"/>
      <c r="VPD296" s="354"/>
      <c r="VPE296" s="356"/>
      <c r="VPF296" s="198"/>
      <c r="VPG296" s="194"/>
      <c r="VPH296" s="194"/>
      <c r="VPI296" s="194"/>
      <c r="VPJ296" s="194"/>
      <c r="VPK296" s="194"/>
      <c r="VPL296" s="194"/>
      <c r="VPM296" s="194"/>
      <c r="VPN296" s="194"/>
      <c r="VPO296" s="198"/>
      <c r="VPP296" s="194"/>
      <c r="VPQ296" s="194"/>
      <c r="VPR296" s="194"/>
      <c r="VPS296" s="194"/>
      <c r="VPT296" s="194"/>
      <c r="VPU296" s="194"/>
      <c r="VPV296" s="194"/>
      <c r="VPW296" s="194"/>
      <c r="VPX296" s="362"/>
      <c r="VPY296" s="355"/>
      <c r="VPZ296" s="355"/>
      <c r="VQA296" s="184"/>
      <c r="VQB296" s="184"/>
      <c r="VQC296" s="357"/>
      <c r="VQD296" s="354"/>
      <c r="VQE296" s="356"/>
      <c r="VQF296" s="198"/>
      <c r="VQG296" s="194"/>
      <c r="VQH296" s="194"/>
      <c r="VQI296" s="194"/>
      <c r="VQJ296" s="194"/>
      <c r="VQK296" s="194"/>
      <c r="VQL296" s="194"/>
      <c r="VQM296" s="194"/>
      <c r="VQN296" s="194"/>
      <c r="VQO296" s="198"/>
      <c r="VQP296" s="194"/>
      <c r="VQQ296" s="194"/>
      <c r="VQR296" s="194"/>
      <c r="VQS296" s="194"/>
      <c r="VQT296" s="194"/>
      <c r="VQU296" s="194"/>
      <c r="VQV296" s="194"/>
      <c r="VQW296" s="194"/>
      <c r="VQX296" s="362"/>
      <c r="VQY296" s="355"/>
      <c r="VQZ296" s="355"/>
      <c r="VRA296" s="184"/>
      <c r="VRB296" s="184"/>
      <c r="VRC296" s="357"/>
      <c r="VRD296" s="354"/>
      <c r="VRE296" s="356"/>
      <c r="VRF296" s="198"/>
      <c r="VRG296" s="194"/>
      <c r="VRH296" s="194"/>
      <c r="VRI296" s="194"/>
      <c r="VRJ296" s="194"/>
      <c r="VRK296" s="194"/>
      <c r="VRL296" s="194"/>
      <c r="VRM296" s="194"/>
      <c r="VRN296" s="194"/>
      <c r="VRO296" s="198"/>
      <c r="VRP296" s="194"/>
      <c r="VRQ296" s="194"/>
      <c r="VRR296" s="194"/>
      <c r="VRS296" s="194"/>
      <c r="VRT296" s="194"/>
      <c r="VRU296" s="194"/>
      <c r="VRV296" s="194"/>
      <c r="VRW296" s="194"/>
      <c r="VRX296" s="362"/>
      <c r="VRY296" s="355"/>
      <c r="VRZ296" s="355"/>
      <c r="VSA296" s="184"/>
      <c r="VSB296" s="184"/>
      <c r="VSC296" s="357"/>
      <c r="VSD296" s="354"/>
      <c r="VSE296" s="356"/>
      <c r="VSF296" s="198"/>
      <c r="VSG296" s="194"/>
      <c r="VSH296" s="194"/>
      <c r="VSI296" s="194"/>
      <c r="VSJ296" s="194"/>
      <c r="VSK296" s="194"/>
      <c r="VSL296" s="194"/>
      <c r="VSM296" s="194"/>
      <c r="VSN296" s="194"/>
      <c r="VSO296" s="198"/>
      <c r="VSP296" s="194"/>
      <c r="VSQ296" s="194"/>
      <c r="VSR296" s="194"/>
      <c r="VSS296" s="194"/>
      <c r="VST296" s="194"/>
      <c r="VSU296" s="194"/>
      <c r="VSV296" s="194"/>
      <c r="VSW296" s="194"/>
      <c r="VSX296" s="362"/>
      <c r="VSY296" s="355"/>
      <c r="VSZ296" s="355"/>
      <c r="VTA296" s="184"/>
      <c r="VTB296" s="184"/>
      <c r="VTC296" s="357"/>
      <c r="VTD296" s="354"/>
      <c r="VTE296" s="356"/>
      <c r="VTF296" s="198"/>
      <c r="VTG296" s="194"/>
      <c r="VTH296" s="194"/>
      <c r="VTI296" s="194"/>
      <c r="VTJ296" s="194"/>
      <c r="VTK296" s="194"/>
      <c r="VTL296" s="194"/>
      <c r="VTM296" s="194"/>
      <c r="VTN296" s="194"/>
      <c r="VTO296" s="198"/>
      <c r="VTP296" s="194"/>
      <c r="VTQ296" s="194"/>
      <c r="VTR296" s="194"/>
      <c r="VTS296" s="194"/>
      <c r="VTT296" s="194"/>
      <c r="VTU296" s="194"/>
      <c r="VTV296" s="194"/>
      <c r="VTW296" s="194"/>
      <c r="VTX296" s="362"/>
      <c r="VTY296" s="355"/>
      <c r="VTZ296" s="355"/>
      <c r="VUA296" s="184"/>
      <c r="VUB296" s="184"/>
      <c r="VUC296" s="357"/>
      <c r="VUD296" s="354"/>
      <c r="VUE296" s="356"/>
      <c r="VUF296" s="198"/>
      <c r="VUG296" s="194"/>
      <c r="VUH296" s="194"/>
      <c r="VUI296" s="194"/>
      <c r="VUJ296" s="194"/>
      <c r="VUK296" s="194"/>
      <c r="VUL296" s="194"/>
      <c r="VUM296" s="194"/>
      <c r="VUN296" s="194"/>
      <c r="VUO296" s="198"/>
      <c r="VUP296" s="194"/>
      <c r="VUQ296" s="194"/>
      <c r="VUR296" s="194"/>
      <c r="VUS296" s="194"/>
      <c r="VUT296" s="194"/>
      <c r="VUU296" s="194"/>
      <c r="VUV296" s="194"/>
      <c r="VUW296" s="194"/>
      <c r="VUX296" s="362"/>
      <c r="VUY296" s="355"/>
      <c r="VUZ296" s="355"/>
      <c r="VVA296" s="184"/>
      <c r="VVB296" s="184"/>
      <c r="VVC296" s="357"/>
      <c r="VVD296" s="354"/>
      <c r="VVE296" s="356"/>
      <c r="VVF296" s="198"/>
      <c r="VVG296" s="194"/>
      <c r="VVH296" s="194"/>
      <c r="VVI296" s="194"/>
      <c r="VVJ296" s="194"/>
      <c r="VVK296" s="194"/>
      <c r="VVL296" s="194"/>
      <c r="VVM296" s="194"/>
      <c r="VVN296" s="194"/>
      <c r="VVO296" s="198"/>
      <c r="VVP296" s="194"/>
      <c r="VVQ296" s="194"/>
      <c r="VVR296" s="194"/>
      <c r="VVS296" s="194"/>
      <c r="VVT296" s="194"/>
      <c r="VVU296" s="194"/>
      <c r="VVV296" s="194"/>
      <c r="VVW296" s="194"/>
      <c r="VVX296" s="362"/>
      <c r="VVY296" s="355"/>
      <c r="VVZ296" s="355"/>
      <c r="VWA296" s="184"/>
      <c r="VWB296" s="184"/>
      <c r="VWC296" s="357"/>
      <c r="VWD296" s="354"/>
      <c r="VWE296" s="356"/>
      <c r="VWF296" s="198"/>
      <c r="VWG296" s="194"/>
      <c r="VWH296" s="194"/>
      <c r="VWI296" s="194"/>
      <c r="VWJ296" s="194"/>
      <c r="VWK296" s="194"/>
      <c r="VWL296" s="194"/>
      <c r="VWM296" s="194"/>
      <c r="VWN296" s="194"/>
      <c r="VWO296" s="198"/>
      <c r="VWP296" s="194"/>
      <c r="VWQ296" s="194"/>
      <c r="VWR296" s="194"/>
      <c r="VWS296" s="194"/>
      <c r="VWT296" s="194"/>
      <c r="VWU296" s="194"/>
      <c r="VWV296" s="194"/>
      <c r="VWW296" s="194"/>
      <c r="VWX296" s="362"/>
      <c r="VWY296" s="355"/>
      <c r="VWZ296" s="355"/>
      <c r="VXA296" s="184"/>
      <c r="VXB296" s="184"/>
      <c r="VXC296" s="357"/>
      <c r="VXD296" s="354"/>
      <c r="VXE296" s="356"/>
      <c r="VXF296" s="198"/>
      <c r="VXG296" s="194"/>
      <c r="VXH296" s="194"/>
      <c r="VXI296" s="194"/>
      <c r="VXJ296" s="194"/>
      <c r="VXK296" s="194"/>
      <c r="VXL296" s="194"/>
      <c r="VXM296" s="194"/>
      <c r="VXN296" s="194"/>
      <c r="VXO296" s="198"/>
      <c r="VXP296" s="194"/>
      <c r="VXQ296" s="194"/>
      <c r="VXR296" s="194"/>
      <c r="VXS296" s="194"/>
      <c r="VXT296" s="194"/>
      <c r="VXU296" s="194"/>
      <c r="VXV296" s="194"/>
      <c r="VXW296" s="194"/>
      <c r="VXX296" s="362"/>
      <c r="VXY296" s="355"/>
      <c r="VXZ296" s="355"/>
      <c r="VYA296" s="184"/>
      <c r="VYB296" s="184"/>
      <c r="VYC296" s="357"/>
      <c r="VYD296" s="354"/>
      <c r="VYE296" s="356"/>
      <c r="VYF296" s="198"/>
      <c r="VYG296" s="194"/>
      <c r="VYH296" s="194"/>
      <c r="VYI296" s="194"/>
      <c r="VYJ296" s="194"/>
      <c r="VYK296" s="194"/>
      <c r="VYL296" s="194"/>
      <c r="VYM296" s="194"/>
      <c r="VYN296" s="194"/>
      <c r="VYO296" s="198"/>
      <c r="VYP296" s="194"/>
      <c r="VYQ296" s="194"/>
      <c r="VYR296" s="194"/>
      <c r="VYS296" s="194"/>
      <c r="VYT296" s="194"/>
      <c r="VYU296" s="194"/>
      <c r="VYV296" s="194"/>
      <c r="VYW296" s="194"/>
      <c r="VYX296" s="362"/>
      <c r="VYY296" s="355"/>
      <c r="VYZ296" s="355"/>
      <c r="VZA296" s="184"/>
      <c r="VZB296" s="184"/>
      <c r="VZC296" s="357"/>
      <c r="VZD296" s="354"/>
      <c r="VZE296" s="356"/>
      <c r="VZF296" s="198"/>
      <c r="VZG296" s="194"/>
      <c r="VZH296" s="194"/>
      <c r="VZI296" s="194"/>
      <c r="VZJ296" s="194"/>
      <c r="VZK296" s="194"/>
      <c r="VZL296" s="194"/>
      <c r="VZM296" s="194"/>
      <c r="VZN296" s="194"/>
      <c r="VZO296" s="198"/>
      <c r="VZP296" s="194"/>
      <c r="VZQ296" s="194"/>
      <c r="VZR296" s="194"/>
      <c r="VZS296" s="194"/>
      <c r="VZT296" s="194"/>
      <c r="VZU296" s="194"/>
      <c r="VZV296" s="194"/>
      <c r="VZW296" s="194"/>
      <c r="VZX296" s="362"/>
      <c r="VZY296" s="355"/>
      <c r="VZZ296" s="355"/>
      <c r="WAA296" s="184"/>
      <c r="WAB296" s="184"/>
      <c r="WAC296" s="357"/>
      <c r="WAD296" s="354"/>
      <c r="WAE296" s="356"/>
      <c r="WAF296" s="198"/>
      <c r="WAG296" s="194"/>
      <c r="WAH296" s="194"/>
      <c r="WAI296" s="194"/>
      <c r="WAJ296" s="194"/>
      <c r="WAK296" s="194"/>
      <c r="WAL296" s="194"/>
      <c r="WAM296" s="194"/>
      <c r="WAN296" s="194"/>
      <c r="WAO296" s="198"/>
      <c r="WAP296" s="194"/>
      <c r="WAQ296" s="194"/>
      <c r="WAR296" s="194"/>
      <c r="WAS296" s="194"/>
      <c r="WAT296" s="194"/>
      <c r="WAU296" s="194"/>
      <c r="WAV296" s="194"/>
      <c r="WAW296" s="194"/>
      <c r="WAX296" s="362"/>
      <c r="WAY296" s="355"/>
      <c r="WAZ296" s="355"/>
      <c r="WBA296" s="184"/>
      <c r="WBB296" s="184"/>
      <c r="WBC296" s="357"/>
      <c r="WBD296" s="354"/>
      <c r="WBE296" s="356"/>
      <c r="WBF296" s="198"/>
      <c r="WBG296" s="194"/>
      <c r="WBH296" s="194"/>
      <c r="WBI296" s="194"/>
      <c r="WBJ296" s="194"/>
      <c r="WBK296" s="194"/>
      <c r="WBL296" s="194"/>
      <c r="WBM296" s="194"/>
      <c r="WBN296" s="194"/>
      <c r="WBO296" s="198"/>
      <c r="WBP296" s="194"/>
      <c r="WBQ296" s="194"/>
      <c r="WBR296" s="194"/>
      <c r="WBS296" s="194"/>
      <c r="WBT296" s="194"/>
      <c r="WBU296" s="194"/>
      <c r="WBV296" s="194"/>
      <c r="WBW296" s="194"/>
      <c r="WBX296" s="362"/>
      <c r="WBY296" s="355"/>
      <c r="WBZ296" s="355"/>
      <c r="WCA296" s="184"/>
      <c r="WCB296" s="184"/>
      <c r="WCC296" s="357"/>
      <c r="WCD296" s="354"/>
      <c r="WCE296" s="356"/>
      <c r="WCF296" s="198"/>
      <c r="WCG296" s="194"/>
      <c r="WCH296" s="194"/>
      <c r="WCI296" s="194"/>
      <c r="WCJ296" s="194"/>
      <c r="WCK296" s="194"/>
      <c r="WCL296" s="194"/>
      <c r="WCM296" s="194"/>
      <c r="WCN296" s="194"/>
      <c r="WCO296" s="198"/>
      <c r="WCP296" s="194"/>
      <c r="WCQ296" s="194"/>
      <c r="WCR296" s="194"/>
      <c r="WCS296" s="194"/>
      <c r="WCT296" s="194"/>
      <c r="WCU296" s="194"/>
      <c r="WCV296" s="194"/>
      <c r="WCW296" s="194"/>
      <c r="WCX296" s="362"/>
      <c r="WCY296" s="355"/>
      <c r="WCZ296" s="355"/>
      <c r="WDA296" s="184"/>
      <c r="WDB296" s="184"/>
      <c r="WDC296" s="357"/>
      <c r="WDD296" s="354"/>
      <c r="WDE296" s="356"/>
      <c r="WDF296" s="198"/>
      <c r="WDG296" s="194"/>
      <c r="WDH296" s="194"/>
      <c r="WDI296" s="194"/>
      <c r="WDJ296" s="194"/>
      <c r="WDK296" s="194"/>
      <c r="WDL296" s="194"/>
      <c r="WDM296" s="194"/>
      <c r="WDN296" s="194"/>
      <c r="WDO296" s="198"/>
      <c r="WDP296" s="194"/>
      <c r="WDQ296" s="194"/>
      <c r="WDR296" s="194"/>
      <c r="WDS296" s="194"/>
      <c r="WDT296" s="194"/>
      <c r="WDU296" s="194"/>
      <c r="WDV296" s="194"/>
      <c r="WDW296" s="194"/>
      <c r="WDX296" s="362"/>
      <c r="WDY296" s="355"/>
      <c r="WDZ296" s="355"/>
      <c r="WEA296" s="184"/>
      <c r="WEB296" s="184"/>
      <c r="WEC296" s="357"/>
      <c r="WED296" s="354"/>
      <c r="WEE296" s="356"/>
      <c r="WEF296" s="198"/>
      <c r="WEG296" s="194"/>
      <c r="WEH296" s="194"/>
      <c r="WEI296" s="194"/>
      <c r="WEJ296" s="194"/>
      <c r="WEK296" s="194"/>
      <c r="WEL296" s="194"/>
      <c r="WEM296" s="194"/>
      <c r="WEN296" s="194"/>
      <c r="WEO296" s="198"/>
      <c r="WEP296" s="194"/>
      <c r="WEQ296" s="194"/>
      <c r="WER296" s="194"/>
      <c r="WES296" s="194"/>
      <c r="WET296" s="194"/>
      <c r="WEU296" s="194"/>
      <c r="WEV296" s="194"/>
      <c r="WEW296" s="194"/>
      <c r="WEX296" s="362"/>
      <c r="WEY296" s="355"/>
      <c r="WEZ296" s="355"/>
      <c r="WFA296" s="184"/>
      <c r="WFB296" s="184"/>
      <c r="WFC296" s="357"/>
      <c r="WFD296" s="354"/>
      <c r="WFE296" s="356"/>
      <c r="WFF296" s="198"/>
      <c r="WFG296" s="194"/>
      <c r="WFH296" s="194"/>
      <c r="WFI296" s="194"/>
      <c r="WFJ296" s="194"/>
      <c r="WFK296" s="194"/>
      <c r="WFL296" s="194"/>
      <c r="WFM296" s="194"/>
      <c r="WFN296" s="194"/>
      <c r="WFO296" s="198"/>
      <c r="WFP296" s="194"/>
      <c r="WFQ296" s="194"/>
      <c r="WFR296" s="194"/>
      <c r="WFS296" s="194"/>
      <c r="WFT296" s="194"/>
      <c r="WFU296" s="194"/>
      <c r="WFV296" s="194"/>
      <c r="WFW296" s="194"/>
      <c r="WFX296" s="362"/>
      <c r="WFY296" s="355"/>
      <c r="WFZ296" s="355"/>
      <c r="WGA296" s="184"/>
      <c r="WGB296" s="184"/>
      <c r="WGC296" s="357"/>
      <c r="WGD296" s="354"/>
      <c r="WGE296" s="356"/>
      <c r="WGF296" s="198"/>
      <c r="WGG296" s="194"/>
      <c r="WGH296" s="194"/>
      <c r="WGI296" s="194"/>
      <c r="WGJ296" s="194"/>
      <c r="WGK296" s="194"/>
      <c r="WGL296" s="194"/>
      <c r="WGM296" s="194"/>
      <c r="WGN296" s="194"/>
      <c r="WGO296" s="198"/>
      <c r="WGP296" s="194"/>
      <c r="WGQ296" s="194"/>
      <c r="WGR296" s="194"/>
      <c r="WGS296" s="194"/>
      <c r="WGT296" s="194"/>
      <c r="WGU296" s="194"/>
      <c r="WGV296" s="194"/>
      <c r="WGW296" s="194"/>
      <c r="WGX296" s="362"/>
      <c r="WGY296" s="355"/>
      <c r="WGZ296" s="355"/>
      <c r="WHA296" s="184"/>
      <c r="WHB296" s="184"/>
      <c r="WHC296" s="357"/>
      <c r="WHD296" s="354"/>
      <c r="WHE296" s="356"/>
      <c r="WHF296" s="198"/>
      <c r="WHG296" s="194"/>
      <c r="WHH296" s="194"/>
      <c r="WHI296" s="194"/>
      <c r="WHJ296" s="194"/>
      <c r="WHK296" s="194"/>
      <c r="WHL296" s="194"/>
      <c r="WHM296" s="194"/>
      <c r="WHN296" s="194"/>
      <c r="WHO296" s="198"/>
      <c r="WHP296" s="194"/>
      <c r="WHQ296" s="194"/>
      <c r="WHR296" s="194"/>
      <c r="WHS296" s="194"/>
      <c r="WHT296" s="194"/>
      <c r="WHU296" s="194"/>
      <c r="WHV296" s="194"/>
      <c r="WHW296" s="194"/>
      <c r="WHX296" s="362"/>
      <c r="WHY296" s="355"/>
      <c r="WHZ296" s="355"/>
      <c r="WIA296" s="184"/>
      <c r="WIB296" s="184"/>
      <c r="WIC296" s="357"/>
      <c r="WID296" s="354"/>
      <c r="WIE296" s="356"/>
      <c r="WIF296" s="198"/>
      <c r="WIG296" s="194"/>
      <c r="WIH296" s="194"/>
      <c r="WII296" s="194"/>
      <c r="WIJ296" s="194"/>
      <c r="WIK296" s="194"/>
      <c r="WIL296" s="194"/>
      <c r="WIM296" s="194"/>
      <c r="WIN296" s="194"/>
      <c r="WIO296" s="198"/>
      <c r="WIP296" s="194"/>
      <c r="WIQ296" s="194"/>
      <c r="WIR296" s="194"/>
      <c r="WIS296" s="194"/>
      <c r="WIT296" s="194"/>
      <c r="WIU296" s="194"/>
      <c r="WIV296" s="194"/>
      <c r="WIW296" s="194"/>
      <c r="WIX296" s="362"/>
      <c r="WIY296" s="355"/>
      <c r="WIZ296" s="355"/>
      <c r="WJA296" s="184"/>
      <c r="WJB296" s="184"/>
      <c r="WJC296" s="357"/>
      <c r="WJD296" s="354"/>
      <c r="WJE296" s="356"/>
      <c r="WJF296" s="198"/>
      <c r="WJG296" s="194"/>
      <c r="WJH296" s="194"/>
      <c r="WJI296" s="194"/>
      <c r="WJJ296" s="194"/>
      <c r="WJK296" s="194"/>
      <c r="WJL296" s="194"/>
      <c r="WJM296" s="194"/>
      <c r="WJN296" s="194"/>
      <c r="WJO296" s="198"/>
      <c r="WJP296" s="194"/>
      <c r="WJQ296" s="194"/>
      <c r="WJR296" s="194"/>
      <c r="WJS296" s="194"/>
      <c r="WJT296" s="194"/>
      <c r="WJU296" s="194"/>
      <c r="WJV296" s="194"/>
      <c r="WJW296" s="194"/>
      <c r="WJX296" s="362"/>
      <c r="WJY296" s="355"/>
      <c r="WJZ296" s="355"/>
      <c r="WKA296" s="184"/>
      <c r="WKB296" s="184"/>
      <c r="WKC296" s="357"/>
      <c r="WKD296" s="354"/>
      <c r="WKE296" s="356"/>
      <c r="WKF296" s="198"/>
      <c r="WKG296" s="194"/>
      <c r="WKH296" s="194"/>
      <c r="WKI296" s="194"/>
      <c r="WKJ296" s="194"/>
      <c r="WKK296" s="194"/>
      <c r="WKL296" s="194"/>
      <c r="WKM296" s="194"/>
      <c r="WKN296" s="194"/>
      <c r="WKO296" s="198"/>
      <c r="WKP296" s="194"/>
      <c r="WKQ296" s="194"/>
      <c r="WKR296" s="194"/>
      <c r="WKS296" s="194"/>
      <c r="WKT296" s="194"/>
      <c r="WKU296" s="194"/>
      <c r="WKV296" s="194"/>
      <c r="WKW296" s="194"/>
      <c r="WKX296" s="362"/>
      <c r="WKY296" s="355"/>
      <c r="WKZ296" s="355"/>
      <c r="WLA296" s="184"/>
      <c r="WLB296" s="184"/>
      <c r="WLC296" s="357"/>
      <c r="WLD296" s="354"/>
      <c r="WLE296" s="356"/>
      <c r="WLF296" s="198"/>
      <c r="WLG296" s="194"/>
      <c r="WLH296" s="194"/>
      <c r="WLI296" s="194"/>
      <c r="WLJ296" s="194"/>
      <c r="WLK296" s="194"/>
      <c r="WLL296" s="194"/>
      <c r="WLM296" s="194"/>
      <c r="WLN296" s="194"/>
      <c r="WLO296" s="198"/>
      <c r="WLP296" s="194"/>
      <c r="WLQ296" s="194"/>
      <c r="WLR296" s="194"/>
      <c r="WLS296" s="194"/>
      <c r="WLT296" s="194"/>
      <c r="WLU296" s="194"/>
      <c r="WLV296" s="194"/>
      <c r="WLW296" s="194"/>
      <c r="WLX296" s="362"/>
      <c r="WLY296" s="355"/>
      <c r="WLZ296" s="355"/>
      <c r="WMA296" s="184"/>
      <c r="WMB296" s="184"/>
      <c r="WMC296" s="357"/>
      <c r="WMD296" s="354"/>
      <c r="WME296" s="356"/>
      <c r="WMF296" s="198"/>
      <c r="WMG296" s="194"/>
      <c r="WMH296" s="194"/>
      <c r="WMI296" s="194"/>
      <c r="WMJ296" s="194"/>
      <c r="WMK296" s="194"/>
      <c r="WML296" s="194"/>
      <c r="WMM296" s="194"/>
      <c r="WMN296" s="194"/>
      <c r="WMO296" s="198"/>
      <c r="WMP296" s="194"/>
      <c r="WMQ296" s="194"/>
      <c r="WMR296" s="194"/>
      <c r="WMS296" s="194"/>
      <c r="WMT296" s="194"/>
      <c r="WMU296" s="194"/>
      <c r="WMV296" s="194"/>
      <c r="WMW296" s="194"/>
      <c r="WMX296" s="362"/>
      <c r="WMY296" s="355"/>
      <c r="WMZ296" s="355"/>
      <c r="WNA296" s="184"/>
      <c r="WNB296" s="184"/>
      <c r="WNC296" s="357"/>
      <c r="WND296" s="354"/>
      <c r="WNE296" s="356"/>
      <c r="WNF296" s="198"/>
      <c r="WNG296" s="194"/>
      <c r="WNH296" s="194"/>
      <c r="WNI296" s="194"/>
      <c r="WNJ296" s="194"/>
      <c r="WNK296" s="194"/>
      <c r="WNL296" s="194"/>
      <c r="WNM296" s="194"/>
      <c r="WNN296" s="194"/>
      <c r="WNO296" s="198"/>
      <c r="WNP296" s="194"/>
      <c r="WNQ296" s="194"/>
      <c r="WNR296" s="194"/>
      <c r="WNS296" s="194"/>
      <c r="WNT296" s="194"/>
      <c r="WNU296" s="194"/>
      <c r="WNV296" s="194"/>
      <c r="WNW296" s="194"/>
      <c r="WNX296" s="362"/>
      <c r="WNY296" s="355"/>
      <c r="WNZ296" s="355"/>
      <c r="WOA296" s="184"/>
      <c r="WOB296" s="184"/>
      <c r="WOC296" s="357"/>
      <c r="WOD296" s="354"/>
      <c r="WOE296" s="356"/>
      <c r="WOF296" s="198"/>
      <c r="WOG296" s="194"/>
      <c r="WOH296" s="194"/>
      <c r="WOI296" s="194"/>
      <c r="WOJ296" s="194"/>
      <c r="WOK296" s="194"/>
      <c r="WOL296" s="194"/>
      <c r="WOM296" s="194"/>
      <c r="WON296" s="194"/>
      <c r="WOO296" s="198"/>
      <c r="WOP296" s="194"/>
      <c r="WOQ296" s="194"/>
      <c r="WOR296" s="194"/>
      <c r="WOS296" s="194"/>
      <c r="WOT296" s="194"/>
      <c r="WOU296" s="194"/>
      <c r="WOV296" s="194"/>
      <c r="WOW296" s="194"/>
      <c r="WOX296" s="362"/>
      <c r="WOY296" s="355"/>
      <c r="WOZ296" s="355"/>
      <c r="WPA296" s="184"/>
      <c r="WPB296" s="184"/>
      <c r="WPC296" s="357"/>
      <c r="WPD296" s="354"/>
      <c r="WPE296" s="356"/>
      <c r="WPF296" s="198"/>
      <c r="WPG296" s="194"/>
      <c r="WPH296" s="194"/>
      <c r="WPI296" s="194"/>
      <c r="WPJ296" s="194"/>
      <c r="WPK296" s="194"/>
      <c r="WPL296" s="194"/>
      <c r="WPM296" s="194"/>
      <c r="WPN296" s="194"/>
      <c r="WPO296" s="198"/>
      <c r="WPP296" s="194"/>
      <c r="WPQ296" s="194"/>
      <c r="WPR296" s="194"/>
      <c r="WPS296" s="194"/>
      <c r="WPT296" s="194"/>
      <c r="WPU296" s="194"/>
      <c r="WPV296" s="194"/>
      <c r="WPW296" s="194"/>
      <c r="WPX296" s="362"/>
      <c r="WPY296" s="355"/>
      <c r="WPZ296" s="355"/>
      <c r="WQA296" s="184"/>
      <c r="WQB296" s="184"/>
      <c r="WQC296" s="357"/>
      <c r="WQD296" s="354"/>
      <c r="WQE296" s="356"/>
      <c r="WQF296" s="198"/>
      <c r="WQG296" s="194"/>
      <c r="WQH296" s="194"/>
      <c r="WQI296" s="194"/>
      <c r="WQJ296" s="194"/>
      <c r="WQK296" s="194"/>
      <c r="WQL296" s="194"/>
      <c r="WQM296" s="194"/>
      <c r="WQN296" s="194"/>
      <c r="WQO296" s="198"/>
      <c r="WQP296" s="194"/>
      <c r="WQQ296" s="194"/>
      <c r="WQR296" s="194"/>
      <c r="WQS296" s="194"/>
      <c r="WQT296" s="194"/>
      <c r="WQU296" s="194"/>
      <c r="WQV296" s="194"/>
      <c r="WQW296" s="194"/>
      <c r="WQX296" s="362"/>
      <c r="WQY296" s="355"/>
      <c r="WQZ296" s="355"/>
      <c r="WRA296" s="184"/>
      <c r="WRB296" s="184"/>
      <c r="WRC296" s="357"/>
      <c r="WRD296" s="354"/>
      <c r="WRE296" s="356"/>
      <c r="WRF296" s="198"/>
      <c r="WRG296" s="194"/>
      <c r="WRH296" s="194"/>
      <c r="WRI296" s="194"/>
      <c r="WRJ296" s="194"/>
      <c r="WRK296" s="194"/>
      <c r="WRL296" s="194"/>
      <c r="WRM296" s="194"/>
      <c r="WRN296" s="194"/>
      <c r="WRO296" s="198"/>
      <c r="WRP296" s="194"/>
      <c r="WRQ296" s="194"/>
      <c r="WRR296" s="194"/>
      <c r="WRS296" s="194"/>
      <c r="WRT296" s="194"/>
      <c r="WRU296" s="194"/>
      <c r="WRV296" s="194"/>
      <c r="WRW296" s="194"/>
      <c r="WRX296" s="362"/>
      <c r="WRY296" s="355"/>
      <c r="WRZ296" s="355"/>
      <c r="WSA296" s="184"/>
      <c r="WSB296" s="184"/>
      <c r="WSC296" s="357"/>
      <c r="WSD296" s="354"/>
      <c r="WSE296" s="356"/>
      <c r="WSF296" s="198"/>
      <c r="WSG296" s="194"/>
      <c r="WSH296" s="194"/>
      <c r="WSI296" s="194"/>
      <c r="WSJ296" s="194"/>
      <c r="WSK296" s="194"/>
      <c r="WSL296" s="194"/>
      <c r="WSM296" s="194"/>
      <c r="WSN296" s="194"/>
      <c r="WSO296" s="198"/>
      <c r="WSP296" s="194"/>
      <c r="WSQ296" s="194"/>
      <c r="WSR296" s="194"/>
      <c r="WSS296" s="194"/>
      <c r="WST296" s="194"/>
      <c r="WSU296" s="194"/>
      <c r="WSV296" s="194"/>
      <c r="WSW296" s="194"/>
      <c r="WSX296" s="362"/>
      <c r="WSY296" s="355"/>
      <c r="WSZ296" s="355"/>
      <c r="WTA296" s="184"/>
      <c r="WTB296" s="184"/>
      <c r="WTC296" s="357"/>
      <c r="WTD296" s="354"/>
      <c r="WTE296" s="356"/>
      <c r="WTF296" s="198"/>
      <c r="WTG296" s="194"/>
      <c r="WTH296" s="194"/>
      <c r="WTI296" s="194"/>
      <c r="WTJ296" s="194"/>
      <c r="WTK296" s="194"/>
      <c r="WTL296" s="194"/>
      <c r="WTM296" s="194"/>
      <c r="WTN296" s="194"/>
      <c r="WTO296" s="198"/>
      <c r="WTP296" s="194"/>
      <c r="WTQ296" s="194"/>
      <c r="WTR296" s="194"/>
      <c r="WTS296" s="194"/>
      <c r="WTT296" s="194"/>
      <c r="WTU296" s="194"/>
      <c r="WTV296" s="194"/>
      <c r="WTW296" s="194"/>
      <c r="WTX296" s="362"/>
      <c r="WTY296" s="355"/>
      <c r="WTZ296" s="355"/>
      <c r="WUA296" s="184"/>
      <c r="WUB296" s="184"/>
      <c r="WUC296" s="357"/>
      <c r="WUD296" s="354"/>
      <c r="WUE296" s="356"/>
      <c r="WUF296" s="198"/>
      <c r="WUG296" s="194"/>
      <c r="WUH296" s="194"/>
      <c r="WUI296" s="194"/>
      <c r="WUJ296" s="194"/>
      <c r="WUK296" s="194"/>
      <c r="WUL296" s="194"/>
      <c r="WUM296" s="194"/>
      <c r="WUN296" s="194"/>
      <c r="WUO296" s="198"/>
      <c r="WUP296" s="194"/>
      <c r="WUQ296" s="194"/>
      <c r="WUR296" s="194"/>
      <c r="WUS296" s="194"/>
      <c r="WUT296" s="194"/>
      <c r="WUU296" s="194"/>
      <c r="WUV296" s="194"/>
      <c r="WUW296" s="194"/>
      <c r="WUX296" s="362"/>
      <c r="WUY296" s="355"/>
      <c r="WUZ296" s="355"/>
      <c r="WVA296" s="184"/>
      <c r="WVB296" s="184"/>
      <c r="WVC296" s="357"/>
      <c r="WVD296" s="354"/>
      <c r="WVE296" s="356"/>
      <c r="WVF296" s="198"/>
      <c r="WVG296" s="194"/>
      <c r="WVH296" s="194"/>
      <c r="WVI296" s="194"/>
      <c r="WVJ296" s="194"/>
      <c r="WVK296" s="194"/>
      <c r="WVL296" s="194"/>
      <c r="WVM296" s="194"/>
      <c r="WVN296" s="194"/>
      <c r="WVO296" s="198"/>
      <c r="WVP296" s="194"/>
      <c r="WVQ296" s="194"/>
      <c r="WVR296" s="194"/>
      <c r="WVS296" s="194"/>
      <c r="WVT296" s="194"/>
      <c r="WVU296" s="194"/>
      <c r="WVV296" s="194"/>
      <c r="WVW296" s="194"/>
      <c r="WVX296" s="362"/>
      <c r="WVY296" s="355"/>
      <c r="WVZ296" s="355"/>
      <c r="WWA296" s="184"/>
      <c r="WWB296" s="184"/>
      <c r="WWC296" s="357"/>
      <c r="WWD296" s="354"/>
      <c r="WWE296" s="356"/>
      <c r="WWF296" s="198"/>
      <c r="WWG296" s="194"/>
      <c r="WWH296" s="194"/>
      <c r="WWI296" s="194"/>
      <c r="WWJ296" s="194"/>
      <c r="WWK296" s="194"/>
      <c r="WWL296" s="194"/>
      <c r="WWM296" s="194"/>
      <c r="WWN296" s="194"/>
      <c r="WWO296" s="198"/>
      <c r="WWP296" s="194"/>
      <c r="WWQ296" s="194"/>
      <c r="WWR296" s="194"/>
      <c r="WWS296" s="194"/>
      <c r="WWT296" s="194"/>
      <c r="WWU296" s="194"/>
      <c r="WWV296" s="194"/>
      <c r="WWW296" s="194"/>
      <c r="WWX296" s="362"/>
      <c r="WWY296" s="355"/>
      <c r="WWZ296" s="355"/>
      <c r="WXA296" s="184"/>
      <c r="WXB296" s="184"/>
      <c r="WXC296" s="357"/>
      <c r="WXD296" s="354"/>
      <c r="WXE296" s="356"/>
      <c r="WXF296" s="198"/>
      <c r="WXG296" s="194"/>
      <c r="WXH296" s="194"/>
      <c r="WXI296" s="194"/>
      <c r="WXJ296" s="194"/>
      <c r="WXK296" s="194"/>
      <c r="WXL296" s="194"/>
      <c r="WXM296" s="194"/>
      <c r="WXN296" s="194"/>
      <c r="WXO296" s="198"/>
      <c r="WXP296" s="194"/>
      <c r="WXQ296" s="194"/>
      <c r="WXR296" s="194"/>
      <c r="WXS296" s="194"/>
      <c r="WXT296" s="194"/>
      <c r="WXU296" s="194"/>
      <c r="WXV296" s="194"/>
      <c r="WXW296" s="194"/>
      <c r="WXX296" s="362"/>
      <c r="WXY296" s="355"/>
      <c r="WXZ296" s="355"/>
      <c r="WYA296" s="184"/>
      <c r="WYB296" s="184"/>
      <c r="WYC296" s="357"/>
      <c r="WYD296" s="354"/>
      <c r="WYE296" s="356"/>
      <c r="WYF296" s="198"/>
      <c r="WYG296" s="194"/>
      <c r="WYH296" s="194"/>
      <c r="WYI296" s="194"/>
      <c r="WYJ296" s="194"/>
      <c r="WYK296" s="194"/>
      <c r="WYL296" s="194"/>
      <c r="WYM296" s="194"/>
      <c r="WYN296" s="194"/>
      <c r="WYO296" s="198"/>
      <c r="WYP296" s="194"/>
      <c r="WYQ296" s="194"/>
      <c r="WYR296" s="194"/>
      <c r="WYS296" s="194"/>
      <c r="WYT296" s="194"/>
      <c r="WYU296" s="194"/>
      <c r="WYV296" s="194"/>
      <c r="WYW296" s="194"/>
      <c r="WYX296" s="362"/>
      <c r="WYY296" s="355"/>
      <c r="WYZ296" s="355"/>
      <c r="WZA296" s="184"/>
      <c r="WZB296" s="184"/>
      <c r="WZC296" s="357"/>
      <c r="WZD296" s="354"/>
      <c r="WZE296" s="356"/>
      <c r="WZF296" s="198"/>
      <c r="WZG296" s="194"/>
      <c r="WZH296" s="194"/>
      <c r="WZI296" s="194"/>
      <c r="WZJ296" s="194"/>
      <c r="WZK296" s="194"/>
      <c r="WZL296" s="194"/>
      <c r="WZM296" s="194"/>
      <c r="WZN296" s="194"/>
      <c r="WZO296" s="198"/>
      <c r="WZP296" s="194"/>
      <c r="WZQ296" s="194"/>
      <c r="WZR296" s="194"/>
      <c r="WZS296" s="194"/>
      <c r="WZT296" s="194"/>
      <c r="WZU296" s="194"/>
      <c r="WZV296" s="194"/>
      <c r="WZW296" s="194"/>
      <c r="WZX296" s="362"/>
      <c r="WZY296" s="355"/>
      <c r="WZZ296" s="355"/>
      <c r="XAA296" s="184"/>
      <c r="XAB296" s="184"/>
      <c r="XAC296" s="357"/>
      <c r="XAD296" s="354"/>
      <c r="XAE296" s="356"/>
      <c r="XAF296" s="198"/>
      <c r="XAG296" s="194"/>
      <c r="XAH296" s="194"/>
      <c r="XAI296" s="194"/>
      <c r="XAJ296" s="194"/>
      <c r="XAK296" s="194"/>
      <c r="XAL296" s="194"/>
      <c r="XAM296" s="194"/>
      <c r="XAN296" s="194"/>
      <c r="XAO296" s="198"/>
      <c r="XAP296" s="194"/>
      <c r="XAQ296" s="194"/>
      <c r="XAR296" s="194"/>
      <c r="XAS296" s="194"/>
      <c r="XAT296" s="194"/>
      <c r="XAU296" s="194"/>
      <c r="XAV296" s="194"/>
      <c r="XAW296" s="194"/>
      <c r="XAX296" s="362"/>
      <c r="XAY296" s="355"/>
      <c r="XAZ296" s="355"/>
      <c r="XBA296" s="184"/>
      <c r="XBB296" s="184"/>
      <c r="XBC296" s="357"/>
      <c r="XBD296" s="354"/>
      <c r="XBE296" s="356"/>
      <c r="XBF296" s="198"/>
      <c r="XBG296" s="194"/>
      <c r="XBH296" s="194"/>
      <c r="XBI296" s="194"/>
      <c r="XBJ296" s="194"/>
      <c r="XBK296" s="194"/>
      <c r="XBL296" s="194"/>
      <c r="XBM296" s="194"/>
      <c r="XBN296" s="194"/>
      <c r="XBO296" s="198"/>
      <c r="XBP296" s="194"/>
      <c r="XBQ296" s="194"/>
      <c r="XBR296" s="194"/>
      <c r="XBS296" s="194"/>
      <c r="XBT296" s="194"/>
      <c r="XBU296" s="194"/>
      <c r="XBV296" s="194"/>
      <c r="XBW296" s="194"/>
      <c r="XBX296" s="362"/>
      <c r="XBY296" s="355"/>
      <c r="XBZ296" s="355"/>
      <c r="XCA296" s="184"/>
      <c r="XCB296" s="184"/>
      <c r="XCC296" s="357"/>
      <c r="XCD296" s="354"/>
      <c r="XCE296" s="356"/>
      <c r="XCF296" s="198"/>
      <c r="XCG296" s="194"/>
      <c r="XCH296" s="194"/>
      <c r="XCI296" s="194"/>
      <c r="XCJ296" s="194"/>
      <c r="XCK296" s="194"/>
      <c r="XCL296" s="194"/>
      <c r="XCM296" s="194"/>
      <c r="XCN296" s="194"/>
      <c r="XCO296" s="198"/>
      <c r="XCP296" s="194"/>
      <c r="XCQ296" s="194"/>
      <c r="XCR296" s="194"/>
      <c r="XCS296" s="194"/>
      <c r="XCT296" s="194"/>
      <c r="XCU296" s="194"/>
      <c r="XCV296" s="194"/>
      <c r="XCW296" s="194"/>
      <c r="XCX296" s="362"/>
      <c r="XCY296" s="355"/>
      <c r="XCZ296" s="355"/>
      <c r="XDA296" s="184"/>
      <c r="XDB296" s="184"/>
      <c r="XDC296" s="357"/>
      <c r="XDD296" s="354"/>
      <c r="XDE296" s="356"/>
      <c r="XDF296" s="198"/>
      <c r="XDG296" s="194"/>
      <c r="XDH296" s="194"/>
      <c r="XDI296" s="194"/>
      <c r="XDJ296" s="194"/>
      <c r="XDK296" s="194"/>
      <c r="XDL296" s="194"/>
      <c r="XDM296" s="194"/>
      <c r="XDN296" s="194"/>
      <c r="XDO296" s="198"/>
      <c r="XDP296" s="194"/>
      <c r="XDQ296" s="194"/>
      <c r="XDR296" s="194"/>
      <c r="XDS296" s="194"/>
      <c r="XDT296" s="194"/>
      <c r="XDU296" s="194"/>
      <c r="XDV296" s="194"/>
      <c r="XDW296" s="194"/>
      <c r="XDX296" s="362"/>
      <c r="XDY296" s="355"/>
      <c r="XDZ296" s="355"/>
      <c r="XEA296" s="184"/>
      <c r="XEB296" s="184"/>
      <c r="XEC296" s="357"/>
      <c r="XED296" s="354"/>
      <c r="XEE296" s="356"/>
      <c r="XEF296" s="198"/>
      <c r="XEG296" s="194"/>
      <c r="XEH296" s="194"/>
      <c r="XEI296" s="194"/>
      <c r="XEJ296" s="194"/>
      <c r="XEK296" s="194"/>
      <c r="XEL296" s="194"/>
      <c r="XEM296" s="194"/>
      <c r="XEN296" s="194"/>
      <c r="XEO296" s="198"/>
      <c r="XEP296" s="194"/>
      <c r="XEQ296" s="194"/>
      <c r="XER296" s="194"/>
      <c r="XES296" s="194"/>
      <c r="XET296" s="194"/>
      <c r="XEU296" s="194"/>
      <c r="XEV296" s="194"/>
      <c r="XEW296" s="194"/>
      <c r="XEX296" s="362"/>
      <c r="XEY296" s="355"/>
      <c r="XEZ296" s="355"/>
      <c r="XFA296" s="184"/>
    </row>
    <row r="297" spans="1:16381" ht="42" x14ac:dyDescent="0.3">
      <c r="A297" s="362" t="s">
        <v>781</v>
      </c>
      <c r="B297" s="355" t="s">
        <v>785</v>
      </c>
      <c r="C297" s="184" t="s">
        <v>127</v>
      </c>
      <c r="D297" s="184" t="s">
        <v>129</v>
      </c>
      <c r="E297" s="184" t="s">
        <v>60</v>
      </c>
      <c r="F297" s="198">
        <v>10193</v>
      </c>
      <c r="G297" s="196" t="s">
        <v>131</v>
      </c>
      <c r="H297" s="196" t="s">
        <v>131</v>
      </c>
      <c r="I297" s="196" t="s">
        <v>131</v>
      </c>
      <c r="J297" s="196" t="s">
        <v>131</v>
      </c>
      <c r="K297" s="196" t="s">
        <v>131</v>
      </c>
      <c r="L297" s="196" t="s">
        <v>131</v>
      </c>
      <c r="M297" s="196" t="s">
        <v>131</v>
      </c>
      <c r="N297" s="196" t="s">
        <v>131</v>
      </c>
      <c r="O297" s="198">
        <v>339</v>
      </c>
      <c r="P297" s="196" t="s">
        <v>131</v>
      </c>
      <c r="Q297" s="196" t="s">
        <v>131</v>
      </c>
      <c r="R297" s="196" t="s">
        <v>131</v>
      </c>
      <c r="S297" s="196" t="s">
        <v>131</v>
      </c>
      <c r="T297" s="196" t="s">
        <v>131</v>
      </c>
      <c r="U297" s="196" t="s">
        <v>131</v>
      </c>
      <c r="V297" s="196" t="s">
        <v>131</v>
      </c>
      <c r="W297" s="196" t="s">
        <v>131</v>
      </c>
    </row>
    <row r="298" spans="1:16381" ht="42" x14ac:dyDescent="0.3">
      <c r="A298" s="362" t="s">
        <v>783</v>
      </c>
      <c r="B298" s="355" t="s">
        <v>786</v>
      </c>
      <c r="C298" s="184" t="s">
        <v>127</v>
      </c>
      <c r="D298" s="184" t="s">
        <v>130</v>
      </c>
      <c r="E298" s="184" t="s">
        <v>60</v>
      </c>
      <c r="F298" s="188">
        <v>5.2830000000000004</v>
      </c>
      <c r="G298" s="196" t="s">
        <v>131</v>
      </c>
      <c r="H298" s="196" t="s">
        <v>131</v>
      </c>
      <c r="I298" s="196" t="s">
        <v>131</v>
      </c>
      <c r="J298" s="196" t="s">
        <v>131</v>
      </c>
      <c r="K298" s="196" t="s">
        <v>131</v>
      </c>
      <c r="L298" s="196" t="s">
        <v>131</v>
      </c>
      <c r="M298" s="196" t="s">
        <v>131</v>
      </c>
      <c r="N298" s="196" t="s">
        <v>131</v>
      </c>
      <c r="O298" s="188">
        <v>7.9089999999999994E-2</v>
      </c>
      <c r="P298" s="196" t="s">
        <v>131</v>
      </c>
      <c r="Q298" s="196" t="s">
        <v>131</v>
      </c>
      <c r="R298" s="196" t="s">
        <v>131</v>
      </c>
      <c r="S298" s="196" t="s">
        <v>131</v>
      </c>
      <c r="T298" s="196" t="s">
        <v>131</v>
      </c>
      <c r="U298" s="196" t="s">
        <v>131</v>
      </c>
      <c r="V298" s="196" t="s">
        <v>131</v>
      </c>
      <c r="W298" s="196" t="s">
        <v>131</v>
      </c>
    </row>
    <row r="299" spans="1:16381" hidden="1" x14ac:dyDescent="0.3"/>
    <row r="300" spans="1:16381" hidden="1" x14ac:dyDescent="0.3"/>
    <row r="301" spans="1:16381" hidden="1" x14ac:dyDescent="0.3"/>
  </sheetData>
  <autoFilter ref="A3:W293"/>
  <mergeCells count="20">
    <mergeCell ref="A294:E294"/>
    <mergeCell ref="A269:E269"/>
    <mergeCell ref="A250:E250"/>
    <mergeCell ref="A185:E185"/>
    <mergeCell ref="A56:E56"/>
    <mergeCell ref="A80:E80"/>
    <mergeCell ref="A81:E81"/>
    <mergeCell ref="A1:W1"/>
    <mergeCell ref="A2:A3"/>
    <mergeCell ref="B2:B3"/>
    <mergeCell ref="C2:C3"/>
    <mergeCell ref="D2:D3"/>
    <mergeCell ref="E2:E3"/>
    <mergeCell ref="O2:W2"/>
    <mergeCell ref="F2:N2"/>
    <mergeCell ref="B4:E4"/>
    <mergeCell ref="A5:E5"/>
    <mergeCell ref="A6:E6"/>
    <mergeCell ref="A14:E14"/>
    <mergeCell ref="A15:E15"/>
  </mergeCells>
  <pageMargins left="0.25" right="0.25" top="0.75" bottom="0.75" header="0.3" footer="0.3"/>
  <pageSetup paperSize="9" scale="20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X22"/>
  <sheetViews>
    <sheetView zoomScale="40" zoomScaleNormal="40" workbookViewId="0">
      <selection activeCell="A2" sqref="A2:A3"/>
    </sheetView>
  </sheetViews>
  <sheetFormatPr defaultColWidth="0" defaultRowHeight="14.4" zeroHeight="1" x14ac:dyDescent="0.3"/>
  <cols>
    <col min="1" max="1" width="28" customWidth="1"/>
    <col min="2" max="2" width="78.33203125" customWidth="1"/>
    <col min="3" max="3" width="30.88671875" customWidth="1"/>
    <col min="4" max="4" width="29.109375" customWidth="1"/>
    <col min="5" max="5" width="23.6640625" customWidth="1"/>
    <col min="6" max="14" width="24.88671875" customWidth="1"/>
    <col min="15" max="23" width="27.44140625" customWidth="1"/>
    <col min="24" max="24" width="0" style="10" hidden="1" customWidth="1"/>
    <col min="25" max="16384" width="9.109375" style="10" hidden="1"/>
  </cols>
  <sheetData>
    <row r="1" spans="1:23" ht="27.6" x14ac:dyDescent="0.45">
      <c r="A1" s="417" t="s">
        <v>448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</row>
    <row r="2" spans="1:23" ht="151.94999999999999" customHeight="1" x14ac:dyDescent="0.3">
      <c r="A2" s="391" t="s">
        <v>49</v>
      </c>
      <c r="B2" s="389" t="s">
        <v>50</v>
      </c>
      <c r="C2" s="391" t="s">
        <v>51</v>
      </c>
      <c r="D2" s="391" t="s">
        <v>52</v>
      </c>
      <c r="E2" s="391" t="s">
        <v>53</v>
      </c>
      <c r="F2" s="393" t="s">
        <v>454</v>
      </c>
      <c r="G2" s="394"/>
      <c r="H2" s="394"/>
      <c r="I2" s="394"/>
      <c r="J2" s="394"/>
      <c r="K2" s="394"/>
      <c r="L2" s="394"/>
      <c r="M2" s="394"/>
      <c r="N2" s="395"/>
      <c r="O2" s="393" t="s">
        <v>455</v>
      </c>
      <c r="P2" s="394"/>
      <c r="Q2" s="394"/>
      <c r="R2" s="394"/>
      <c r="S2" s="394"/>
      <c r="T2" s="394"/>
      <c r="U2" s="394"/>
      <c r="V2" s="394"/>
      <c r="W2" s="395"/>
    </row>
    <row r="3" spans="1:23" ht="209.25" customHeight="1" x14ac:dyDescent="0.3">
      <c r="A3" s="392"/>
      <c r="B3" s="390"/>
      <c r="C3" s="392"/>
      <c r="D3" s="392"/>
      <c r="E3" s="392"/>
      <c r="F3" s="7" t="s">
        <v>456</v>
      </c>
      <c r="G3" s="7" t="s">
        <v>457</v>
      </c>
      <c r="H3" s="268" t="s">
        <v>31</v>
      </c>
      <c r="I3" s="268" t="s">
        <v>33</v>
      </c>
      <c r="J3" s="268" t="s">
        <v>35</v>
      </c>
      <c r="K3" s="268" t="s">
        <v>37</v>
      </c>
      <c r="L3" s="268" t="s">
        <v>39</v>
      </c>
      <c r="M3" s="268" t="s">
        <v>41</v>
      </c>
      <c r="N3" s="268" t="s">
        <v>43</v>
      </c>
      <c r="O3" s="7" t="s">
        <v>456</v>
      </c>
      <c r="P3" s="7" t="s">
        <v>457</v>
      </c>
      <c r="Q3" s="273" t="s">
        <v>31</v>
      </c>
      <c r="R3" s="273" t="s">
        <v>33</v>
      </c>
      <c r="S3" s="273" t="s">
        <v>35</v>
      </c>
      <c r="T3" s="273" t="s">
        <v>37</v>
      </c>
      <c r="U3" s="273" t="s">
        <v>39</v>
      </c>
      <c r="V3" s="273" t="s">
        <v>41</v>
      </c>
      <c r="W3" s="273" t="s">
        <v>43</v>
      </c>
    </row>
    <row r="4" spans="1:23" ht="24.9" customHeight="1" x14ac:dyDescent="0.3">
      <c r="A4" s="34" t="s">
        <v>132</v>
      </c>
      <c r="B4" s="414" t="s">
        <v>133</v>
      </c>
      <c r="C4" s="415"/>
      <c r="D4" s="415"/>
      <c r="E4" s="416"/>
      <c r="F4" s="269"/>
      <c r="G4" s="269"/>
      <c r="H4" s="269"/>
      <c r="I4" s="269"/>
      <c r="J4" s="269"/>
      <c r="K4" s="269"/>
      <c r="L4" s="269"/>
      <c r="M4" s="269"/>
      <c r="N4" s="269"/>
      <c r="O4" s="46"/>
      <c r="P4" s="46"/>
      <c r="Q4" s="46"/>
      <c r="R4" s="46"/>
      <c r="S4" s="46"/>
      <c r="T4" s="46"/>
      <c r="U4" s="46"/>
      <c r="V4" s="46"/>
      <c r="W4" s="46"/>
    </row>
    <row r="5" spans="1:23" ht="42" customHeight="1" x14ac:dyDescent="0.3">
      <c r="A5" s="226" t="s">
        <v>705</v>
      </c>
      <c r="B5" s="232" t="s">
        <v>730</v>
      </c>
      <c r="C5" s="22" t="s">
        <v>127</v>
      </c>
      <c r="D5" s="38" t="s">
        <v>59</v>
      </c>
      <c r="E5" s="22" t="s">
        <v>60</v>
      </c>
      <c r="F5" s="287">
        <f>SUM(F6:F9)+F11+F12+F13+F14</f>
        <v>228769</v>
      </c>
      <c r="G5" s="288">
        <f t="shared" ref="G5:N5" si="0">SUM(G6:G9)+G11+G12+G13+G14</f>
        <v>67830</v>
      </c>
      <c r="H5" s="288">
        <f t="shared" si="0"/>
        <v>21940</v>
      </c>
      <c r="I5" s="288">
        <f t="shared" si="0"/>
        <v>23976</v>
      </c>
      <c r="J5" s="288">
        <f t="shared" si="0"/>
        <v>6153</v>
      </c>
      <c r="K5" s="288">
        <f t="shared" si="0"/>
        <v>39094</v>
      </c>
      <c r="L5" s="288">
        <f t="shared" si="0"/>
        <v>16911</v>
      </c>
      <c r="M5" s="288">
        <f t="shared" si="0"/>
        <v>25557</v>
      </c>
      <c r="N5" s="288">
        <f t="shared" si="0"/>
        <v>10313</v>
      </c>
      <c r="O5" s="287">
        <f>SUM(O6:O9)+O11+O12+O13+O14</f>
        <v>262969</v>
      </c>
      <c r="P5" s="288">
        <f t="shared" ref="P5:W5" si="1">SUM(P6:P9)+P11+P12+P13+P14</f>
        <v>87527</v>
      </c>
      <c r="Q5" s="288">
        <f t="shared" si="1"/>
        <v>26612</v>
      </c>
      <c r="R5" s="288">
        <f t="shared" si="1"/>
        <v>28174</v>
      </c>
      <c r="S5" s="288">
        <f t="shared" si="1"/>
        <v>6588</v>
      </c>
      <c r="T5" s="288">
        <f t="shared" si="1"/>
        <v>42208</v>
      </c>
      <c r="U5" s="288">
        <f t="shared" si="1"/>
        <v>19592</v>
      </c>
      <c r="V5" s="288">
        <f t="shared" si="1"/>
        <v>28224</v>
      </c>
      <c r="W5" s="288">
        <f t="shared" si="1"/>
        <v>10259</v>
      </c>
    </row>
    <row r="6" spans="1:23" ht="42" customHeight="1" x14ac:dyDescent="0.3">
      <c r="A6" s="226" t="s">
        <v>706</v>
      </c>
      <c r="B6" s="232" t="s">
        <v>704</v>
      </c>
      <c r="C6" s="23" t="s">
        <v>127</v>
      </c>
      <c r="D6" s="38" t="s">
        <v>59</v>
      </c>
      <c r="E6" s="23" t="s">
        <v>60</v>
      </c>
      <c r="F6" s="287">
        <v>139731</v>
      </c>
      <c r="G6" s="288">
        <v>41164</v>
      </c>
      <c r="H6" s="288">
        <v>13534</v>
      </c>
      <c r="I6" s="288">
        <v>14155</v>
      </c>
      <c r="J6" s="288">
        <v>3098</v>
      </c>
      <c r="K6" s="288">
        <v>22685</v>
      </c>
      <c r="L6" s="288">
        <v>10672</v>
      </c>
      <c r="M6" s="288">
        <v>14665</v>
      </c>
      <c r="N6" s="288">
        <v>6177</v>
      </c>
      <c r="O6" s="287">
        <v>191363</v>
      </c>
      <c r="P6" s="288">
        <v>65331</v>
      </c>
      <c r="Q6" s="288">
        <v>19426</v>
      </c>
      <c r="R6" s="288">
        <v>19608</v>
      </c>
      <c r="S6" s="288">
        <v>3827</v>
      </c>
      <c r="T6" s="288">
        <v>28501</v>
      </c>
      <c r="U6" s="288">
        <v>14481</v>
      </c>
      <c r="V6" s="288">
        <v>21149</v>
      </c>
      <c r="W6" s="288">
        <v>7247</v>
      </c>
    </row>
    <row r="7" spans="1:23" ht="63" x14ac:dyDescent="0.3">
      <c r="A7" s="226" t="s">
        <v>707</v>
      </c>
      <c r="B7" s="225" t="s">
        <v>188</v>
      </c>
      <c r="C7" s="23" t="s">
        <v>127</v>
      </c>
      <c r="D7" s="38" t="s">
        <v>59</v>
      </c>
      <c r="E7" s="23" t="s">
        <v>60</v>
      </c>
      <c r="F7" s="287">
        <v>35878</v>
      </c>
      <c r="G7" s="288">
        <v>10924</v>
      </c>
      <c r="H7" s="288">
        <v>3598</v>
      </c>
      <c r="I7" s="288">
        <v>4000</v>
      </c>
      <c r="J7" s="288">
        <v>625</v>
      </c>
      <c r="K7" s="288">
        <v>6501</v>
      </c>
      <c r="L7" s="288">
        <v>2982</v>
      </c>
      <c r="M7" s="288">
        <v>4583</v>
      </c>
      <c r="N7" s="288">
        <v>1223</v>
      </c>
      <c r="O7" s="287">
        <v>27068</v>
      </c>
      <c r="P7" s="288">
        <v>8871</v>
      </c>
      <c r="Q7" s="288">
        <v>3235</v>
      </c>
      <c r="R7" s="288">
        <v>2839</v>
      </c>
      <c r="S7" s="288">
        <v>483</v>
      </c>
      <c r="T7" s="288">
        <v>4845</v>
      </c>
      <c r="U7" s="288">
        <v>2246</v>
      </c>
      <c r="V7" s="288">
        <v>2771</v>
      </c>
      <c r="W7" s="288">
        <v>910</v>
      </c>
    </row>
    <row r="8" spans="1:23" ht="62.25" customHeight="1" x14ac:dyDescent="0.3">
      <c r="A8" s="226" t="s">
        <v>708</v>
      </c>
      <c r="B8" s="225" t="s">
        <v>134</v>
      </c>
      <c r="C8" s="23" t="s">
        <v>127</v>
      </c>
      <c r="D8" s="38" t="s">
        <v>59</v>
      </c>
      <c r="E8" s="23" t="s">
        <v>60</v>
      </c>
      <c r="F8" s="287">
        <v>38561</v>
      </c>
      <c r="G8" s="288">
        <v>9952</v>
      </c>
      <c r="H8" s="288">
        <v>3482</v>
      </c>
      <c r="I8" s="288">
        <v>4798</v>
      </c>
      <c r="J8" s="288">
        <v>2216</v>
      </c>
      <c r="K8" s="288">
        <v>7753</v>
      </c>
      <c r="L8" s="288">
        <v>2347</v>
      </c>
      <c r="M8" s="288">
        <v>5104</v>
      </c>
      <c r="N8" s="288">
        <v>2317</v>
      </c>
      <c r="O8" s="287">
        <v>32131</v>
      </c>
      <c r="P8" s="288">
        <v>8804</v>
      </c>
      <c r="Q8" s="288">
        <v>2719</v>
      </c>
      <c r="R8" s="288">
        <v>4739</v>
      </c>
      <c r="S8" s="288">
        <v>2113</v>
      </c>
      <c r="T8" s="288">
        <v>6949</v>
      </c>
      <c r="U8" s="288">
        <v>1930</v>
      </c>
      <c r="V8" s="288">
        <v>3188</v>
      </c>
      <c r="W8" s="288">
        <v>1515</v>
      </c>
    </row>
    <row r="9" spans="1:23" ht="85.2" customHeight="1" x14ac:dyDescent="0.3">
      <c r="A9" s="226" t="s">
        <v>709</v>
      </c>
      <c r="B9" s="225" t="s">
        <v>255</v>
      </c>
      <c r="C9" s="23" t="s">
        <v>127</v>
      </c>
      <c r="D9" s="38" t="s">
        <v>59</v>
      </c>
      <c r="E9" s="23" t="s">
        <v>60</v>
      </c>
      <c r="F9" s="287">
        <v>2757</v>
      </c>
      <c r="G9" s="288">
        <v>704</v>
      </c>
      <c r="H9" s="288">
        <v>255</v>
      </c>
      <c r="I9" s="288">
        <v>116</v>
      </c>
      <c r="J9" s="288">
        <v>19</v>
      </c>
      <c r="K9" s="288">
        <v>565</v>
      </c>
      <c r="L9" s="288">
        <v>128</v>
      </c>
      <c r="M9" s="288">
        <v>158</v>
      </c>
      <c r="N9" s="288">
        <v>64</v>
      </c>
      <c r="O9" s="287">
        <v>1648</v>
      </c>
      <c r="P9" s="288">
        <v>529</v>
      </c>
      <c r="Q9" s="288">
        <v>131</v>
      </c>
      <c r="R9" s="288">
        <v>70</v>
      </c>
      <c r="S9" s="288">
        <v>24</v>
      </c>
      <c r="T9" s="288">
        <v>227</v>
      </c>
      <c r="U9" s="288">
        <v>87</v>
      </c>
      <c r="V9" s="288">
        <v>56</v>
      </c>
      <c r="W9" s="288">
        <v>30</v>
      </c>
    </row>
    <row r="10" spans="1:23" ht="42" customHeight="1" x14ac:dyDescent="0.3">
      <c r="A10" s="226" t="s">
        <v>710</v>
      </c>
      <c r="B10" s="233" t="s">
        <v>254</v>
      </c>
      <c r="C10" s="42" t="s">
        <v>127</v>
      </c>
      <c r="D10" s="38" t="s">
        <v>59</v>
      </c>
      <c r="E10" s="42" t="s">
        <v>60</v>
      </c>
      <c r="F10" s="287">
        <v>1273</v>
      </c>
      <c r="G10" s="288">
        <v>350</v>
      </c>
      <c r="H10" s="288">
        <v>132</v>
      </c>
      <c r="I10" s="288">
        <v>50</v>
      </c>
      <c r="J10" s="288">
        <v>11</v>
      </c>
      <c r="K10" s="288">
        <v>121</v>
      </c>
      <c r="L10" s="288">
        <v>66</v>
      </c>
      <c r="M10" s="288">
        <v>63</v>
      </c>
      <c r="N10" s="288">
        <v>30</v>
      </c>
      <c r="O10" s="287">
        <v>792</v>
      </c>
      <c r="P10" s="288">
        <v>253</v>
      </c>
      <c r="Q10" s="288">
        <v>68</v>
      </c>
      <c r="R10" s="288">
        <v>35</v>
      </c>
      <c r="S10" s="288">
        <v>15</v>
      </c>
      <c r="T10" s="288">
        <v>89</v>
      </c>
      <c r="U10" s="288">
        <v>32</v>
      </c>
      <c r="V10" s="288">
        <v>29</v>
      </c>
      <c r="W10" s="288">
        <v>16</v>
      </c>
    </row>
    <row r="11" spans="1:23" ht="42" customHeight="1" x14ac:dyDescent="0.3">
      <c r="A11" s="286" t="s">
        <v>722</v>
      </c>
      <c r="B11" s="289" t="s">
        <v>723</v>
      </c>
      <c r="C11" s="286" t="s">
        <v>127</v>
      </c>
      <c r="D11" s="286" t="s">
        <v>59</v>
      </c>
      <c r="E11" s="286" t="s">
        <v>60</v>
      </c>
      <c r="F11" s="11">
        <v>2552</v>
      </c>
      <c r="G11" s="15">
        <v>738</v>
      </c>
      <c r="H11" s="15">
        <v>257</v>
      </c>
      <c r="I11" s="15">
        <v>248</v>
      </c>
      <c r="J11" s="15">
        <v>54</v>
      </c>
      <c r="K11" s="15">
        <v>371</v>
      </c>
      <c r="L11" s="15">
        <v>187</v>
      </c>
      <c r="M11" s="15">
        <v>278</v>
      </c>
      <c r="N11" s="15">
        <v>100</v>
      </c>
      <c r="O11" s="11">
        <v>3316</v>
      </c>
      <c r="P11" s="15">
        <v>1017</v>
      </c>
      <c r="Q11" s="15">
        <v>359</v>
      </c>
      <c r="R11" s="15">
        <v>312</v>
      </c>
      <c r="S11" s="15">
        <v>51</v>
      </c>
      <c r="T11" s="15">
        <v>488</v>
      </c>
      <c r="U11" s="15">
        <v>303</v>
      </c>
      <c r="V11" s="15">
        <v>330</v>
      </c>
      <c r="W11" s="15">
        <v>140</v>
      </c>
    </row>
    <row r="12" spans="1:23" ht="42" customHeight="1" x14ac:dyDescent="0.3">
      <c r="A12" s="286" t="s">
        <v>724</v>
      </c>
      <c r="B12" s="289" t="s">
        <v>725</v>
      </c>
      <c r="C12" s="286" t="s">
        <v>127</v>
      </c>
      <c r="D12" s="286" t="s">
        <v>59</v>
      </c>
      <c r="E12" s="286" t="s">
        <v>60</v>
      </c>
      <c r="F12" s="11">
        <v>4696</v>
      </c>
      <c r="G12" s="15">
        <v>2510</v>
      </c>
      <c r="H12" s="15">
        <v>381</v>
      </c>
      <c r="I12" s="15">
        <v>384</v>
      </c>
      <c r="J12" s="15">
        <v>92</v>
      </c>
      <c r="K12" s="15">
        <v>510</v>
      </c>
      <c r="L12" s="15">
        <v>200</v>
      </c>
      <c r="M12" s="15">
        <v>262</v>
      </c>
      <c r="N12" s="15">
        <v>169</v>
      </c>
      <c r="O12" s="11">
        <v>2487</v>
      </c>
      <c r="P12" s="15">
        <v>999</v>
      </c>
      <c r="Q12" s="15">
        <v>296</v>
      </c>
      <c r="R12" s="15">
        <v>300</v>
      </c>
      <c r="S12" s="15">
        <v>51</v>
      </c>
      <c r="T12" s="15">
        <v>372</v>
      </c>
      <c r="U12" s="15">
        <v>142</v>
      </c>
      <c r="V12" s="15">
        <v>151</v>
      </c>
      <c r="W12" s="15">
        <v>109</v>
      </c>
    </row>
    <row r="13" spans="1:23" ht="63" x14ac:dyDescent="0.3">
      <c r="A13" s="286" t="s">
        <v>726</v>
      </c>
      <c r="B13" s="289" t="s">
        <v>727</v>
      </c>
      <c r="C13" s="286" t="s">
        <v>127</v>
      </c>
      <c r="D13" s="286" t="s">
        <v>59</v>
      </c>
      <c r="E13" s="286" t="s">
        <v>60</v>
      </c>
      <c r="F13" s="11">
        <v>1586</v>
      </c>
      <c r="G13" s="15">
        <v>616</v>
      </c>
      <c r="H13" s="15">
        <v>124</v>
      </c>
      <c r="I13" s="15">
        <v>75</v>
      </c>
      <c r="J13" s="15">
        <v>14</v>
      </c>
      <c r="K13" s="15">
        <v>222</v>
      </c>
      <c r="L13" s="15">
        <v>199</v>
      </c>
      <c r="M13" s="15">
        <v>246</v>
      </c>
      <c r="N13" s="15">
        <v>44</v>
      </c>
      <c r="O13" s="11">
        <v>1915</v>
      </c>
      <c r="P13" s="15">
        <v>685</v>
      </c>
      <c r="Q13" s="15">
        <v>144</v>
      </c>
      <c r="R13" s="15">
        <v>95</v>
      </c>
      <c r="S13" s="15">
        <v>4</v>
      </c>
      <c r="T13" s="15">
        <v>277</v>
      </c>
      <c r="U13" s="15">
        <v>262</v>
      </c>
      <c r="V13" s="15">
        <v>306</v>
      </c>
      <c r="W13" s="15">
        <v>119</v>
      </c>
    </row>
    <row r="14" spans="1:23" ht="42" customHeight="1" x14ac:dyDescent="0.3">
      <c r="A14" s="286" t="s">
        <v>728</v>
      </c>
      <c r="B14" s="289" t="s">
        <v>729</v>
      </c>
      <c r="C14" s="286" t="s">
        <v>127</v>
      </c>
      <c r="D14" s="286" t="s">
        <v>59</v>
      </c>
      <c r="E14" s="286" t="s">
        <v>60</v>
      </c>
      <c r="F14" s="11">
        <v>3008</v>
      </c>
      <c r="G14" s="15">
        <v>1222</v>
      </c>
      <c r="H14" s="15">
        <v>309</v>
      </c>
      <c r="I14" s="15">
        <v>200</v>
      </c>
      <c r="J14" s="15">
        <v>35</v>
      </c>
      <c r="K14" s="15">
        <v>487</v>
      </c>
      <c r="L14" s="15">
        <v>196</v>
      </c>
      <c r="M14" s="15">
        <v>261</v>
      </c>
      <c r="N14" s="15">
        <v>219</v>
      </c>
      <c r="O14" s="11">
        <v>3041</v>
      </c>
      <c r="P14" s="15">
        <v>1291</v>
      </c>
      <c r="Q14" s="15">
        <v>302</v>
      </c>
      <c r="R14" s="15">
        <v>211</v>
      </c>
      <c r="S14" s="15">
        <v>35</v>
      </c>
      <c r="T14" s="15">
        <v>549</v>
      </c>
      <c r="U14" s="15">
        <v>141</v>
      </c>
      <c r="V14" s="15">
        <v>273</v>
      </c>
      <c r="W14" s="15">
        <v>189</v>
      </c>
    </row>
    <row r="15" spans="1:23" ht="42" customHeight="1" x14ac:dyDescent="0.3">
      <c r="A15" s="241" t="s">
        <v>711</v>
      </c>
      <c r="B15" s="225" t="s">
        <v>435</v>
      </c>
      <c r="C15" s="223" t="s">
        <v>434</v>
      </c>
      <c r="D15" s="223" t="s">
        <v>434</v>
      </c>
      <c r="E15" s="223" t="s">
        <v>434</v>
      </c>
      <c r="F15" s="217" t="s">
        <v>434</v>
      </c>
      <c r="G15" s="218" t="s">
        <v>434</v>
      </c>
      <c r="H15" s="218" t="s">
        <v>434</v>
      </c>
      <c r="I15" s="218" t="s">
        <v>434</v>
      </c>
      <c r="J15" s="218" t="s">
        <v>434</v>
      </c>
      <c r="K15" s="218" t="s">
        <v>434</v>
      </c>
      <c r="L15" s="218" t="s">
        <v>434</v>
      </c>
      <c r="M15" s="218" t="s">
        <v>434</v>
      </c>
      <c r="N15" s="218" t="s">
        <v>434</v>
      </c>
      <c r="O15" s="217" t="s">
        <v>434</v>
      </c>
      <c r="P15" s="218" t="s">
        <v>434</v>
      </c>
      <c r="Q15" s="218" t="s">
        <v>434</v>
      </c>
      <c r="R15" s="218" t="s">
        <v>434</v>
      </c>
      <c r="S15" s="218" t="s">
        <v>434</v>
      </c>
      <c r="T15" s="218" t="s">
        <v>434</v>
      </c>
      <c r="U15" s="218" t="s">
        <v>434</v>
      </c>
      <c r="V15" s="218" t="s">
        <v>434</v>
      </c>
      <c r="W15" s="218" t="s">
        <v>434</v>
      </c>
    </row>
    <row r="16" spans="1:23" ht="42" customHeight="1" x14ac:dyDescent="0.3">
      <c r="A16" s="242" t="s">
        <v>712</v>
      </c>
      <c r="B16" s="235" t="s">
        <v>437</v>
      </c>
      <c r="C16" s="222" t="s">
        <v>58</v>
      </c>
      <c r="D16" s="222" t="s">
        <v>436</v>
      </c>
      <c r="E16" s="222" t="s">
        <v>141</v>
      </c>
      <c r="F16" s="219">
        <v>894.82</v>
      </c>
      <c r="G16" s="220">
        <v>981.95</v>
      </c>
      <c r="H16" s="220">
        <v>855.36</v>
      </c>
      <c r="I16" s="220">
        <v>880.7</v>
      </c>
      <c r="J16" s="220">
        <v>1151.73</v>
      </c>
      <c r="K16" s="220">
        <v>770.2</v>
      </c>
      <c r="L16" s="220">
        <v>796.2</v>
      </c>
      <c r="M16" s="220">
        <v>1093.42</v>
      </c>
      <c r="N16" s="220">
        <v>687.33</v>
      </c>
      <c r="O16" s="219">
        <v>832.56</v>
      </c>
      <c r="P16" s="220">
        <v>1009.04</v>
      </c>
      <c r="Q16" s="220">
        <v>706.09</v>
      </c>
      <c r="R16" s="220">
        <v>715.17</v>
      </c>
      <c r="S16" s="220">
        <v>814.18</v>
      </c>
      <c r="T16" s="220">
        <v>699.7</v>
      </c>
      <c r="U16" s="220">
        <v>645.13</v>
      </c>
      <c r="V16" s="220">
        <v>1072.46</v>
      </c>
      <c r="W16" s="220">
        <v>676.58</v>
      </c>
    </row>
    <row r="17" spans="1:23" ht="42" customHeight="1" x14ac:dyDescent="0.3">
      <c r="A17" s="242" t="s">
        <v>713</v>
      </c>
      <c r="B17" s="234" t="s">
        <v>438</v>
      </c>
      <c r="C17" s="222" t="s">
        <v>58</v>
      </c>
      <c r="D17" s="222" t="s">
        <v>436</v>
      </c>
      <c r="E17" s="222" t="s">
        <v>141</v>
      </c>
      <c r="F17" s="219">
        <v>6583.75</v>
      </c>
      <c r="G17" s="220">
        <v>8678.91</v>
      </c>
      <c r="H17" s="220">
        <v>6261.85</v>
      </c>
      <c r="I17" s="220">
        <v>5619.14</v>
      </c>
      <c r="J17" s="220">
        <v>5955.82</v>
      </c>
      <c r="K17" s="220">
        <v>5773.13</v>
      </c>
      <c r="L17" s="220">
        <v>4089.98</v>
      </c>
      <c r="M17" s="220">
        <v>5138.63</v>
      </c>
      <c r="N17" s="220">
        <v>7122.93</v>
      </c>
      <c r="O17" s="219">
        <v>6748.83</v>
      </c>
      <c r="P17" s="220">
        <v>8858.73</v>
      </c>
      <c r="Q17" s="220">
        <v>6428.99</v>
      </c>
      <c r="R17" s="220">
        <v>5595.15</v>
      </c>
      <c r="S17" s="220">
        <v>6285.04</v>
      </c>
      <c r="T17" s="220">
        <v>5988.12</v>
      </c>
      <c r="U17" s="220">
        <v>4181.41</v>
      </c>
      <c r="V17" s="220">
        <v>5086.59</v>
      </c>
      <c r="W17" s="220">
        <v>5826.98</v>
      </c>
    </row>
    <row r="18" spans="1:23" ht="63" x14ac:dyDescent="0.3">
      <c r="A18" s="242" t="s">
        <v>714</v>
      </c>
      <c r="B18" s="234" t="s">
        <v>439</v>
      </c>
      <c r="C18" s="222" t="s">
        <v>58</v>
      </c>
      <c r="D18" s="222" t="s">
        <v>436</v>
      </c>
      <c r="E18" s="222" t="s">
        <v>141</v>
      </c>
      <c r="F18" s="219">
        <v>58428.23</v>
      </c>
      <c r="G18" s="220">
        <v>58775.77</v>
      </c>
      <c r="H18" s="220">
        <v>67798.86</v>
      </c>
      <c r="I18" s="220">
        <v>55520.12</v>
      </c>
      <c r="J18" s="220">
        <v>68499.149999999994</v>
      </c>
      <c r="K18" s="220">
        <v>52514.94</v>
      </c>
      <c r="L18" s="220">
        <v>51729.93</v>
      </c>
      <c r="M18" s="220">
        <v>55523.85</v>
      </c>
      <c r="N18" s="220">
        <v>56824.18</v>
      </c>
      <c r="O18" s="219">
        <v>51326.02</v>
      </c>
      <c r="P18" s="220">
        <v>50498.74</v>
      </c>
      <c r="Q18" s="220">
        <v>54874.1</v>
      </c>
      <c r="R18" s="220">
        <v>53335.87</v>
      </c>
      <c r="S18" s="220">
        <v>57788.04</v>
      </c>
      <c r="T18" s="220">
        <v>48844.959999999999</v>
      </c>
      <c r="U18" s="220">
        <v>49314.99</v>
      </c>
      <c r="V18" s="220">
        <v>47609.37</v>
      </c>
      <c r="W18" s="220">
        <v>53513.63</v>
      </c>
    </row>
    <row r="19" spans="1:23" ht="63" x14ac:dyDescent="0.3">
      <c r="A19" s="242" t="s">
        <v>715</v>
      </c>
      <c r="B19" s="234" t="s">
        <v>440</v>
      </c>
      <c r="C19" s="222" t="s">
        <v>58</v>
      </c>
      <c r="D19" s="222" t="s">
        <v>436</v>
      </c>
      <c r="E19" s="222" t="s">
        <v>141</v>
      </c>
      <c r="F19" s="219">
        <v>9473.9</v>
      </c>
      <c r="G19" s="220">
        <v>10991.4</v>
      </c>
      <c r="H19" s="220">
        <v>8938.0499999999993</v>
      </c>
      <c r="I19" s="220">
        <v>9711.17</v>
      </c>
      <c r="J19" s="220">
        <v>6780.76</v>
      </c>
      <c r="K19" s="220">
        <v>8536.0300000000007</v>
      </c>
      <c r="L19" s="220">
        <v>8944.14</v>
      </c>
      <c r="M19" s="220">
        <v>8413.66</v>
      </c>
      <c r="N19" s="220">
        <v>7189.02</v>
      </c>
      <c r="O19" s="219">
        <v>9437.7000000000007</v>
      </c>
      <c r="P19" s="220">
        <v>10718.68</v>
      </c>
      <c r="Q19" s="220">
        <v>9456.9500000000007</v>
      </c>
      <c r="R19" s="220">
        <v>9550.6200000000008</v>
      </c>
      <c r="S19" s="220">
        <v>6580.65</v>
      </c>
      <c r="T19" s="220">
        <v>8428.52</v>
      </c>
      <c r="U19" s="220">
        <v>7976.1</v>
      </c>
      <c r="V19" s="220">
        <v>7889.27</v>
      </c>
      <c r="W19" s="220">
        <v>6561.7</v>
      </c>
    </row>
    <row r="20" spans="1:23" ht="42" customHeight="1" x14ac:dyDescent="0.3">
      <c r="A20" s="242" t="s">
        <v>716</v>
      </c>
      <c r="B20" s="234" t="s">
        <v>441</v>
      </c>
      <c r="C20" s="222" t="s">
        <v>58</v>
      </c>
      <c r="D20" s="222" t="s">
        <v>436</v>
      </c>
      <c r="E20" s="222" t="s">
        <v>141</v>
      </c>
      <c r="F20" s="219">
        <v>678.22</v>
      </c>
      <c r="G20" s="220">
        <v>930.5</v>
      </c>
      <c r="H20" s="220">
        <v>720.38</v>
      </c>
      <c r="I20" s="220">
        <v>425.5</v>
      </c>
      <c r="J20" s="220">
        <v>589.75</v>
      </c>
      <c r="K20" s="220">
        <v>582.21</v>
      </c>
      <c r="L20" s="220">
        <v>620.85</v>
      </c>
      <c r="M20" s="220">
        <v>638.52</v>
      </c>
      <c r="N20" s="220">
        <v>664.78</v>
      </c>
      <c r="O20" s="219">
        <v>723.77</v>
      </c>
      <c r="P20" s="220">
        <v>953.5</v>
      </c>
      <c r="Q20" s="220">
        <v>717.9</v>
      </c>
      <c r="R20" s="220">
        <v>407.41</v>
      </c>
      <c r="S20" s="220">
        <v>556.61</v>
      </c>
      <c r="T20" s="220">
        <v>537.41</v>
      </c>
      <c r="U20" s="220">
        <v>725.86</v>
      </c>
      <c r="V20" s="220">
        <v>616.92999999999995</v>
      </c>
      <c r="W20" s="220">
        <v>679.77</v>
      </c>
    </row>
    <row r="21" spans="1:23" ht="42" customHeight="1" x14ac:dyDescent="0.3">
      <c r="A21" s="242" t="s">
        <v>717</v>
      </c>
      <c r="B21" s="234" t="s">
        <v>442</v>
      </c>
      <c r="C21" s="222" t="s">
        <v>58</v>
      </c>
      <c r="D21" s="222" t="s">
        <v>436</v>
      </c>
      <c r="E21" s="222" t="s">
        <v>141</v>
      </c>
      <c r="F21" s="219" t="s">
        <v>131</v>
      </c>
      <c r="G21" s="220" t="s">
        <v>131</v>
      </c>
      <c r="H21" s="220" t="s">
        <v>131</v>
      </c>
      <c r="I21" s="220" t="s">
        <v>131</v>
      </c>
      <c r="J21" s="220" t="s">
        <v>131</v>
      </c>
      <c r="K21" s="220" t="s">
        <v>131</v>
      </c>
      <c r="L21" s="220" t="s">
        <v>131</v>
      </c>
      <c r="M21" s="220" t="s">
        <v>131</v>
      </c>
      <c r="N21" s="220" t="s">
        <v>131</v>
      </c>
      <c r="O21" s="219">
        <v>182.34</v>
      </c>
      <c r="P21" s="220">
        <v>180.16</v>
      </c>
      <c r="Q21" s="220">
        <v>182.07</v>
      </c>
      <c r="R21" s="220">
        <v>200.93</v>
      </c>
      <c r="S21" s="220">
        <v>180.9</v>
      </c>
      <c r="T21" s="220">
        <v>181.58</v>
      </c>
      <c r="U21" s="220">
        <v>162.34</v>
      </c>
      <c r="V21" s="220">
        <v>193.12</v>
      </c>
      <c r="W21" s="220">
        <v>169.88</v>
      </c>
    </row>
    <row r="22" spans="1:23" ht="42" customHeight="1" x14ac:dyDescent="0.3">
      <c r="A22" s="242" t="s">
        <v>718</v>
      </c>
      <c r="B22" s="221" t="s">
        <v>443</v>
      </c>
      <c r="C22" s="222" t="s">
        <v>58</v>
      </c>
      <c r="D22" s="222" t="s">
        <v>436</v>
      </c>
      <c r="E22" s="222" t="s">
        <v>141</v>
      </c>
      <c r="F22" s="219">
        <v>14651.62</v>
      </c>
      <c r="G22" s="220">
        <v>15171.91</v>
      </c>
      <c r="H22" s="220">
        <v>16372.48</v>
      </c>
      <c r="I22" s="220">
        <v>14080.13</v>
      </c>
      <c r="J22" s="220">
        <v>14775.61</v>
      </c>
      <c r="K22" s="220">
        <v>13289.14</v>
      </c>
      <c r="L22" s="220">
        <v>14755.15</v>
      </c>
      <c r="M22" s="220">
        <v>15004.02</v>
      </c>
      <c r="N22" s="220">
        <v>14431.02</v>
      </c>
      <c r="O22" s="219">
        <v>14835.94</v>
      </c>
      <c r="P22" s="220">
        <v>15272.74</v>
      </c>
      <c r="Q22" s="220">
        <v>16249.27</v>
      </c>
      <c r="R22" s="220">
        <v>13389.32</v>
      </c>
      <c r="S22" s="220">
        <v>15291.68</v>
      </c>
      <c r="T22" s="220">
        <v>13496.23</v>
      </c>
      <c r="U22" s="220">
        <v>15214.38</v>
      </c>
      <c r="V22" s="220">
        <v>15144.03</v>
      </c>
      <c r="W22" s="220">
        <v>15097.77</v>
      </c>
    </row>
  </sheetData>
  <autoFilter ref="A3:W22"/>
  <mergeCells count="9">
    <mergeCell ref="B4:E4"/>
    <mergeCell ref="A1:W1"/>
    <mergeCell ref="A2:A3"/>
    <mergeCell ref="B2:B3"/>
    <mergeCell ref="C2:C3"/>
    <mergeCell ref="D2:D3"/>
    <mergeCell ref="E2:E3"/>
    <mergeCell ref="O2:W2"/>
    <mergeCell ref="F2:N2"/>
  </mergeCells>
  <pageMargins left="0.25" right="0.25" top="0.75" bottom="0.75" header="0.3" footer="0.3"/>
  <pageSetup paperSize="9" scale="20" fitToHeight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22"/>
  <sheetViews>
    <sheetView zoomScale="40" zoomScaleNormal="40" workbookViewId="0">
      <selection activeCell="A3" sqref="A3"/>
    </sheetView>
  </sheetViews>
  <sheetFormatPr defaultColWidth="0" defaultRowHeight="14.4" zeroHeight="1" x14ac:dyDescent="0.3"/>
  <cols>
    <col min="1" max="1" width="80" customWidth="1"/>
    <col min="2" max="2" width="30.88671875" customWidth="1"/>
    <col min="3" max="21" width="29.109375" customWidth="1"/>
    <col min="22" max="16384" width="9.109375" hidden="1"/>
  </cols>
  <sheetData>
    <row r="1" spans="1:21" ht="27.6" x14ac:dyDescent="0.45">
      <c r="A1" s="417" t="s">
        <v>135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</row>
    <row r="2" spans="1:21" ht="21" customHeight="1" x14ac:dyDescent="0.3">
      <c r="A2" s="13"/>
      <c r="B2" s="13"/>
      <c r="C2" s="13"/>
      <c r="D2" s="418" t="s">
        <v>452</v>
      </c>
      <c r="E2" s="419"/>
      <c r="F2" s="419"/>
      <c r="G2" s="419"/>
      <c r="H2" s="419"/>
      <c r="I2" s="419"/>
      <c r="J2" s="419"/>
      <c r="K2" s="419"/>
      <c r="L2" s="419"/>
      <c r="M2" s="418" t="s">
        <v>225</v>
      </c>
      <c r="N2" s="419"/>
      <c r="O2" s="419"/>
      <c r="P2" s="419"/>
      <c r="Q2" s="419"/>
      <c r="R2" s="419"/>
      <c r="S2" s="419"/>
      <c r="T2" s="419"/>
      <c r="U2" s="419"/>
    </row>
    <row r="3" spans="1:21" ht="209.25" customHeight="1" x14ac:dyDescent="0.3">
      <c r="A3" s="12" t="s">
        <v>136</v>
      </c>
      <c r="B3" s="12" t="s">
        <v>52</v>
      </c>
      <c r="C3" s="12" t="s">
        <v>53</v>
      </c>
      <c r="D3" s="7" t="s">
        <v>456</v>
      </c>
      <c r="E3" s="7" t="s">
        <v>457</v>
      </c>
      <c r="F3" s="273" t="s">
        <v>31</v>
      </c>
      <c r="G3" s="273" t="s">
        <v>33</v>
      </c>
      <c r="H3" s="273" t="s">
        <v>35</v>
      </c>
      <c r="I3" s="273" t="s">
        <v>37</v>
      </c>
      <c r="J3" s="273" t="s">
        <v>39</v>
      </c>
      <c r="K3" s="273" t="s">
        <v>41</v>
      </c>
      <c r="L3" s="273" t="s">
        <v>43</v>
      </c>
      <c r="M3" s="7" t="s">
        <v>456</v>
      </c>
      <c r="N3" s="7" t="s">
        <v>457</v>
      </c>
      <c r="O3" s="273" t="s">
        <v>31</v>
      </c>
      <c r="P3" s="273" t="s">
        <v>33</v>
      </c>
      <c r="Q3" s="273" t="s">
        <v>35</v>
      </c>
      <c r="R3" s="273" t="s">
        <v>37</v>
      </c>
      <c r="S3" s="273" t="s">
        <v>39</v>
      </c>
      <c r="T3" s="273" t="s">
        <v>41</v>
      </c>
      <c r="U3" s="273" t="s">
        <v>43</v>
      </c>
    </row>
    <row r="4" spans="1:21" ht="21" x14ac:dyDescent="0.3">
      <c r="A4" s="226" t="s">
        <v>179</v>
      </c>
      <c r="B4" s="226" t="s">
        <v>129</v>
      </c>
      <c r="C4" s="13" t="s">
        <v>141</v>
      </c>
      <c r="D4" s="274">
        <v>145557576</v>
      </c>
      <c r="E4" s="275">
        <v>39104400</v>
      </c>
      <c r="F4" s="275">
        <v>13901069</v>
      </c>
      <c r="G4" s="275">
        <v>16434898</v>
      </c>
      <c r="H4" s="275">
        <v>9997336</v>
      </c>
      <c r="I4" s="275">
        <v>28844264</v>
      </c>
      <c r="J4" s="275">
        <v>12294961</v>
      </c>
      <c r="K4" s="275">
        <v>16889404</v>
      </c>
      <c r="L4" s="275">
        <v>8091244</v>
      </c>
      <c r="M4" s="274">
        <v>146171015</v>
      </c>
      <c r="N4" s="275">
        <v>39250960</v>
      </c>
      <c r="O4" s="275">
        <v>13941959</v>
      </c>
      <c r="P4" s="275">
        <v>16482488</v>
      </c>
      <c r="Q4" s="275">
        <v>9967301</v>
      </c>
      <c r="R4" s="275">
        <v>29070827</v>
      </c>
      <c r="S4" s="275">
        <v>12329500</v>
      </c>
      <c r="T4" s="275">
        <v>17003927</v>
      </c>
      <c r="U4" s="275">
        <v>8124053</v>
      </c>
    </row>
    <row r="5" spans="1:21" ht="21" x14ac:dyDescent="0.3">
      <c r="A5" s="226" t="s">
        <v>137</v>
      </c>
      <c r="B5" s="226" t="s">
        <v>129</v>
      </c>
      <c r="C5" s="13" t="s">
        <v>141</v>
      </c>
      <c r="D5" s="274">
        <v>115229289</v>
      </c>
      <c r="E5" s="275">
        <v>31873960</v>
      </c>
      <c r="F5" s="275">
        <v>11231678</v>
      </c>
      <c r="G5" s="275">
        <v>13095261</v>
      </c>
      <c r="H5" s="275">
        <v>7351795</v>
      </c>
      <c r="I5" s="275">
        <v>22857715</v>
      </c>
      <c r="J5" s="275">
        <v>9491791</v>
      </c>
      <c r="K5" s="275">
        <v>13102321</v>
      </c>
      <c r="L5" s="275">
        <v>6224768</v>
      </c>
      <c r="M5" s="276">
        <v>115787674</v>
      </c>
      <c r="N5" s="277">
        <v>32043679</v>
      </c>
      <c r="O5" s="277">
        <v>11274185</v>
      </c>
      <c r="P5" s="277">
        <v>13145169</v>
      </c>
      <c r="Q5" s="277">
        <v>7313050</v>
      </c>
      <c r="R5" s="277">
        <v>23049323</v>
      </c>
      <c r="S5" s="277">
        <v>9525845</v>
      </c>
      <c r="T5" s="277">
        <v>13190013</v>
      </c>
      <c r="U5" s="277">
        <v>6246410</v>
      </c>
    </row>
    <row r="6" spans="1:21" ht="21" x14ac:dyDescent="0.3">
      <c r="A6" s="226" t="s">
        <v>139</v>
      </c>
      <c r="B6" s="226" t="s">
        <v>129</v>
      </c>
      <c r="C6" s="13" t="s">
        <v>141</v>
      </c>
      <c r="D6" s="274">
        <v>119738206</v>
      </c>
      <c r="E6" s="275">
        <v>32945416</v>
      </c>
      <c r="F6" s="275">
        <v>11619790</v>
      </c>
      <c r="G6" s="275">
        <v>13604781</v>
      </c>
      <c r="H6" s="275">
        <v>7764842</v>
      </c>
      <c r="I6" s="275">
        <v>23739876</v>
      </c>
      <c r="J6" s="275">
        <v>9895524</v>
      </c>
      <c r="K6" s="275">
        <v>13661391</v>
      </c>
      <c r="L6" s="275">
        <v>6506586</v>
      </c>
      <c r="M6" s="276">
        <v>120283303</v>
      </c>
      <c r="N6" s="277">
        <v>33108859</v>
      </c>
      <c r="O6" s="277">
        <v>11663114</v>
      </c>
      <c r="P6" s="277">
        <v>13647642</v>
      </c>
      <c r="Q6" s="277">
        <v>7725150</v>
      </c>
      <c r="R6" s="277">
        <v>23932818</v>
      </c>
      <c r="S6" s="277">
        <v>9926764</v>
      </c>
      <c r="T6" s="277">
        <v>13750935</v>
      </c>
      <c r="U6" s="277">
        <v>6528021</v>
      </c>
    </row>
    <row r="7" spans="1:21" ht="21" x14ac:dyDescent="0.3">
      <c r="A7" s="226" t="s">
        <v>140</v>
      </c>
      <c r="B7" s="226" t="s">
        <v>180</v>
      </c>
      <c r="C7" s="13" t="s">
        <v>213</v>
      </c>
      <c r="D7" s="274">
        <v>17125191</v>
      </c>
      <c r="E7" s="275">
        <v>650205</v>
      </c>
      <c r="F7" s="275">
        <v>1686972</v>
      </c>
      <c r="G7" s="275">
        <v>447821</v>
      </c>
      <c r="H7" s="275">
        <v>170439</v>
      </c>
      <c r="I7" s="275">
        <v>1036975</v>
      </c>
      <c r="J7" s="275">
        <v>1818497</v>
      </c>
      <c r="K7" s="275">
        <v>4361726.9999999991</v>
      </c>
      <c r="L7" s="275">
        <v>6952555</v>
      </c>
      <c r="M7" s="274">
        <v>17125191</v>
      </c>
      <c r="N7" s="275">
        <v>650205</v>
      </c>
      <c r="O7" s="275">
        <v>1686972</v>
      </c>
      <c r="P7" s="275">
        <v>447821</v>
      </c>
      <c r="Q7" s="275">
        <v>170439</v>
      </c>
      <c r="R7" s="275">
        <v>1036975</v>
      </c>
      <c r="S7" s="275">
        <v>1818497</v>
      </c>
      <c r="T7" s="275">
        <v>4361726.9999999991</v>
      </c>
      <c r="U7" s="275">
        <v>6952555</v>
      </c>
    </row>
    <row r="8" spans="1:21" ht="21" x14ac:dyDescent="0.3">
      <c r="A8" s="225" t="s">
        <v>142</v>
      </c>
      <c r="B8" s="226" t="s">
        <v>129</v>
      </c>
      <c r="C8" s="13" t="s">
        <v>141</v>
      </c>
      <c r="D8" s="274">
        <v>3345117</v>
      </c>
      <c r="E8" s="275">
        <v>1128834</v>
      </c>
      <c r="F8" s="275">
        <v>413908</v>
      </c>
      <c r="G8" s="275">
        <v>277717</v>
      </c>
      <c r="H8" s="275">
        <v>102852</v>
      </c>
      <c r="I8" s="275">
        <v>605528</v>
      </c>
      <c r="J8" s="275">
        <v>275657</v>
      </c>
      <c r="K8" s="275">
        <v>358208</v>
      </c>
      <c r="L8" s="275">
        <v>182413</v>
      </c>
      <c r="M8" s="274">
        <v>3517446</v>
      </c>
      <c r="N8" s="275">
        <v>1201916</v>
      </c>
      <c r="O8" s="275">
        <v>436205</v>
      </c>
      <c r="P8" s="275">
        <v>288329</v>
      </c>
      <c r="Q8" s="275">
        <v>107000</v>
      </c>
      <c r="R8" s="275">
        <v>634503</v>
      </c>
      <c r="S8" s="275">
        <v>285125</v>
      </c>
      <c r="T8" s="275">
        <v>373969</v>
      </c>
      <c r="U8" s="275">
        <v>190399</v>
      </c>
    </row>
    <row r="9" spans="1:21" ht="21" x14ac:dyDescent="0.3">
      <c r="A9" s="226" t="s">
        <v>143</v>
      </c>
      <c r="B9" s="226" t="s">
        <v>129</v>
      </c>
      <c r="C9" s="13" t="s">
        <v>219</v>
      </c>
      <c r="D9" s="274">
        <v>185592</v>
      </c>
      <c r="E9" s="275">
        <v>66375</v>
      </c>
      <c r="F9" s="275">
        <v>24174</v>
      </c>
      <c r="G9" s="275">
        <v>14599</v>
      </c>
      <c r="H9" s="275">
        <v>3831</v>
      </c>
      <c r="I9" s="275">
        <v>34035</v>
      </c>
      <c r="J9" s="275">
        <v>15246</v>
      </c>
      <c r="K9" s="275">
        <v>18772</v>
      </c>
      <c r="L9" s="275">
        <v>8560</v>
      </c>
      <c r="M9" s="274">
        <v>190137</v>
      </c>
      <c r="N9" s="275">
        <v>67535</v>
      </c>
      <c r="O9" s="275">
        <v>24826</v>
      </c>
      <c r="P9" s="275">
        <v>15012</v>
      </c>
      <c r="Q9" s="275">
        <v>3839</v>
      </c>
      <c r="R9" s="275">
        <v>35161</v>
      </c>
      <c r="S9" s="275">
        <v>15557</v>
      </c>
      <c r="T9" s="275">
        <v>19416</v>
      </c>
      <c r="U9" s="275">
        <v>8791</v>
      </c>
    </row>
    <row r="10" spans="1:21" ht="21" x14ac:dyDescent="0.3">
      <c r="A10" s="226" t="s">
        <v>144</v>
      </c>
      <c r="B10" s="226" t="s">
        <v>129</v>
      </c>
      <c r="C10" s="37" t="s">
        <v>219</v>
      </c>
      <c r="D10" s="274">
        <v>2110815</v>
      </c>
      <c r="E10" s="275">
        <v>729715</v>
      </c>
      <c r="F10" s="275">
        <v>278451</v>
      </c>
      <c r="G10" s="275">
        <v>163568</v>
      </c>
      <c r="H10" s="275">
        <v>46592</v>
      </c>
      <c r="I10" s="275">
        <v>373356</v>
      </c>
      <c r="J10" s="275">
        <v>183285</v>
      </c>
      <c r="K10" s="275">
        <v>227203</v>
      </c>
      <c r="L10" s="275">
        <v>108645</v>
      </c>
      <c r="M10" s="274">
        <v>2164402</v>
      </c>
      <c r="N10" s="275">
        <v>736804</v>
      </c>
      <c r="O10" s="275">
        <v>288599</v>
      </c>
      <c r="P10" s="275">
        <v>169943</v>
      </c>
      <c r="Q10" s="275">
        <v>44416</v>
      </c>
      <c r="R10" s="275">
        <v>385181</v>
      </c>
      <c r="S10" s="275">
        <v>189932</v>
      </c>
      <c r="T10" s="275">
        <v>237653</v>
      </c>
      <c r="U10" s="275">
        <v>111874</v>
      </c>
    </row>
    <row r="11" spans="1:21" ht="21" x14ac:dyDescent="0.3">
      <c r="A11" s="226" t="s">
        <v>145</v>
      </c>
      <c r="B11" s="226" t="s">
        <v>129</v>
      </c>
      <c r="C11" s="37" t="s">
        <v>219</v>
      </c>
      <c r="D11" s="274">
        <v>17651</v>
      </c>
      <c r="E11" s="275">
        <v>6856</v>
      </c>
      <c r="F11" s="275">
        <v>2181</v>
      </c>
      <c r="G11" s="275">
        <v>1411</v>
      </c>
      <c r="H11" s="275">
        <v>411</v>
      </c>
      <c r="I11" s="275">
        <v>3130</v>
      </c>
      <c r="J11" s="275">
        <v>1403</v>
      </c>
      <c r="K11" s="275">
        <v>1616</v>
      </c>
      <c r="L11" s="275">
        <v>643</v>
      </c>
      <c r="M11" s="274">
        <v>17376</v>
      </c>
      <c r="N11" s="275">
        <v>6726</v>
      </c>
      <c r="O11" s="275">
        <v>2163</v>
      </c>
      <c r="P11" s="275">
        <v>1379</v>
      </c>
      <c r="Q11" s="278">
        <v>456</v>
      </c>
      <c r="R11" s="275">
        <v>3062</v>
      </c>
      <c r="S11" s="275">
        <v>1371</v>
      </c>
      <c r="T11" s="275">
        <v>1596</v>
      </c>
      <c r="U11" s="278">
        <v>623</v>
      </c>
    </row>
    <row r="12" spans="1:21" s="17" customFormat="1" ht="21" x14ac:dyDescent="0.3">
      <c r="A12" s="225" t="s">
        <v>146</v>
      </c>
      <c r="B12" s="225" t="s">
        <v>147</v>
      </c>
      <c r="C12" s="37" t="s">
        <v>219</v>
      </c>
      <c r="D12" s="274">
        <v>3552645</v>
      </c>
      <c r="E12" s="275">
        <v>1055008</v>
      </c>
      <c r="F12" s="275">
        <v>374004</v>
      </c>
      <c r="G12" s="275">
        <v>498551</v>
      </c>
      <c r="H12" s="275">
        <v>154216</v>
      </c>
      <c r="I12" s="275">
        <v>624488</v>
      </c>
      <c r="J12" s="275">
        <v>294834</v>
      </c>
      <c r="K12" s="275">
        <v>362459</v>
      </c>
      <c r="L12" s="275">
        <v>189085</v>
      </c>
      <c r="M12" s="274">
        <v>3312646</v>
      </c>
      <c r="N12" s="275">
        <v>953818</v>
      </c>
      <c r="O12" s="275">
        <v>345677</v>
      </c>
      <c r="P12" s="275">
        <v>479078</v>
      </c>
      <c r="Q12" s="275">
        <v>143740</v>
      </c>
      <c r="R12" s="275">
        <v>584856</v>
      </c>
      <c r="S12" s="275">
        <v>281014</v>
      </c>
      <c r="T12" s="275">
        <v>342562</v>
      </c>
      <c r="U12" s="275">
        <v>181901</v>
      </c>
    </row>
    <row r="13" spans="1:21" ht="42" x14ac:dyDescent="0.3">
      <c r="A13" s="232" t="s">
        <v>720</v>
      </c>
      <c r="B13" s="226" t="s">
        <v>129</v>
      </c>
      <c r="C13" s="37" t="s">
        <v>219</v>
      </c>
      <c r="D13" s="274">
        <v>5866703</v>
      </c>
      <c r="E13" s="275">
        <v>1857954</v>
      </c>
      <c r="F13" s="275">
        <v>678810</v>
      </c>
      <c r="G13" s="275">
        <v>678129</v>
      </c>
      <c r="H13" s="275">
        <v>205050</v>
      </c>
      <c r="I13" s="275">
        <v>1035009</v>
      </c>
      <c r="J13" s="275">
        <v>494768</v>
      </c>
      <c r="K13" s="275">
        <v>610050</v>
      </c>
      <c r="L13" s="275">
        <v>306933</v>
      </c>
      <c r="M13" s="274">
        <v>5684561</v>
      </c>
      <c r="N13" s="275">
        <v>1764883</v>
      </c>
      <c r="O13" s="275">
        <v>661265</v>
      </c>
      <c r="P13" s="275">
        <v>665412</v>
      </c>
      <c r="Q13" s="275">
        <v>192451</v>
      </c>
      <c r="R13" s="275">
        <v>1008260</v>
      </c>
      <c r="S13" s="275">
        <v>487874</v>
      </c>
      <c r="T13" s="275">
        <v>601227</v>
      </c>
      <c r="U13" s="275">
        <v>303189</v>
      </c>
    </row>
    <row r="14" spans="1:21" ht="42" x14ac:dyDescent="0.3">
      <c r="A14" s="226" t="s">
        <v>28</v>
      </c>
      <c r="B14" s="226" t="s">
        <v>130</v>
      </c>
      <c r="C14" s="13" t="s">
        <v>141</v>
      </c>
      <c r="D14" s="274">
        <v>131014.9892</v>
      </c>
      <c r="E14" s="275" t="s">
        <v>131</v>
      </c>
      <c r="F14" s="275" t="s">
        <v>131</v>
      </c>
      <c r="G14" s="275" t="s">
        <v>131</v>
      </c>
      <c r="H14" s="275" t="s">
        <v>131</v>
      </c>
      <c r="I14" s="275" t="s">
        <v>131</v>
      </c>
      <c r="J14" s="275" t="s">
        <v>131</v>
      </c>
      <c r="K14" s="275" t="s">
        <v>131</v>
      </c>
      <c r="L14" s="275" t="s">
        <v>131</v>
      </c>
      <c r="M14" s="274">
        <v>107390.3333</v>
      </c>
      <c r="N14" s="275" t="s">
        <v>131</v>
      </c>
      <c r="O14" s="275" t="s">
        <v>131</v>
      </c>
      <c r="P14" s="275" t="s">
        <v>131</v>
      </c>
      <c r="Q14" s="275" t="s">
        <v>131</v>
      </c>
      <c r="R14" s="275" t="s">
        <v>131</v>
      </c>
      <c r="S14" s="275" t="s">
        <v>131</v>
      </c>
      <c r="T14" s="275" t="s">
        <v>131</v>
      </c>
      <c r="U14" s="275" t="s">
        <v>131</v>
      </c>
    </row>
    <row r="15" spans="1:21" ht="39" customHeight="1" x14ac:dyDescent="0.3">
      <c r="A15" s="226" t="s">
        <v>148</v>
      </c>
      <c r="B15" s="226" t="s">
        <v>130</v>
      </c>
      <c r="C15" s="13" t="s">
        <v>141</v>
      </c>
      <c r="D15" s="279" t="s">
        <v>131</v>
      </c>
      <c r="E15" s="275" t="s">
        <v>131</v>
      </c>
      <c r="F15" s="275" t="s">
        <v>131</v>
      </c>
      <c r="G15" s="275" t="s">
        <v>131</v>
      </c>
      <c r="H15" s="275" t="s">
        <v>131</v>
      </c>
      <c r="I15" s="275" t="s">
        <v>131</v>
      </c>
      <c r="J15" s="275" t="s">
        <v>131</v>
      </c>
      <c r="K15" s="275" t="s">
        <v>131</v>
      </c>
      <c r="L15" s="275" t="s">
        <v>131</v>
      </c>
      <c r="M15" s="274">
        <v>93810.284530100005</v>
      </c>
      <c r="N15" s="275">
        <v>33636.785515800002</v>
      </c>
      <c r="O15" s="275">
        <v>10644.0054418</v>
      </c>
      <c r="P15" s="275">
        <v>6709.6539149</v>
      </c>
      <c r="Q15" s="275">
        <v>2404.328211</v>
      </c>
      <c r="R15" s="275">
        <v>13669.3809987</v>
      </c>
      <c r="S15" s="275">
        <v>11674.9311457</v>
      </c>
      <c r="T15" s="275">
        <v>9026.9042762000008</v>
      </c>
      <c r="U15" s="275">
        <v>6044.2950262000004</v>
      </c>
    </row>
    <row r="16" spans="1:21" ht="42" x14ac:dyDescent="0.3">
      <c r="A16" s="232" t="s">
        <v>721</v>
      </c>
      <c r="B16" s="226" t="s">
        <v>130</v>
      </c>
      <c r="C16" s="13" t="s">
        <v>138</v>
      </c>
      <c r="D16" s="274">
        <v>56472</v>
      </c>
      <c r="E16" s="275">
        <v>19978</v>
      </c>
      <c r="F16" s="275">
        <v>5933</v>
      </c>
      <c r="G16" s="275">
        <v>6263</v>
      </c>
      <c r="H16" s="275">
        <v>2712</v>
      </c>
      <c r="I16" s="275">
        <v>9099</v>
      </c>
      <c r="J16" s="275">
        <v>4645</v>
      </c>
      <c r="K16" s="275">
        <v>4958</v>
      </c>
      <c r="L16" s="275">
        <v>3226</v>
      </c>
      <c r="M16" s="276">
        <v>48231</v>
      </c>
      <c r="N16" s="277">
        <v>16739</v>
      </c>
      <c r="O16" s="277">
        <v>4959</v>
      </c>
      <c r="P16" s="277">
        <v>5158</v>
      </c>
      <c r="Q16" s="277">
        <v>2321</v>
      </c>
      <c r="R16" s="277">
        <v>7929</v>
      </c>
      <c r="S16" s="277">
        <v>4054</v>
      </c>
      <c r="T16" s="277">
        <v>4257</v>
      </c>
      <c r="U16" s="277">
        <v>2814</v>
      </c>
    </row>
    <row r="17" spans="1:21" ht="84" x14ac:dyDescent="0.3">
      <c r="A17" s="236" t="s">
        <v>149</v>
      </c>
      <c r="B17" s="226" t="s">
        <v>130</v>
      </c>
      <c r="C17" s="13" t="s">
        <v>138</v>
      </c>
      <c r="D17" s="274">
        <v>55532</v>
      </c>
      <c r="E17" s="275">
        <v>19510</v>
      </c>
      <c r="F17" s="275">
        <v>5826</v>
      </c>
      <c r="G17" s="275">
        <v>6204</v>
      </c>
      <c r="H17" s="275">
        <v>2691</v>
      </c>
      <c r="I17" s="275">
        <v>9006</v>
      </c>
      <c r="J17" s="275">
        <v>4587</v>
      </c>
      <c r="K17" s="275">
        <v>4896</v>
      </c>
      <c r="L17" s="275">
        <v>3185</v>
      </c>
      <c r="M17" s="276">
        <v>47575</v>
      </c>
      <c r="N17" s="277">
        <v>16395</v>
      </c>
      <c r="O17" s="277">
        <v>4870</v>
      </c>
      <c r="P17" s="277">
        <v>5119</v>
      </c>
      <c r="Q17" s="277">
        <v>2308</v>
      </c>
      <c r="R17" s="277">
        <v>7869</v>
      </c>
      <c r="S17" s="277">
        <v>4013</v>
      </c>
      <c r="T17" s="277">
        <v>4216</v>
      </c>
      <c r="U17" s="277">
        <v>2785</v>
      </c>
    </row>
    <row r="18" spans="1:21" ht="42" x14ac:dyDescent="0.3">
      <c r="A18" s="237" t="s">
        <v>150</v>
      </c>
      <c r="B18" s="226" t="s">
        <v>130</v>
      </c>
      <c r="C18" s="13" t="s">
        <v>141</v>
      </c>
      <c r="D18" s="274">
        <f>SUM(D19:D21)</f>
        <v>52462.642783900003</v>
      </c>
      <c r="E18" s="275">
        <f t="shared" ref="E18:U18" si="0">SUM(E19:E21)</f>
        <v>18432.4645432</v>
      </c>
      <c r="F18" s="275">
        <f t="shared" si="0"/>
        <v>5449.4779365000004</v>
      </c>
      <c r="G18" s="275">
        <f t="shared" si="0"/>
        <v>5851.4084092999992</v>
      </c>
      <c r="H18" s="275">
        <f t="shared" si="0"/>
        <v>2485.3576309999999</v>
      </c>
      <c r="I18" s="275">
        <f t="shared" si="0"/>
        <v>8558.066299099999</v>
      </c>
      <c r="J18" s="275">
        <f t="shared" si="0"/>
        <v>4254.8464660999998</v>
      </c>
      <c r="K18" s="275">
        <f t="shared" si="0"/>
        <v>4520.0070237</v>
      </c>
      <c r="L18" s="275">
        <f t="shared" si="0"/>
        <v>2911.0144749999999</v>
      </c>
      <c r="M18" s="274">
        <f t="shared" si="0"/>
        <v>44615.270521099999</v>
      </c>
      <c r="N18" s="275">
        <f t="shared" si="0"/>
        <v>15458.6312268</v>
      </c>
      <c r="O18" s="275">
        <f t="shared" si="0"/>
        <v>4520.0559586999998</v>
      </c>
      <c r="P18" s="275">
        <f t="shared" si="0"/>
        <v>4802.8483966000003</v>
      </c>
      <c r="Q18" s="275">
        <f t="shared" si="0"/>
        <v>2125.6215377000003</v>
      </c>
      <c r="R18" s="275">
        <f t="shared" si="0"/>
        <v>7492.0793732000002</v>
      </c>
      <c r="S18" s="275">
        <f t="shared" si="0"/>
        <v>3752.5860474999999</v>
      </c>
      <c r="T18" s="275">
        <f t="shared" si="0"/>
        <v>3888.2606095000001</v>
      </c>
      <c r="U18" s="275">
        <f t="shared" si="0"/>
        <v>2575.1873710999998</v>
      </c>
    </row>
    <row r="19" spans="1:21" s="21" customFormat="1" ht="21" x14ac:dyDescent="0.3">
      <c r="A19" s="238" t="s">
        <v>151</v>
      </c>
      <c r="B19" s="226" t="s">
        <v>130</v>
      </c>
      <c r="C19" s="13" t="s">
        <v>141</v>
      </c>
      <c r="D19" s="280">
        <v>39471.720600000001</v>
      </c>
      <c r="E19" s="281">
        <v>13874.429599999999</v>
      </c>
      <c r="F19" s="281">
        <v>4071.8795</v>
      </c>
      <c r="G19" s="281">
        <v>4336.4620999999997</v>
      </c>
      <c r="H19" s="281">
        <v>1868.4594999999999</v>
      </c>
      <c r="I19" s="281">
        <v>6596.4850999999999</v>
      </c>
      <c r="J19" s="281">
        <v>3159.0590000000002</v>
      </c>
      <c r="K19" s="281">
        <v>3419.9123</v>
      </c>
      <c r="L19" s="281">
        <v>2145.0335</v>
      </c>
      <c r="M19" s="280">
        <v>33873.660199999998</v>
      </c>
      <c r="N19" s="281">
        <v>11849.562400000001</v>
      </c>
      <c r="O19" s="281">
        <v>3418.7129</v>
      </c>
      <c r="P19" s="281">
        <v>3534.0933</v>
      </c>
      <c r="Q19" s="281">
        <v>1605.5096000000001</v>
      </c>
      <c r="R19" s="281">
        <v>5786.0860000000002</v>
      </c>
      <c r="S19" s="281">
        <v>2828.3928999999998</v>
      </c>
      <c r="T19" s="281">
        <v>2944.5839999999998</v>
      </c>
      <c r="U19" s="281">
        <v>1906.7191</v>
      </c>
    </row>
    <row r="20" spans="1:21" s="21" customFormat="1" ht="21" x14ac:dyDescent="0.3">
      <c r="A20" s="238" t="s">
        <v>152</v>
      </c>
      <c r="B20" s="226" t="s">
        <v>130</v>
      </c>
      <c r="C20" s="13" t="s">
        <v>141</v>
      </c>
      <c r="D20" s="280">
        <v>1929.1026999999999</v>
      </c>
      <c r="E20" s="281">
        <v>668.4307</v>
      </c>
      <c r="F20" s="281">
        <v>239.68270000000001</v>
      </c>
      <c r="G20" s="281">
        <v>186.34520000000001</v>
      </c>
      <c r="H20" s="281">
        <v>135.98220000000001</v>
      </c>
      <c r="I20" s="281">
        <v>246.08930000000001</v>
      </c>
      <c r="J20" s="281">
        <v>167.95240000000001</v>
      </c>
      <c r="K20" s="281">
        <v>157.04050000000001</v>
      </c>
      <c r="L20" s="281">
        <v>127.5797</v>
      </c>
      <c r="M20" s="280">
        <v>1447.4128000000001</v>
      </c>
      <c r="N20" s="281">
        <v>484.27170000000001</v>
      </c>
      <c r="O20" s="281">
        <v>154.50790000000001</v>
      </c>
      <c r="P20" s="281">
        <v>156.78870000000001</v>
      </c>
      <c r="Q20" s="281">
        <v>106.0759</v>
      </c>
      <c r="R20" s="281">
        <v>199.37870000000001</v>
      </c>
      <c r="S20" s="281">
        <v>135.34870000000001</v>
      </c>
      <c r="T20" s="281">
        <v>117.1228</v>
      </c>
      <c r="U20" s="281">
        <v>93.918400000000005</v>
      </c>
    </row>
    <row r="21" spans="1:21" s="21" customFormat="1" ht="21" x14ac:dyDescent="0.3">
      <c r="A21" s="238" t="s">
        <v>153</v>
      </c>
      <c r="B21" s="226" t="s">
        <v>130</v>
      </c>
      <c r="C21" s="13" t="s">
        <v>141</v>
      </c>
      <c r="D21" s="280">
        <v>11061.819483900001</v>
      </c>
      <c r="E21" s="281">
        <v>3889.6042431999999</v>
      </c>
      <c r="F21" s="281">
        <v>1137.9157365000001</v>
      </c>
      <c r="G21" s="281">
        <v>1328.6011093</v>
      </c>
      <c r="H21" s="281">
        <v>480.915931</v>
      </c>
      <c r="I21" s="281">
        <v>1715.4918991</v>
      </c>
      <c r="J21" s="281">
        <v>927.83506609999995</v>
      </c>
      <c r="K21" s="281">
        <v>943.05422369999997</v>
      </c>
      <c r="L21" s="281">
        <v>638.40127500000006</v>
      </c>
      <c r="M21" s="282">
        <v>9294.1975211000008</v>
      </c>
      <c r="N21" s="283">
        <v>3124.7971268000001</v>
      </c>
      <c r="O21" s="283">
        <v>946.83515869999997</v>
      </c>
      <c r="P21" s="283">
        <v>1111.9663966000001</v>
      </c>
      <c r="Q21" s="283">
        <v>414.03603770000001</v>
      </c>
      <c r="R21" s="283">
        <v>1506.6146732</v>
      </c>
      <c r="S21" s="283">
        <v>788.8444475</v>
      </c>
      <c r="T21" s="283">
        <v>826.55380950000006</v>
      </c>
      <c r="U21" s="283">
        <v>574.54987110000002</v>
      </c>
    </row>
    <row r="22" spans="1:21" ht="63" x14ac:dyDescent="0.3">
      <c r="A22" s="226" t="s">
        <v>154</v>
      </c>
      <c r="B22" s="226" t="s">
        <v>130</v>
      </c>
      <c r="C22" s="13" t="s">
        <v>60</v>
      </c>
      <c r="D22" s="274">
        <v>42734.654000000002</v>
      </c>
      <c r="E22" s="281">
        <v>23194.614000000001</v>
      </c>
      <c r="F22" s="281">
        <v>4607.473</v>
      </c>
      <c r="G22" s="281">
        <v>2282.366</v>
      </c>
      <c r="H22" s="281">
        <v>381.46800000000002</v>
      </c>
      <c r="I22" s="281">
        <v>3872.8249999999998</v>
      </c>
      <c r="J22" s="281">
        <v>3841.6660000000002</v>
      </c>
      <c r="K22" s="281">
        <v>2346.3980000000001</v>
      </c>
      <c r="L22" s="281">
        <v>2207.8440000000001</v>
      </c>
      <c r="M22" s="274">
        <v>37242.451999999997</v>
      </c>
      <c r="N22" s="281">
        <v>20486.075000000001</v>
      </c>
      <c r="O22" s="281">
        <v>3590.203</v>
      </c>
      <c r="P22" s="281">
        <v>1992.7809999999999</v>
      </c>
      <c r="Q22" s="281">
        <v>348.904</v>
      </c>
      <c r="R22" s="281">
        <v>3434.7829999999999</v>
      </c>
      <c r="S22" s="281">
        <v>3269.933</v>
      </c>
      <c r="T22" s="281">
        <v>2264.6419999999998</v>
      </c>
      <c r="U22" s="281">
        <v>1855.13</v>
      </c>
    </row>
  </sheetData>
  <mergeCells count="3">
    <mergeCell ref="A1:U1"/>
    <mergeCell ref="M2:U2"/>
    <mergeCell ref="D2:L2"/>
  </mergeCells>
  <pageMargins left="0.25" right="0.25" top="0.75" bottom="0.75" header="0.3" footer="0.3"/>
  <pageSetup paperSize="9" scale="21" fitToHeight="5" orientation="landscape" r:id="rId1"/>
  <ignoredErrors>
    <ignoredError sqref="D18:U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Примечания</vt:lpstr>
      <vt:lpstr>1 раздел</vt:lpstr>
      <vt:lpstr>2 раздел</vt:lpstr>
      <vt:lpstr>3 раздел</vt:lpstr>
      <vt:lpstr>Справочно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Скопинцева Нинель Михайловна</dc:creator>
  <cp:lastModifiedBy>Болтоносов Илья Федорович</cp:lastModifiedBy>
  <cp:lastPrinted>2021-06-30T14:08:56Z</cp:lastPrinted>
  <dcterms:created xsi:type="dcterms:W3CDTF">2018-04-20T06:44:18Z</dcterms:created>
  <dcterms:modified xsi:type="dcterms:W3CDTF">2022-07-08T14:10:39Z</dcterms:modified>
</cp:coreProperties>
</file>