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kamenevds\Documents\ОТЧЕТНОСТЬ\Ряды данных\1_Ряды_Публикации\ПИФ\АИФ_ПИФ_Ряды данных\Рабочие материалы\Сборка Рядов ПИФ_АИФ\2024 02 29\Публикация за февраль 2024\"/>
    </mc:Choice>
  </mc:AlternateContent>
  <bookViews>
    <workbookView xWindow="0" yWindow="0" windowWidth="28800" windowHeight="12435"/>
  </bookViews>
  <sheets>
    <sheet name="ПИФ_АИФ_Ряды данных" sheetId="4" r:id="rId1"/>
  </sheets>
  <definedNames>
    <definedName name="_xlnm._FilterDatabase" localSheetId="0" hidden="1">'ПИФ_АИФ_Ряды данных'!$A$1:$AF$412</definedName>
    <definedName name="_xlnm.Print_Titles" localSheetId="0">'ПИФ_АИФ_Ряды данных'!#REF!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1" i="4" l="1"/>
  <c r="W306" i="4"/>
  <c r="W293" i="4"/>
  <c r="W301" i="4"/>
  <c r="W287" i="4" l="1"/>
  <c r="W399" i="4"/>
  <c r="W385" i="4"/>
  <c r="W371" i="4"/>
  <c r="W357" i="4"/>
  <c r="W342" i="4"/>
  <c r="W328" i="4"/>
  <c r="W322" i="4"/>
  <c r="W317" i="4"/>
  <c r="W75" i="4"/>
  <c r="W73" i="4"/>
  <c r="W66" i="4"/>
  <c r="W61" i="4"/>
  <c r="W57" i="4"/>
  <c r="W52" i="4"/>
  <c r="W39" i="4"/>
  <c r="W27" i="4"/>
  <c r="W24" i="4"/>
  <c r="W19" i="4"/>
  <c r="W14" i="4"/>
  <c r="W5" i="4"/>
  <c r="W275" i="4" l="1"/>
  <c r="W356" i="4"/>
  <c r="W327" i="4"/>
  <c r="W316" i="4"/>
  <c r="W292" i="4"/>
  <c r="W60" i="4"/>
  <c r="W51" i="4"/>
  <c r="W26" i="4"/>
  <c r="W4" i="4"/>
  <c r="V75" i="4"/>
  <c r="V73" i="4"/>
  <c r="W274" i="4" l="1"/>
  <c r="W3" i="4"/>
  <c r="W326" i="4"/>
  <c r="V24" i="4"/>
  <c r="V19" i="4"/>
  <c r="V14" i="4"/>
  <c r="V5" i="4"/>
  <c r="V27" i="4"/>
  <c r="V39" i="4"/>
  <c r="V66" i="4"/>
  <c r="V61" i="4"/>
  <c r="V52" i="4"/>
  <c r="V57" i="4"/>
  <c r="V4" i="4" l="1"/>
  <c r="W272" i="4"/>
  <c r="W71" i="4"/>
  <c r="V60" i="4"/>
  <c r="V26" i="4"/>
  <c r="V51" i="4"/>
  <c r="V317" i="4"/>
  <c r="V322" i="4"/>
  <c r="V3" i="4" l="1"/>
  <c r="V71" i="4" s="1"/>
  <c r="V316" i="4"/>
  <c r="V328" i="4" l="1"/>
  <c r="V342" i="4"/>
  <c r="V399" i="4"/>
  <c r="V385" i="4"/>
  <c r="V371" i="4"/>
  <c r="V357" i="4"/>
  <c r="V327" i="4" l="1"/>
  <c r="V356" i="4"/>
  <c r="V293" i="4"/>
  <c r="V301" i="4"/>
  <c r="V311" i="4"/>
  <c r="V306" i="4"/>
  <c r="V287" i="4"/>
  <c r="V275" i="4"/>
  <c r="V326" i="4" l="1"/>
  <c r="V292" i="4"/>
  <c r="V274" i="4"/>
  <c r="V272" i="4" l="1"/>
  <c r="U75" i="4" l="1"/>
  <c r="U73" i="4"/>
  <c r="U14" i="4" l="1"/>
  <c r="U19" i="4"/>
  <c r="U24" i="4"/>
  <c r="U5" i="4"/>
  <c r="U27" i="4"/>
  <c r="U39" i="4"/>
  <c r="U61" i="4"/>
  <c r="U66" i="4"/>
  <c r="U57" i="4"/>
  <c r="U52" i="4"/>
  <c r="U317" i="4"/>
  <c r="U322" i="4"/>
  <c r="U4" i="4" l="1"/>
  <c r="U26" i="4"/>
  <c r="U60" i="4"/>
  <c r="U51" i="4"/>
  <c r="U316" i="4"/>
  <c r="U328" i="4"/>
  <c r="U342" i="4"/>
  <c r="U357" i="4"/>
  <c r="U371" i="4"/>
  <c r="U385" i="4"/>
  <c r="U399" i="4"/>
  <c r="U3" i="4" l="1"/>
  <c r="U71" i="4" s="1"/>
  <c r="U356" i="4"/>
  <c r="U327" i="4"/>
  <c r="U301" i="4"/>
  <c r="U306" i="4"/>
  <c r="U311" i="4"/>
  <c r="U293" i="4"/>
  <c r="U275" i="4"/>
  <c r="U287" i="4"/>
  <c r="U326" i="4" l="1"/>
  <c r="U274" i="4"/>
  <c r="U292" i="4"/>
  <c r="T39" i="4"/>
  <c r="U272" i="4" l="1"/>
  <c r="T27" i="4"/>
  <c r="T357" i="4" l="1"/>
  <c r="T5" i="4" l="1"/>
  <c r="T14" i="4"/>
  <c r="T19" i="4"/>
  <c r="T24" i="4"/>
  <c r="T26" i="4"/>
  <c r="T52" i="4"/>
  <c r="T57" i="4"/>
  <c r="T61" i="4"/>
  <c r="T66" i="4"/>
  <c r="T73" i="4"/>
  <c r="T75" i="4"/>
  <c r="T275" i="4"/>
  <c r="T287" i="4"/>
  <c r="T293" i="4"/>
  <c r="T301" i="4"/>
  <c r="T306" i="4"/>
  <c r="T311" i="4"/>
  <c r="T317" i="4"/>
  <c r="T322" i="4"/>
  <c r="T328" i="4"/>
  <c r="T385" i="4"/>
  <c r="T399" i="4"/>
  <c r="T60" i="4" l="1"/>
  <c r="T316" i="4"/>
  <c r="T292" i="4"/>
  <c r="T274" i="4"/>
  <c r="T51" i="4"/>
  <c r="T4" i="4"/>
  <c r="S75" i="4"/>
  <c r="S73" i="4"/>
  <c r="Q73" i="4"/>
  <c r="T3" i="4" l="1"/>
  <c r="T71" i="4" s="1"/>
  <c r="T272" i="4"/>
  <c r="S322" i="4"/>
  <c r="S317" i="4"/>
  <c r="S316" i="4" l="1"/>
  <c r="S328" i="4" l="1"/>
  <c r="S342" i="4"/>
  <c r="S357" i="4"/>
  <c r="S371" i="4"/>
  <c r="S385" i="4"/>
  <c r="S399" i="4"/>
  <c r="S327" i="4" l="1"/>
  <c r="S356" i="4"/>
  <c r="S311" i="4"/>
  <c r="S306" i="4"/>
  <c r="S301" i="4"/>
  <c r="Q301" i="4"/>
  <c r="S293" i="4"/>
  <c r="Q328" i="4"/>
  <c r="S275" i="4"/>
  <c r="S287" i="4"/>
  <c r="S326" i="4" l="1"/>
  <c r="S274" i="4"/>
  <c r="S292" i="4"/>
  <c r="S272" i="4" l="1"/>
  <c r="S5" i="4"/>
  <c r="S14" i="4"/>
  <c r="S19" i="4"/>
  <c r="S24" i="4"/>
  <c r="S27" i="4"/>
  <c r="S39" i="4"/>
  <c r="S52" i="4"/>
  <c r="S57" i="4"/>
  <c r="S61" i="4"/>
  <c r="S66" i="4"/>
  <c r="S60" i="4" l="1"/>
  <c r="S51" i="4"/>
  <c r="S26" i="4"/>
  <c r="S4" i="4"/>
  <c r="R39" i="4"/>
  <c r="S3" i="4" l="1"/>
  <c r="S71" i="4" s="1"/>
  <c r="R24" i="4"/>
  <c r="R19" i="4"/>
  <c r="R14" i="4"/>
  <c r="R5" i="4" l="1"/>
  <c r="R27" i="4"/>
  <c r="R52" i="4"/>
  <c r="R57" i="4"/>
  <c r="R61" i="4"/>
  <c r="R66" i="4"/>
  <c r="R60" i="4" l="1"/>
  <c r="R51" i="4"/>
  <c r="R26" i="4"/>
  <c r="R4" i="4"/>
  <c r="Q75" i="4"/>
  <c r="R3" i="4" l="1"/>
  <c r="Q39" i="4" l="1"/>
  <c r="O27" i="4" l="1"/>
  <c r="P27" i="4"/>
  <c r="Q27" i="4"/>
  <c r="Q24" i="4"/>
  <c r="Q19" i="4"/>
  <c r="Q14" i="4"/>
  <c r="Q5" i="4"/>
  <c r="Q4" i="4" l="1"/>
  <c r="Q26" i="4"/>
  <c r="Q66" i="4"/>
  <c r="Q61" i="4"/>
  <c r="Q57" i="4"/>
  <c r="Q52" i="4"/>
  <c r="Q317" i="4"/>
  <c r="Q322" i="4"/>
  <c r="Q60" i="4" l="1"/>
  <c r="Q51" i="4"/>
  <c r="Q3" i="4"/>
  <c r="Q316" i="4"/>
  <c r="Q342" i="4"/>
  <c r="Q357" i="4"/>
  <c r="Q371" i="4"/>
  <c r="Q385" i="4"/>
  <c r="Q399" i="4"/>
  <c r="Q71" i="4" l="1"/>
  <c r="Q356" i="4"/>
  <c r="Q327" i="4"/>
  <c r="Q275" i="4"/>
  <c r="Q287" i="4"/>
  <c r="Q311" i="4"/>
  <c r="Q306" i="4"/>
  <c r="Q293" i="4"/>
  <c r="Q326" i="4" l="1"/>
  <c r="Q274" i="4"/>
  <c r="Q292" i="4"/>
  <c r="C39" i="4"/>
  <c r="C73" i="4"/>
  <c r="C75" i="4"/>
  <c r="Q272" i="4" l="1"/>
  <c r="C61" i="4"/>
  <c r="C66" i="4"/>
  <c r="C52" i="4"/>
  <c r="C57" i="4"/>
  <c r="C317" i="4"/>
  <c r="C322" i="4"/>
  <c r="C51" i="4" l="1"/>
  <c r="C60" i="4"/>
  <c r="C316" i="4"/>
  <c r="C328" i="4"/>
  <c r="C342" i="4"/>
  <c r="C357" i="4"/>
  <c r="C371" i="4"/>
  <c r="C385" i="4"/>
  <c r="C399" i="4"/>
  <c r="C327" i="4" l="1"/>
  <c r="C356" i="4"/>
  <c r="C301" i="4"/>
  <c r="C306" i="4"/>
  <c r="C275" i="4"/>
  <c r="C287" i="4"/>
  <c r="C311" i="4"/>
  <c r="C293" i="4"/>
  <c r="C326" i="4" l="1"/>
  <c r="C274" i="4"/>
  <c r="C292" i="4"/>
  <c r="C24" i="4"/>
  <c r="C5" i="4"/>
  <c r="C14" i="4"/>
  <c r="C19" i="4"/>
  <c r="C27" i="4"/>
  <c r="C4" i="4" l="1"/>
  <c r="C272" i="4"/>
  <c r="C26" i="4"/>
  <c r="D73" i="4"/>
  <c r="D75" i="4"/>
  <c r="C3" i="4" l="1"/>
  <c r="C71" i="4" s="1"/>
  <c r="D301" i="4"/>
  <c r="D275" i="4"/>
  <c r="D287" i="4"/>
  <c r="D293" i="4"/>
  <c r="D306" i="4"/>
  <c r="D311" i="4"/>
  <c r="D274" i="4" l="1"/>
  <c r="D292" i="4"/>
  <c r="D272" i="4" l="1"/>
  <c r="D328" i="4"/>
  <c r="D342" i="4"/>
  <c r="D357" i="4"/>
  <c r="D371" i="4"/>
  <c r="D385" i="4"/>
  <c r="D399" i="4"/>
  <c r="D327" i="4" l="1"/>
  <c r="D356" i="4"/>
  <c r="D27" i="4"/>
  <c r="D39" i="4"/>
  <c r="D5" i="4"/>
  <c r="D14" i="4"/>
  <c r="D19" i="4"/>
  <c r="D24" i="4"/>
  <c r="F14" i="4"/>
  <c r="G14" i="4"/>
  <c r="H14" i="4"/>
  <c r="I14" i="4"/>
  <c r="J14" i="4"/>
  <c r="K14" i="4"/>
  <c r="L14" i="4"/>
  <c r="M14" i="4"/>
  <c r="N14" i="4"/>
  <c r="O14" i="4"/>
  <c r="P14" i="4"/>
  <c r="E14" i="4"/>
  <c r="E5" i="4"/>
  <c r="F5" i="4"/>
  <c r="D61" i="4"/>
  <c r="D66" i="4"/>
  <c r="D52" i="4"/>
  <c r="D57" i="4"/>
  <c r="D317" i="4"/>
  <c r="D322" i="4"/>
  <c r="D326" i="4" l="1"/>
  <c r="D26" i="4"/>
  <c r="D4" i="4"/>
  <c r="D51" i="4"/>
  <c r="D60" i="4"/>
  <c r="D316" i="4"/>
  <c r="E73" i="4"/>
  <c r="E75" i="4"/>
  <c r="D3" i="4" l="1"/>
  <c r="D71" i="4" s="1"/>
  <c r="E61" i="4"/>
  <c r="E66" i="4"/>
  <c r="E52" i="4"/>
  <c r="E57" i="4"/>
  <c r="E317" i="4"/>
  <c r="E322" i="4"/>
  <c r="E316" i="4" l="1"/>
  <c r="E60" i="4"/>
  <c r="E51" i="4"/>
  <c r="E328" i="4" l="1"/>
  <c r="E342" i="4"/>
  <c r="E357" i="4"/>
  <c r="E371" i="4"/>
  <c r="E385" i="4"/>
  <c r="E399" i="4"/>
  <c r="E356" i="4" l="1"/>
  <c r="E327" i="4"/>
  <c r="E275" i="4"/>
  <c r="E287" i="4"/>
  <c r="E293" i="4"/>
  <c r="E301" i="4"/>
  <c r="E306" i="4"/>
  <c r="E311" i="4"/>
  <c r="F287" i="4"/>
  <c r="L275" i="4"/>
  <c r="F275" i="4"/>
  <c r="H275" i="4"/>
  <c r="G275" i="4"/>
  <c r="E274" i="4" l="1"/>
  <c r="E292" i="4"/>
  <c r="E326" i="4"/>
  <c r="E39" i="4"/>
  <c r="E19" i="4"/>
  <c r="E24" i="4"/>
  <c r="E27" i="4"/>
  <c r="G27" i="4"/>
  <c r="F27" i="4"/>
  <c r="E272" i="4" l="1"/>
  <c r="E4" i="4"/>
  <c r="E26" i="4"/>
  <c r="F75" i="4"/>
  <c r="F73" i="4"/>
  <c r="E3" i="4" l="1"/>
  <c r="E71" i="4" s="1"/>
  <c r="F39" i="4"/>
  <c r="F61" i="4"/>
  <c r="F66" i="4"/>
  <c r="F52" i="4"/>
  <c r="F57" i="4"/>
  <c r="F317" i="4"/>
  <c r="F322" i="4"/>
  <c r="F60" i="4" l="1"/>
  <c r="F51" i="4"/>
  <c r="F316" i="4"/>
  <c r="F26" i="4"/>
  <c r="F24" i="4"/>
  <c r="F19" i="4"/>
  <c r="G19" i="4"/>
  <c r="F328" i="4"/>
  <c r="F342" i="4"/>
  <c r="F357" i="4"/>
  <c r="F371" i="4"/>
  <c r="F385" i="4"/>
  <c r="F399" i="4"/>
  <c r="F4" i="4" l="1"/>
  <c r="F3" i="4" s="1"/>
  <c r="F71" i="4" s="1"/>
  <c r="F327" i="4"/>
  <c r="F356" i="4"/>
  <c r="L287" i="4"/>
  <c r="L274" i="4" s="1"/>
  <c r="L293" i="4"/>
  <c r="L306" i="4"/>
  <c r="F293" i="4"/>
  <c r="F301" i="4"/>
  <c r="F306" i="4"/>
  <c r="F311" i="4"/>
  <c r="G306" i="4"/>
  <c r="F326" i="4" l="1"/>
  <c r="F274" i="4"/>
  <c r="F292" i="4"/>
  <c r="G73" i="4"/>
  <c r="J75" i="4"/>
  <c r="I75" i="4"/>
  <c r="H75" i="4"/>
  <c r="G75" i="4"/>
  <c r="F272" i="4" l="1"/>
  <c r="G61" i="4"/>
  <c r="G66" i="4"/>
  <c r="G57" i="4"/>
  <c r="G52" i="4"/>
  <c r="G322" i="4"/>
  <c r="G317" i="4"/>
  <c r="G51" i="4" l="1"/>
  <c r="G60" i="4"/>
  <c r="G316" i="4"/>
  <c r="G39" i="4"/>
  <c r="G26" i="4" s="1"/>
  <c r="G24" i="4"/>
  <c r="G5" i="4"/>
  <c r="P39" i="4"/>
  <c r="I39" i="4"/>
  <c r="J39" i="4"/>
  <c r="K39" i="4"/>
  <c r="L39" i="4"/>
  <c r="M39" i="4"/>
  <c r="N39" i="4"/>
  <c r="O39" i="4"/>
  <c r="H39" i="4"/>
  <c r="M5" i="4"/>
  <c r="I5" i="4"/>
  <c r="J5" i="4"/>
  <c r="K5" i="4"/>
  <c r="L5" i="4"/>
  <c r="N5" i="4"/>
  <c r="O5" i="4"/>
  <c r="P5" i="4"/>
  <c r="H5" i="4"/>
  <c r="G4" i="4" l="1"/>
  <c r="G3" i="4" s="1"/>
  <c r="G71" i="4" s="1"/>
  <c r="G328" i="4"/>
  <c r="G342" i="4"/>
  <c r="G357" i="4"/>
  <c r="G371" i="4"/>
  <c r="G385" i="4"/>
  <c r="G399" i="4"/>
  <c r="G287" i="4"/>
  <c r="G293" i="4"/>
  <c r="G301" i="4"/>
  <c r="G311" i="4"/>
  <c r="P287" i="4"/>
  <c r="I287" i="4"/>
  <c r="J287" i="4"/>
  <c r="K287" i="4"/>
  <c r="M287" i="4"/>
  <c r="N287" i="4"/>
  <c r="O287" i="4"/>
  <c r="H287" i="4"/>
  <c r="G327" i="4" l="1"/>
  <c r="G356" i="4"/>
  <c r="G292" i="4"/>
  <c r="G274" i="4"/>
  <c r="H73" i="4"/>
  <c r="G326" i="4" l="1"/>
  <c r="G272" i="4"/>
  <c r="H66" i="4"/>
  <c r="H61" i="4"/>
  <c r="H57" i="4"/>
  <c r="H322" i="4"/>
  <c r="H317" i="4"/>
  <c r="H60" i="4" l="1"/>
  <c r="H52" i="4"/>
  <c r="H51" i="4" s="1"/>
  <c r="H316" i="4"/>
  <c r="H24" i="4"/>
  <c r="H19" i="4"/>
  <c r="H4" i="4" l="1"/>
  <c r="H27" i="4"/>
  <c r="H26" i="4" s="1"/>
  <c r="L27" i="4"/>
  <c r="K27" i="4"/>
  <c r="H3" i="4" l="1"/>
  <c r="H71" i="4" s="1"/>
  <c r="H328" i="4"/>
  <c r="H342" i="4"/>
  <c r="H327" i="4" l="1"/>
  <c r="H357" i="4"/>
  <c r="H371" i="4"/>
  <c r="H385" i="4"/>
  <c r="H399" i="4"/>
  <c r="H356" i="4" l="1"/>
  <c r="H326" i="4" s="1"/>
  <c r="P293" i="4"/>
  <c r="O293" i="4"/>
  <c r="N293" i="4"/>
  <c r="M293" i="4"/>
  <c r="K293" i="4"/>
  <c r="J293" i="4"/>
  <c r="H293" i="4"/>
  <c r="I293" i="4"/>
  <c r="P275" i="4"/>
  <c r="N275" i="4"/>
  <c r="O275" i="4"/>
  <c r="M275" i="4"/>
  <c r="K275" i="4"/>
  <c r="J275" i="4"/>
  <c r="I275" i="4"/>
  <c r="H274" i="4"/>
  <c r="N311" i="4"/>
  <c r="O311" i="4"/>
  <c r="N301" i="4"/>
  <c r="O301" i="4"/>
  <c r="P306" i="4"/>
  <c r="O306" i="4"/>
  <c r="N306" i="4"/>
  <c r="M306" i="4"/>
  <c r="K306" i="4"/>
  <c r="J306" i="4"/>
  <c r="I306" i="4"/>
  <c r="H301" i="4"/>
  <c r="H306" i="4"/>
  <c r="H311" i="4"/>
  <c r="H292" i="4" l="1"/>
  <c r="O274" i="4"/>
  <c r="N274" i="4"/>
  <c r="N292" i="4"/>
  <c r="O292" i="4"/>
  <c r="I73" i="4"/>
  <c r="H272" i="4" l="1"/>
  <c r="O272" i="4"/>
  <c r="N272" i="4"/>
  <c r="I322" i="4"/>
  <c r="I317" i="4"/>
  <c r="I61" i="4"/>
  <c r="I66" i="4"/>
  <c r="I57" i="4"/>
  <c r="I52" i="4"/>
  <c r="I60" i="4" l="1"/>
  <c r="I316" i="4"/>
  <c r="I51" i="4"/>
  <c r="I328" i="4" l="1"/>
  <c r="I342" i="4"/>
  <c r="I357" i="4"/>
  <c r="I371" i="4"/>
  <c r="I385" i="4"/>
  <c r="I399" i="4"/>
  <c r="I327" i="4" l="1"/>
  <c r="I356" i="4"/>
  <c r="I19" i="4"/>
  <c r="I27" i="4"/>
  <c r="I26" i="4" s="1"/>
  <c r="I24" i="4"/>
  <c r="I326" i="4" l="1"/>
  <c r="I4" i="4"/>
  <c r="I3" i="4" s="1"/>
  <c r="I71" i="4" s="1"/>
  <c r="I311" i="4" l="1"/>
  <c r="I301" i="4"/>
  <c r="I274" i="4" l="1"/>
  <c r="I292" i="4"/>
  <c r="J73" i="4"/>
  <c r="I272" i="4" l="1"/>
  <c r="J66" i="4"/>
  <c r="J61" i="4"/>
  <c r="J52" i="4"/>
  <c r="J57" i="4"/>
  <c r="J51" i="4" l="1"/>
  <c r="J60" i="4"/>
  <c r="J24" i="4" l="1"/>
  <c r="J19" i="4"/>
  <c r="J27" i="4"/>
  <c r="J26" i="4" s="1"/>
  <c r="J4" i="4" l="1"/>
  <c r="J3" i="4" s="1"/>
  <c r="J71" i="4" s="1"/>
  <c r="J322" i="4"/>
  <c r="J317" i="4"/>
  <c r="J316" i="4" l="1"/>
  <c r="J357" i="4" l="1"/>
  <c r="J371" i="4"/>
  <c r="J385" i="4"/>
  <c r="J399" i="4"/>
  <c r="J328" i="4"/>
  <c r="J342" i="4"/>
  <c r="K328" i="4"/>
  <c r="J327" i="4" l="1"/>
  <c r="J356" i="4"/>
  <c r="J274" i="4"/>
  <c r="J311" i="4"/>
  <c r="J301" i="4"/>
  <c r="J326" i="4" l="1"/>
  <c r="J292" i="4"/>
  <c r="K75" i="4"/>
  <c r="K73" i="4"/>
  <c r="J272" i="4" l="1"/>
  <c r="K322" i="4"/>
  <c r="K317" i="4"/>
  <c r="K66" i="4"/>
  <c r="K61" i="4"/>
  <c r="K57" i="4"/>
  <c r="K52" i="4"/>
  <c r="K60" i="4" l="1"/>
  <c r="K316" i="4"/>
  <c r="K51" i="4"/>
  <c r="K301" i="4"/>
  <c r="K311" i="4"/>
  <c r="K274" i="4"/>
  <c r="K19" i="4"/>
  <c r="K24" i="4"/>
  <c r="K292" i="4" l="1"/>
  <c r="K272" i="4" s="1"/>
  <c r="K4" i="4"/>
  <c r="K26" i="4"/>
  <c r="K342" i="4"/>
  <c r="K357" i="4"/>
  <c r="K371" i="4"/>
  <c r="K385" i="4"/>
  <c r="K399" i="4"/>
  <c r="K356" i="4" l="1"/>
  <c r="K3" i="4"/>
  <c r="K71" i="4" s="1"/>
  <c r="K327" i="4"/>
  <c r="K326" i="4" l="1"/>
  <c r="L75" i="4"/>
  <c r="L73" i="4"/>
  <c r="M73" i="4"/>
  <c r="L317" i="4" l="1"/>
  <c r="L322" i="4"/>
  <c r="L66" i="4"/>
  <c r="L61" i="4"/>
  <c r="L57" i="4"/>
  <c r="L52" i="4"/>
  <c r="L60" i="4" l="1"/>
  <c r="L316" i="4"/>
  <c r="L51" i="4"/>
  <c r="L19" i="4"/>
  <c r="L24" i="4"/>
  <c r="L357" i="4"/>
  <c r="L371" i="4"/>
  <c r="L385" i="4"/>
  <c r="L399" i="4"/>
  <c r="L328" i="4"/>
  <c r="L342" i="4"/>
  <c r="P328" i="4"/>
  <c r="M328" i="4"/>
  <c r="L4" i="4" l="1"/>
  <c r="L356" i="4"/>
  <c r="L327" i="4"/>
  <c r="L26" i="4"/>
  <c r="L311" i="4"/>
  <c r="L301" i="4"/>
  <c r="L292" i="4" l="1"/>
  <c r="L272" i="4" s="1"/>
  <c r="L3" i="4"/>
  <c r="L71" i="4" s="1"/>
  <c r="L326" i="4"/>
  <c r="N73" i="4"/>
  <c r="O73" i="4"/>
  <c r="P73" i="4"/>
  <c r="N75" i="4"/>
  <c r="O75" i="4"/>
  <c r="P75" i="4"/>
  <c r="M75" i="4"/>
  <c r="M322" i="4" l="1"/>
  <c r="M61" i="4"/>
  <c r="M66" i="4"/>
  <c r="M57" i="4"/>
  <c r="M60" i="4" l="1"/>
  <c r="M317" i="4"/>
  <c r="M316" i="4" s="1"/>
  <c r="M52" i="4"/>
  <c r="M51" i="4" s="1"/>
  <c r="M27" i="4" l="1"/>
  <c r="M24" i="4"/>
  <c r="M19" i="4"/>
  <c r="M4" i="4" l="1"/>
  <c r="M26" i="4"/>
  <c r="M3" i="4" l="1"/>
  <c r="M71" i="4" s="1"/>
  <c r="M311" i="4"/>
  <c r="M301" i="4"/>
  <c r="M292" i="4" l="1"/>
  <c r="M274" i="4"/>
  <c r="M272" i="4" l="1"/>
  <c r="M342" i="4" l="1"/>
  <c r="M357" i="4"/>
  <c r="M371" i="4"/>
  <c r="M385" i="4"/>
  <c r="M399" i="4"/>
  <c r="M356" i="4" l="1"/>
  <c r="M327" i="4"/>
  <c r="P66" i="4"/>
  <c r="P61" i="4"/>
  <c r="P57" i="4"/>
  <c r="P52" i="4"/>
  <c r="P317" i="4"/>
  <c r="P322" i="4"/>
  <c r="P51" i="4" l="1"/>
  <c r="M326" i="4"/>
  <c r="P316" i="4"/>
  <c r="P60" i="4"/>
  <c r="P24" i="4" l="1"/>
  <c r="P19" i="4"/>
  <c r="P26" i="4" l="1"/>
  <c r="P4" i="4"/>
  <c r="P311" i="4"/>
  <c r="P301" i="4"/>
  <c r="P292" i="4" l="1"/>
  <c r="P3" i="4"/>
  <c r="P71" i="4" s="1"/>
  <c r="P274" i="4"/>
  <c r="P399" i="4"/>
  <c r="P385" i="4"/>
  <c r="P357" i="4"/>
  <c r="P371" i="4"/>
  <c r="P342" i="4"/>
  <c r="P272" i="4" l="1"/>
  <c r="P327" i="4"/>
  <c r="P356" i="4"/>
  <c r="P326" i="4" l="1"/>
  <c r="N27" i="4" l="1"/>
  <c r="N24" i="4"/>
  <c r="N19" i="4"/>
  <c r="N4" i="4" l="1"/>
  <c r="N26" i="4"/>
  <c r="N3" i="4" l="1"/>
  <c r="N71" i="4" s="1"/>
  <c r="O24" i="4"/>
  <c r="O19" i="4"/>
  <c r="O26" i="4" l="1"/>
  <c r="O4" i="4"/>
  <c r="N357" i="4"/>
  <c r="N328" i="4"/>
  <c r="O3" i="4" l="1"/>
  <c r="O71" i="4" s="1"/>
  <c r="N399" i="4"/>
  <c r="N385" i="4"/>
  <c r="N371" i="4"/>
  <c r="N342" i="4"/>
  <c r="N327" i="4" s="1"/>
  <c r="O399" i="4"/>
  <c r="O385" i="4"/>
  <c r="O371" i="4"/>
  <c r="O357" i="4"/>
  <c r="O342" i="4"/>
  <c r="O328" i="4"/>
  <c r="O327" i="4" l="1"/>
  <c r="O356" i="4"/>
  <c r="N356" i="4"/>
  <c r="N326" i="4" s="1"/>
  <c r="O326" i="4" l="1"/>
  <c r="T342" i="4" l="1"/>
  <c r="T327" i="4" s="1"/>
  <c r="T371" i="4"/>
  <c r="T356" i="4" l="1"/>
  <c r="T326" i="4" s="1"/>
</calcChain>
</file>

<file path=xl/comments1.xml><?xml version="1.0" encoding="utf-8"?>
<comments xmlns="http://schemas.openxmlformats.org/spreadsheetml/2006/main">
  <authors>
    <author>Каменев Дмитрий Сергеевич</author>
  </authors>
  <commentList>
    <comment ref="X1" authorId="0" shapeId="0">
      <text>
        <r>
          <rPr>
            <sz val="9"/>
            <color indexed="81"/>
            <rFont val="Tahoma"/>
            <family val="2"/>
            <charset val="204"/>
          </rPr>
          <t>Данные сформированы 01.11.2023</t>
        </r>
      </text>
    </comment>
    <comment ref="Y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06.12.2023
</t>
        </r>
      </text>
    </comment>
    <comment ref="Z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12.01.2024</t>
        </r>
      </text>
    </comment>
    <comment ref="AA1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 12.02.2024</t>
        </r>
      </text>
    </comment>
    <comment ref="AB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11.03.2024</t>
        </r>
      </text>
    </comment>
    <comment ref="AC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06.04.2024</t>
        </r>
      </text>
    </comment>
    <comment ref="C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14.12.2021
</t>
        </r>
      </text>
    </comment>
    <comment ref="D5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14.12.2021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17.11.2021</t>
        </r>
      </text>
    </comment>
    <comment ref="F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17.11.2021
</t>
        </r>
      </text>
    </comment>
    <comment ref="G5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03.12.2021</t>
        </r>
      </text>
    </comment>
    <comment ref="H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17.11.2021
</t>
        </r>
      </text>
    </comment>
    <comment ref="I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17.11.2021
</t>
        </r>
      </text>
    </comment>
    <comment ref="J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17.11.2021
</t>
        </r>
      </text>
    </comment>
    <comment ref="K5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17.11.2021</t>
        </r>
      </text>
    </comment>
    <comment ref="L5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17.11.2021</t>
        </r>
      </text>
    </comment>
    <comment ref="M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17.11.2021
</t>
        </r>
      </text>
    </comment>
    <comment ref="N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01.11.2021
</t>
        </r>
      </text>
    </comment>
    <comment ref="O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01.11.2021
</t>
        </r>
      </text>
    </comment>
    <comment ref="P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по информации на дату: 09.02.2022 г.</t>
        </r>
      </text>
    </comment>
    <comment ref="R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16.05.2022
</t>
        </r>
      </text>
    </comment>
    <comment ref="T51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01.11.2022
</t>
        </r>
      </text>
    </comment>
    <comment ref="U5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10.02.2023</t>
        </r>
      </text>
    </comment>
    <comment ref="W5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04.08.2023</t>
        </r>
      </text>
    </comment>
    <comment ref="AA51" authorId="0" shapeId="0">
      <text>
        <r>
          <rPr>
            <sz val="9"/>
            <color indexed="81"/>
            <rFont val="Tahoma"/>
            <family val="2"/>
            <charset val="204"/>
          </rPr>
          <t>Без учета дополнительных закрытых фондов с заблокированными активами на которые приходится 889 598 ед.</t>
        </r>
      </text>
    </comment>
    <comment ref="AB51" authorId="0" shapeId="0">
      <text>
        <r>
          <rPr>
            <sz val="9"/>
            <color indexed="81"/>
            <rFont val="Tahoma"/>
            <family val="2"/>
            <charset val="204"/>
          </rPr>
          <t>Без учета дополнительных закрытых фондов с заблокированными активами на которые приходится 915 582 ед.</t>
        </r>
      </text>
    </comment>
    <comment ref="AC51" authorId="0" shapeId="0">
      <text>
        <r>
          <rPr>
            <sz val="9"/>
            <color indexed="81"/>
            <rFont val="Tahoma"/>
            <family val="2"/>
            <charset val="204"/>
          </rPr>
          <t>Без учета дополнительных закрытых фондов с заблокированными активами на которые приходится 918 187 ед.</t>
        </r>
      </text>
    </comment>
    <comment ref="AA60" authorId="0" shapeId="0">
      <text>
        <r>
          <rPr>
            <sz val="9"/>
            <color indexed="81"/>
            <rFont val="Tahoma"/>
            <family val="2"/>
            <charset val="204"/>
          </rPr>
          <t>Без учета дополнительных закрытых фондов с заблокированными активами на которые приходится 889 534 чел.</t>
        </r>
      </text>
    </comment>
    <comment ref="AB60" authorId="0" shapeId="0">
      <text>
        <r>
          <rPr>
            <sz val="9"/>
            <color indexed="81"/>
            <rFont val="Tahoma"/>
            <family val="2"/>
            <charset val="204"/>
          </rPr>
          <t>Без учета дополнительных закрытых фондов с заблокированными активами на которые приходится 915 503 чел.</t>
        </r>
      </text>
    </comment>
    <comment ref="AC60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Без учета дополнительных закрытых фондов с заблокированными активами на которые приходится 918 086 чел.
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Расчетные показатели
</t>
        </r>
      </text>
    </comment>
    <comment ref="A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 период 30.06.2018 - 31.03.2021 - архивные (исторические) данные
</t>
        </r>
      </text>
    </comment>
    <comment ref="O83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04.08.2021/05.08.2021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3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05.11.2021/09.11.2021</t>
        </r>
      </text>
    </comment>
    <comment ref="Q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по информации на дату: 08.02.2022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25.10.2022
</t>
        </r>
      </text>
    </comment>
    <comment ref="U83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07.02.2023</t>
        </r>
      </text>
    </comment>
    <comment ref="V83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03.05.2023</t>
        </r>
      </text>
    </comment>
    <comment ref="W83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08.08.2023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04"/>
          </rPr>
          <t>За период 30.06.2018 - 31.03.2021 - архивные (исторические) данные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04.08.2021/05.08.2021
</t>
        </r>
      </text>
    </comment>
    <comment ref="P3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05.11.2021/09.11.2021
</t>
        </r>
      </text>
    </comment>
    <comment ref="Q314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по информации на дату: 27.01.2022 г.</t>
        </r>
      </text>
    </comment>
    <comment ref="R314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по информации на дату: 06.05.2022</t>
        </r>
      </text>
    </comment>
    <comment ref="T314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по информации на дату: 25.10.2022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07.02.2023
</t>
        </r>
      </text>
    </comment>
    <comment ref="V3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03.05.2023
</t>
        </r>
      </text>
    </comment>
    <comment ref="W3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08.08.2023
</t>
        </r>
      </text>
    </comment>
    <comment ref="A3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Расчетные показатели
</t>
        </r>
      </text>
    </comment>
    <comment ref="C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14.12.2021
</t>
        </r>
      </text>
    </comment>
    <comment ref="D326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14.12.2021</t>
        </r>
      </text>
    </comment>
    <comment ref="E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F326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12.11.2021</t>
        </r>
      </text>
    </comment>
    <comment ref="G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H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I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J326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12.11.2021</t>
        </r>
      </text>
    </comment>
    <comment ref="K326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12.11.2021</t>
        </r>
      </text>
    </comment>
    <comment ref="L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M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N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20.10.2021
</t>
        </r>
      </text>
    </comment>
    <comment ref="O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20.10.2021
</t>
        </r>
      </text>
    </comment>
    <comment ref="P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12.11.2021
</t>
        </r>
      </text>
    </comment>
    <comment ref="Q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15.02.2022
</t>
        </r>
      </text>
    </comment>
    <comment ref="T326" authorId="0" shapeId="0">
      <text>
        <r>
          <rPr>
            <b/>
            <sz val="9"/>
            <color indexed="81"/>
            <rFont val="Tahoma"/>
            <family val="2"/>
            <charset val="204"/>
          </rPr>
          <t>Данные по информации на дату 31.10.2022</t>
        </r>
      </text>
    </comment>
    <comment ref="U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14.02.2023
</t>
        </r>
      </text>
    </comment>
    <comment ref="V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11.05.2023 </t>
        </r>
      </text>
    </comment>
    <comment ref="W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Данные по информации на дату: 09.08.2023 </t>
        </r>
      </text>
    </comment>
  </commentList>
</comments>
</file>

<file path=xl/sharedStrings.xml><?xml version="1.0" encoding="utf-8"?>
<sst xmlns="http://schemas.openxmlformats.org/spreadsheetml/2006/main" count="1615" uniqueCount="126">
  <si>
    <t>единиц</t>
  </si>
  <si>
    <t>млн рублей</t>
  </si>
  <si>
    <t xml:space="preserve">Институциональные характеристики </t>
  </si>
  <si>
    <t>Закрытые ПИФы</t>
  </si>
  <si>
    <t>Открытые ПИФы</t>
  </si>
  <si>
    <t>Биржевые ПИФы</t>
  </si>
  <si>
    <t>Интервальные ПИФы</t>
  </si>
  <si>
    <t>Вклады в уставные (складочные) капиталы российских организаций</t>
  </si>
  <si>
    <t>из них:</t>
  </si>
  <si>
    <t>Основные показатели деятельности фондов</t>
  </si>
  <si>
    <t>Количество зарегистрированных АИФ</t>
  </si>
  <si>
    <t>ПИФ для квалифицированных инвесторов</t>
  </si>
  <si>
    <t>ПИФ для неквалифицированных инвесторов</t>
  </si>
  <si>
    <t>Концентрация в отрасли</t>
  </si>
  <si>
    <t xml:space="preserve">     количество ПИФ, составляющих  80 % активов</t>
  </si>
  <si>
    <t xml:space="preserve">     доля ПИФ, составляющих 80 % активов</t>
  </si>
  <si>
    <t xml:space="preserve">     количество УК совместно контролирующих  80 % активов</t>
  </si>
  <si>
    <t xml:space="preserve">     количество спецдепозитариев совместно контролирующих  80 % активов</t>
  </si>
  <si>
    <t xml:space="preserve">     top-20 ПИФ по СЧА</t>
  </si>
  <si>
    <t xml:space="preserve">     top-20 ПИФ по количеству участников - физических лиц</t>
  </si>
  <si>
    <t xml:space="preserve">     top-20 УК по СЧА</t>
  </si>
  <si>
    <t xml:space="preserve">     top-100 ПИФ по СЧА</t>
  </si>
  <si>
    <t xml:space="preserve">     top-100 ПИФ по количеству участников - физических лиц</t>
  </si>
  <si>
    <t xml:space="preserve">     top-100 УК по СЧА</t>
  </si>
  <si>
    <t>ед.</t>
  </si>
  <si>
    <t>%</t>
  </si>
  <si>
    <t>Стоимость чистых активов ПИФ, приходящаяся на физических лиц, в т.ч.</t>
  </si>
  <si>
    <t>Закрытые ПИФ</t>
  </si>
  <si>
    <t>Интервальные ПИФ</t>
  </si>
  <si>
    <t>Открытые ПИФ</t>
  </si>
  <si>
    <t>Биржевые ПИФ</t>
  </si>
  <si>
    <t xml:space="preserve">Ценные бумаги субъектов РФ </t>
  </si>
  <si>
    <t xml:space="preserve">Муниципальные ценные бумаги </t>
  </si>
  <si>
    <t>Акции российских эмитентов (обыкновенные + привилегированные)</t>
  </si>
  <si>
    <t>Стоимость чистых активов закрытых ПИФ</t>
  </si>
  <si>
    <t>Стоимость чистых активов интервальных ПИФ</t>
  </si>
  <si>
    <t>Стоимость чистых активов открытых ПИФ</t>
  </si>
  <si>
    <t>Стоимость чистых активов биржевых ПИФ</t>
  </si>
  <si>
    <t xml:space="preserve">Обязательства ПИФ </t>
  </si>
  <si>
    <t>Стоимость чистых активов (СЧА) по категориям ПИФ</t>
  </si>
  <si>
    <t>Стоимость чистых активов (СЧА) акционерных инвестиционных фондов (АИФ)</t>
  </si>
  <si>
    <t xml:space="preserve">Долгосрочных прямых инвестиций </t>
  </si>
  <si>
    <t xml:space="preserve">Комбинированный фонд </t>
  </si>
  <si>
    <t xml:space="preserve">Кредитный </t>
  </si>
  <si>
    <t xml:space="preserve">Недвижимости </t>
  </si>
  <si>
    <t xml:space="preserve">Особо рисковых (венчурных) инвестиций </t>
  </si>
  <si>
    <t xml:space="preserve">Прямых инвестиций </t>
  </si>
  <si>
    <t xml:space="preserve">Рентный </t>
  </si>
  <si>
    <t xml:space="preserve">Фонд финансовых инструментов </t>
  </si>
  <si>
    <t>ПИФ для неквалифицированных инвесторов всего, в том числе:</t>
  </si>
  <si>
    <t>ПИФ для квалифицированных инвесторов всего, в том числе:</t>
  </si>
  <si>
    <t xml:space="preserve">Фонд рыночных финансовых инструментов </t>
  </si>
  <si>
    <t xml:space="preserve">Акций </t>
  </si>
  <si>
    <t xml:space="preserve">Смешанных инвестиций </t>
  </si>
  <si>
    <t xml:space="preserve">     доля УК совместно контролирующих  80 % активов</t>
  </si>
  <si>
    <t xml:space="preserve">     доля спецдепозитариев совместно контролирующих  80 % активов</t>
  </si>
  <si>
    <t xml:space="preserve">Денежного рынка </t>
  </si>
  <si>
    <t>Депозитарные расписки</t>
  </si>
  <si>
    <t>Количество зарегистрированных ПИФ для неквалифицированных инвесторов, в т.ч.</t>
  </si>
  <si>
    <t>Количество зарегистрированных ПИФ для квалифицированных инвесторов, в т.ч.</t>
  </si>
  <si>
    <t>Количество управляющих компаний, осуществляющих доверительное управление ПИФами для неквалифицированных инвесторов</t>
  </si>
  <si>
    <t>Количество управляющих компаний, осуществляющих доверительное управление ПИФами для квалифицированных инвесторов</t>
  </si>
  <si>
    <t>Количество владельцев паев ПИФов для неквалифицированных инвесторов, в т.ч.</t>
  </si>
  <si>
    <t>Количество владельцев паев ПИФов для квалифицированных инвесторов, в т.ч.</t>
  </si>
  <si>
    <t>Количество зарегистрированных ПИФ</t>
  </si>
  <si>
    <t>Количество владельцев паев ПИФов</t>
  </si>
  <si>
    <t>Количество физ. лиц-владельцев паев ПИФов для неквалифицированных инвесторов, в т.ч.</t>
  </si>
  <si>
    <t>Количество физ. лиц-владельцев паев ПИФов</t>
  </si>
  <si>
    <t>Стоимость чистых активов ПИФ для неквалифицированных инвесторов, приходящаяся на физических лиц, в т.ч.</t>
  </si>
  <si>
    <t>Стоимость чистых активов ПИФ для квалифицированных инвесторов, приходящаяся на физических лиц, в т.ч.</t>
  </si>
  <si>
    <t>Количество физ. лиц-владельцев паев ПИФов для квалифицированных инвесторов, в т.ч.</t>
  </si>
  <si>
    <t>Прирост "+"
(уменьшение "-")
стоимости имущества в
результате сделок с
имуществом - всего</t>
  </si>
  <si>
    <t>Прирост "+"
(уменьшение "-")
стоимости имущества в
 результате изменения
 справедливой стоимости имущества -
 всего</t>
  </si>
  <si>
    <t>Доход по имуществу,
принадлежащему
акционерному
инвестиционному фонду 
(составляющему паевой 
инвестиционный фонд), -
всего</t>
  </si>
  <si>
    <t>Оплата по договорам, в
том числе по договорам 
аренды, права из 
которых составляют 
имущество фонда</t>
  </si>
  <si>
    <t>Сумма начисленных 
вознаграждений управляющей 
компании, специализированному 
депозитарию, лицу, 
осуществляющему ведение 
реестра, аудиторской организации, 
оценщику и бирже - всего</t>
  </si>
  <si>
    <t>Сумма начисленных расходов, 
связанных с управлением 
акционерным инвестиционным 
фондом или доверительным 
управлением паевым 
инвестиционным фондом</t>
  </si>
  <si>
    <t>Сумма начисленных 
дивидендов по акциям 
акционерного 
инвестиционного фонда 
(дохода по 
инвестиционным паям 
паевого 
инвестиционного 
фонда)</t>
  </si>
  <si>
    <t>Прочие 
доходы</t>
  </si>
  <si>
    <t>Прочие 
расходы</t>
  </si>
  <si>
    <t>Прирост "+" 
имущества в 
результате 
размещения акций 
акционерного 
инвестиционного 
фонда (выдачи 
инвестиционных паев 
паевого 
инвестиционного 
фонда)</t>
  </si>
  <si>
    <t>Уменьшение "-" 
имущества в результате 
выкупа или 
приобретения акций 
акционерного 
инвестиционного фонда 
(погашения 
инвестиционных паев 
паевого 
инвестиционного фонда)</t>
  </si>
  <si>
    <t>Прирост "+" 
имущества в 
результате обмена 
инвестиционных паев 
других паевых 
инвестиционных 
фондов на 
инвестиционные паи 
данного паевого 
инвестиционного 
фонда</t>
  </si>
  <si>
    <t>Уменьшение "-" имущества в 
результате обмена 
инвестиционных паев данного 
паевого инвестиционного фонда 
на инвестиционные паи других 
паевых инвестиционных фондов</t>
  </si>
  <si>
    <t>млн руб.</t>
  </si>
  <si>
    <t xml:space="preserve">Активы ПИФ, в том числе: </t>
  </si>
  <si>
    <t xml:space="preserve">Денежные средства всего, в том числе: </t>
  </si>
  <si>
    <t xml:space="preserve">На текущих счетах </t>
  </si>
  <si>
    <t xml:space="preserve">На депозитных счетах </t>
  </si>
  <si>
    <t xml:space="preserve">Инвестиционные паи российских паевых инвестиционных фондов </t>
  </si>
  <si>
    <t xml:space="preserve">Облигации российских хозяйственных обществ </t>
  </si>
  <si>
    <t xml:space="preserve">Государственные ценные бумаги РФ </t>
  </si>
  <si>
    <r>
      <t>Ценные бумаги иностранных эмитентов всего, в том числе:</t>
    </r>
    <r>
      <rPr>
        <b/>
        <sz val="9"/>
        <rFont val="Calibri"/>
        <family val="2"/>
        <charset val="204"/>
        <scheme val="minor"/>
      </rPr>
      <t xml:space="preserve"> </t>
    </r>
  </si>
  <si>
    <t xml:space="preserve">Акции иностранных эмитентов </t>
  </si>
  <si>
    <t>Облигации иностранных эмитентов</t>
  </si>
  <si>
    <t xml:space="preserve">Паи (акции) иностранных инвестиционных фондов </t>
  </si>
  <si>
    <r>
      <t xml:space="preserve">Иные иностранные ценные бумаги </t>
    </r>
    <r>
      <rPr>
        <b/>
        <sz val="9"/>
        <rFont val="Calibri"/>
        <family val="2"/>
        <charset val="204"/>
        <scheme val="minor"/>
      </rPr>
      <t/>
    </r>
  </si>
  <si>
    <t xml:space="preserve">Недвижимое имущество и имущественные права всего, в том числе: </t>
  </si>
  <si>
    <t xml:space="preserve">Недвижимое имущество </t>
  </si>
  <si>
    <t xml:space="preserve">Ипотечные ценные бумаги </t>
  </si>
  <si>
    <t xml:space="preserve">Прочие активы </t>
  </si>
  <si>
    <t>Имущественные права и права аренды</t>
  </si>
  <si>
    <t>человек</t>
  </si>
  <si>
    <t>х</t>
  </si>
  <si>
    <t>Количество УК, осуществляющих деятельность УК ПИФ/АИФ, из них:</t>
  </si>
  <si>
    <t>Количество компаний, имеющих лицензию СД</t>
  </si>
  <si>
    <t>Количество СД, осуществляющих учет и хранение составляющего ПИФ/АИФ имущества, а также контроль за деятельностью их УК</t>
  </si>
  <si>
    <t>Ед. измерения</t>
  </si>
  <si>
    <t xml:space="preserve">Хедж </t>
  </si>
  <si>
    <t>Количество компаний, имеющих лицензию УК ПИФ/АИФ</t>
  </si>
  <si>
    <t xml:space="preserve">Товарного рынка </t>
  </si>
  <si>
    <t xml:space="preserve">Ипотечный </t>
  </si>
  <si>
    <t xml:space="preserve">Фондов </t>
  </si>
  <si>
    <t xml:space="preserve">Облигаций </t>
  </si>
  <si>
    <t>Производные финансовые инструменты</t>
  </si>
  <si>
    <t>-</t>
  </si>
  <si>
    <t xml:space="preserve">Векселя российских хозяйственных обществ </t>
  </si>
  <si>
    <r>
      <t>Показатели деятельности паевых и акционерных инвестиционных фондов</t>
    </r>
    <r>
      <rPr>
        <b/>
        <vertAlign val="superscript"/>
        <sz val="9"/>
        <color rgb="FF002060"/>
        <rFont val="Calibri"/>
        <family val="2"/>
        <charset val="204"/>
        <scheme val="minor"/>
      </rPr>
      <t>1</t>
    </r>
  </si>
  <si>
    <r>
      <t>31.03.2022</t>
    </r>
    <r>
      <rPr>
        <b/>
        <vertAlign val="superscript"/>
        <sz val="9"/>
        <color rgb="FF002060"/>
        <rFont val="Calibri"/>
        <family val="2"/>
        <charset val="204"/>
        <scheme val="minor"/>
      </rPr>
      <t>2</t>
    </r>
  </si>
  <si>
    <r>
      <t>Стоимость чистых активов ПИФ</t>
    </r>
    <r>
      <rPr>
        <b/>
        <vertAlign val="superscript"/>
        <sz val="9"/>
        <rFont val="Calibri"/>
        <family val="2"/>
        <charset val="204"/>
        <scheme val="minor"/>
      </rPr>
      <t>3</t>
    </r>
  </si>
  <si>
    <r>
      <rPr>
        <vertAlign val="superscript"/>
        <sz val="9"/>
        <rFont val="Calibri"/>
        <family val="2"/>
        <charset val="204"/>
        <scheme val="minor"/>
      </rPr>
      <t>3</t>
    </r>
    <r>
      <rPr>
        <sz val="9"/>
        <rFont val="Calibri"/>
        <family val="2"/>
        <charset val="204"/>
        <scheme val="minor"/>
      </rPr>
      <t>Данные по СЧА не включают заблокированные активы и по ряду фондов расчетное. Итоговые значения отдельных показателей могут не соответствовать сумме значений их составляющих.</t>
    </r>
  </si>
  <si>
    <r>
      <rPr>
        <vertAlign val="superscript"/>
        <sz val="9"/>
        <rFont val="Calibri"/>
        <family val="2"/>
        <charset val="204"/>
        <scheme val="minor"/>
      </rPr>
      <t>2</t>
    </r>
    <r>
      <rPr>
        <sz val="9"/>
        <rFont val="Calibri"/>
        <family val="2"/>
        <charset val="204"/>
        <scheme val="minor"/>
      </rPr>
      <t>В связи с невозможностью расчета СЧА отдельными ПИФ сопоставимые данные по ряду показателей (в том числе по формам 0420502, 0420503 и 0420872) на отчетную дату 31.03.2022 не публикуются.</t>
    </r>
  </si>
  <si>
    <r>
      <t>Изменение стоимости паев ПИФ за квартал (месяц)</t>
    </r>
    <r>
      <rPr>
        <b/>
        <vertAlign val="superscript"/>
        <sz val="9"/>
        <rFont val="Calibri"/>
        <family val="2"/>
        <charset val="204"/>
        <scheme val="minor"/>
      </rPr>
      <t>4</t>
    </r>
  </si>
  <si>
    <r>
      <rPr>
        <vertAlign val="superscript"/>
        <sz val="9"/>
        <rFont val="Calibri"/>
        <family val="2"/>
        <charset val="204"/>
        <scheme val="minor"/>
      </rPr>
      <t>4</t>
    </r>
    <r>
      <rPr>
        <sz val="9"/>
        <rFont val="Calibri"/>
        <family val="2"/>
        <charset val="204"/>
        <scheme val="minor"/>
      </rPr>
      <t>Начиная с отчета за октябрь 2023 года данные публикуются ежемесячно</t>
    </r>
  </si>
  <si>
    <r>
      <t>31.10.2023</t>
    </r>
    <r>
      <rPr>
        <b/>
        <vertAlign val="superscript"/>
        <sz val="9"/>
        <color rgb="FF002060"/>
        <rFont val="Calibri"/>
        <family val="2"/>
        <charset val="204"/>
        <scheme val="minor"/>
      </rPr>
      <t>4</t>
    </r>
  </si>
  <si>
    <r>
      <rPr>
        <vertAlign val="superscript"/>
        <sz val="9"/>
        <rFont val="Calibri"/>
        <family val="2"/>
        <charset val="204"/>
        <scheme val="minor"/>
      </rPr>
      <t>1</t>
    </r>
    <r>
      <rPr>
        <sz val="9"/>
        <rFont val="Calibri"/>
        <family val="2"/>
        <charset val="204"/>
        <scheme val="minor"/>
      </rPr>
      <t>На основании данных отчетности по формам 0420502 «Справка о стоимости чистых активов, в том числе стоимости активов (имущества), акционерного инвестиционного фонда (паевого инвестиционного фонда)», 0420503 "Отчет о приросте (об уменьшении) стоимости имущества, принадлежащего акционерному инвестиционному фонду (составляющего паевой инвестиционный фонд)" и 0420504 «Отчет о владельцах акций акционерного инвестиционного фонда (инвестиционных паев паевого инвестиционного фонда)», а также данных отчетности по форме 0420872 «Справка о стоимости чистых активов, в том числе стоимости активов (имущества), акционерного инвестиционного фонда (паевого инвестиционного фонда)». Данные ООО «УК ФКБС» не учитываются ввиду специфики деятельности организации.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</si>
</sst>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002060"/>
      <name val="Calibri"/>
      <family val="2"/>
      <charset val="204"/>
      <scheme val="minor"/>
    </font>
    <font>
      <sz val="10"/>
      <color theme="1"/>
      <name val="Tahoma"/>
      <family val="2"/>
    </font>
    <font>
      <vertAlign val="superscript"/>
      <sz val="9"/>
      <name val="Calibri"/>
      <family val="2"/>
      <charset val="204"/>
      <scheme val="minor"/>
    </font>
    <font>
      <b/>
      <vertAlign val="superscript"/>
      <sz val="9"/>
      <color rgb="FF002060"/>
      <name val="Calibri"/>
      <family val="2"/>
      <charset val="204"/>
      <scheme val="minor"/>
    </font>
    <font>
      <b/>
      <vertAlign val="superscript"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1" xfId="0" applyFont="1" applyBorder="1" applyAlignment="1">
      <alignment horizontal="left" indent="6"/>
    </xf>
    <xf numFmtId="0" fontId="2" fillId="0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indent="5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wrapText="1" indent="5"/>
    </xf>
    <xf numFmtId="0" fontId="2" fillId="0" borderId="1" xfId="0" applyFont="1" applyFill="1" applyBorder="1" applyAlignment="1">
      <alignment horizontal="left" indent="7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6"/>
    </xf>
    <xf numFmtId="0" fontId="2" fillId="0" borderId="1" xfId="0" applyFont="1" applyFill="1" applyBorder="1" applyAlignment="1">
      <alignment horizontal="left" indent="3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0" fontId="1" fillId="3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indent="4"/>
    </xf>
    <xf numFmtId="0" fontId="2" fillId="0" borderId="1" xfId="0" applyFont="1" applyFill="1" applyBorder="1" applyAlignment="1">
      <alignment horizontal="left" indent="4"/>
    </xf>
    <xf numFmtId="0" fontId="1" fillId="0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/>
    <xf numFmtId="164" fontId="3" fillId="0" borderId="0" xfId="0" applyNumberFormat="1" applyFont="1" applyBorder="1"/>
    <xf numFmtId="14" fontId="8" fillId="5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/>
    <xf numFmtId="3" fontId="2" fillId="0" borderId="0" xfId="0" applyNumberFormat="1" applyFont="1" applyBorder="1"/>
    <xf numFmtId="3" fontId="4" fillId="0" borderId="0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FFFBF"/>
      <color rgb="FF591E07"/>
      <color rgb="FF89FFBE"/>
      <color rgb="FF008A3E"/>
      <color rgb="FF00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8" tint="0.39997558519241921"/>
    <pageSetUpPr fitToPage="1"/>
  </sheetPr>
  <dimension ref="A1:AF417"/>
  <sheetViews>
    <sheetView tabSelected="1" zoomScaleNormal="100" workbookViewId="0">
      <pane xSplit="2" ySplit="1" topLeftCell="Z2" activePane="bottomRight" state="frozen"/>
      <selection pane="topRight" activeCell="C1" sqref="C1"/>
      <selection pane="bottomLeft" activeCell="A2" sqref="A2"/>
      <selection pane="bottomRight" activeCell="AG15" sqref="AG15"/>
    </sheetView>
  </sheetViews>
  <sheetFormatPr defaultColWidth="9.140625" defaultRowHeight="12" x14ac:dyDescent="0.2"/>
  <cols>
    <col min="1" max="1" width="71.85546875" style="3" customWidth="1"/>
    <col min="2" max="2" width="13.5703125" style="4" customWidth="1"/>
    <col min="3" max="18" width="10.140625" style="4" customWidth="1"/>
    <col min="19" max="19" width="10.85546875" style="4" customWidth="1"/>
    <col min="20" max="23" width="10.85546875" style="1" customWidth="1"/>
    <col min="24" max="26" width="11.5703125" style="1" customWidth="1"/>
    <col min="27" max="27" width="11.42578125" style="1" customWidth="1"/>
    <col min="28" max="29" width="11.7109375" style="1" customWidth="1"/>
    <col min="30" max="16384" width="9.140625" style="1"/>
  </cols>
  <sheetData>
    <row r="1" spans="1:29" ht="14.25" x14ac:dyDescent="0.2">
      <c r="A1" s="75" t="s">
        <v>117</v>
      </c>
      <c r="B1" s="76" t="s">
        <v>107</v>
      </c>
      <c r="C1" s="77">
        <v>43281</v>
      </c>
      <c r="D1" s="77">
        <v>43373</v>
      </c>
      <c r="E1" s="77">
        <v>43465</v>
      </c>
      <c r="F1" s="77">
        <v>43555</v>
      </c>
      <c r="G1" s="77">
        <v>43646</v>
      </c>
      <c r="H1" s="77">
        <v>43738</v>
      </c>
      <c r="I1" s="77">
        <v>43830</v>
      </c>
      <c r="J1" s="77">
        <v>43921</v>
      </c>
      <c r="K1" s="77">
        <v>44012</v>
      </c>
      <c r="L1" s="77">
        <v>44104</v>
      </c>
      <c r="M1" s="77">
        <v>44196</v>
      </c>
      <c r="N1" s="77">
        <v>44286</v>
      </c>
      <c r="O1" s="77">
        <v>44377</v>
      </c>
      <c r="P1" s="77">
        <v>44469</v>
      </c>
      <c r="Q1" s="77">
        <v>44561</v>
      </c>
      <c r="R1" s="77" t="s">
        <v>118</v>
      </c>
      <c r="S1" s="77">
        <v>44742</v>
      </c>
      <c r="T1" s="77">
        <v>44834</v>
      </c>
      <c r="U1" s="77">
        <v>44926</v>
      </c>
      <c r="V1" s="77">
        <v>45016</v>
      </c>
      <c r="W1" s="77">
        <v>45107</v>
      </c>
      <c r="X1" s="77">
        <v>45199</v>
      </c>
      <c r="Y1" s="96" t="s">
        <v>124</v>
      </c>
      <c r="Z1" s="96">
        <v>45260</v>
      </c>
      <c r="AA1" s="96">
        <v>45291</v>
      </c>
      <c r="AB1" s="96">
        <v>45322</v>
      </c>
      <c r="AC1" s="96">
        <v>45351</v>
      </c>
    </row>
    <row r="2" spans="1:29" x14ac:dyDescent="0.2">
      <c r="A2" s="71" t="s">
        <v>2</v>
      </c>
      <c r="B2" s="6" t="s">
        <v>103</v>
      </c>
      <c r="C2" s="6" t="s">
        <v>103</v>
      </c>
      <c r="D2" s="6" t="s">
        <v>103</v>
      </c>
      <c r="E2" s="6" t="s">
        <v>103</v>
      </c>
      <c r="F2" s="6" t="s">
        <v>103</v>
      </c>
      <c r="G2" s="6" t="s">
        <v>103</v>
      </c>
      <c r="H2" s="6" t="s">
        <v>103</v>
      </c>
      <c r="I2" s="6" t="s">
        <v>103</v>
      </c>
      <c r="J2" s="6" t="s">
        <v>103</v>
      </c>
      <c r="K2" s="6" t="s">
        <v>103</v>
      </c>
      <c r="L2" s="6" t="s">
        <v>103</v>
      </c>
      <c r="M2" s="6" t="s">
        <v>103</v>
      </c>
      <c r="N2" s="6" t="s">
        <v>103</v>
      </c>
      <c r="O2" s="6" t="s">
        <v>103</v>
      </c>
      <c r="P2" s="6" t="s">
        <v>103</v>
      </c>
      <c r="Q2" s="6" t="s">
        <v>103</v>
      </c>
      <c r="R2" s="6" t="s">
        <v>103</v>
      </c>
      <c r="S2" s="6" t="s">
        <v>103</v>
      </c>
      <c r="T2" s="6" t="s">
        <v>103</v>
      </c>
      <c r="U2" s="6" t="s">
        <v>103</v>
      </c>
      <c r="V2" s="6" t="s">
        <v>103</v>
      </c>
      <c r="W2" s="6" t="s">
        <v>103</v>
      </c>
      <c r="X2" s="6" t="s">
        <v>103</v>
      </c>
      <c r="Y2" s="6" t="s">
        <v>103</v>
      </c>
      <c r="Z2" s="6" t="s">
        <v>103</v>
      </c>
      <c r="AA2" s="6" t="s">
        <v>103</v>
      </c>
      <c r="AB2" s="6" t="s">
        <v>103</v>
      </c>
      <c r="AC2" s="6" t="s">
        <v>103</v>
      </c>
    </row>
    <row r="3" spans="1:29" x14ac:dyDescent="0.2">
      <c r="A3" s="12" t="s">
        <v>64</v>
      </c>
      <c r="B3" s="42" t="s">
        <v>0</v>
      </c>
      <c r="C3" s="50">
        <f t="shared" ref="C3" si="0">C4+C26</f>
        <v>1464</v>
      </c>
      <c r="D3" s="50">
        <f t="shared" ref="D3:P3" si="1">D4+D26</f>
        <v>1457</v>
      </c>
      <c r="E3" s="50">
        <f t="shared" si="1"/>
        <v>1440</v>
      </c>
      <c r="F3" s="50">
        <f t="shared" si="1"/>
        <v>1445</v>
      </c>
      <c r="G3" s="50">
        <f t="shared" si="1"/>
        <v>1456</v>
      </c>
      <c r="H3" s="50">
        <f t="shared" si="1"/>
        <v>1508</v>
      </c>
      <c r="I3" s="50">
        <f t="shared" si="1"/>
        <v>1531</v>
      </c>
      <c r="J3" s="50">
        <f t="shared" si="1"/>
        <v>1534</v>
      </c>
      <c r="K3" s="50">
        <f t="shared" si="1"/>
        <v>1573</v>
      </c>
      <c r="L3" s="50">
        <f t="shared" si="1"/>
        <v>1602</v>
      </c>
      <c r="M3" s="50">
        <f t="shared" si="1"/>
        <v>1631</v>
      </c>
      <c r="N3" s="50">
        <f t="shared" si="1"/>
        <v>1672</v>
      </c>
      <c r="O3" s="33">
        <f t="shared" si="1"/>
        <v>1764</v>
      </c>
      <c r="P3" s="33">
        <f t="shared" si="1"/>
        <v>1845</v>
      </c>
      <c r="Q3" s="33">
        <f t="shared" ref="Q3" si="2">Q4+Q26</f>
        <v>1965</v>
      </c>
      <c r="R3" s="33">
        <f t="shared" ref="R3" si="3">R4+R26</f>
        <v>2031</v>
      </c>
      <c r="S3" s="33">
        <f t="shared" ref="S3" si="4">S4+S26</f>
        <v>2066</v>
      </c>
      <c r="T3" s="33">
        <f t="shared" ref="T3:U3" si="5">T4+T26</f>
        <v>2108</v>
      </c>
      <c r="U3" s="33">
        <f t="shared" si="5"/>
        <v>2163</v>
      </c>
      <c r="V3" s="33">
        <f t="shared" ref="V3:W3" si="6">V4+V26</f>
        <v>2185</v>
      </c>
      <c r="W3" s="33">
        <f t="shared" si="6"/>
        <v>2267</v>
      </c>
      <c r="X3" s="33">
        <v>2431</v>
      </c>
      <c r="Y3" s="33">
        <v>2477</v>
      </c>
      <c r="Z3" s="33">
        <v>2552</v>
      </c>
      <c r="AA3" s="33">
        <v>2645</v>
      </c>
      <c r="AB3" s="33">
        <v>2661</v>
      </c>
      <c r="AC3" s="33">
        <v>2700</v>
      </c>
    </row>
    <row r="4" spans="1:29" x14ac:dyDescent="0.2">
      <c r="A4" s="25" t="s">
        <v>58</v>
      </c>
      <c r="B4" s="43" t="s">
        <v>0</v>
      </c>
      <c r="C4" s="51">
        <f t="shared" ref="C4" si="7">C5+C14+C19+C24</f>
        <v>614</v>
      </c>
      <c r="D4" s="51">
        <f t="shared" ref="D4:P4" si="8">D5+D14+D19+D24</f>
        <v>595</v>
      </c>
      <c r="E4" s="51">
        <f t="shared" si="8"/>
        <v>554</v>
      </c>
      <c r="F4" s="51">
        <f t="shared" si="8"/>
        <v>550</v>
      </c>
      <c r="G4" s="51">
        <f t="shared" si="8"/>
        <v>543</v>
      </c>
      <c r="H4" s="51">
        <f t="shared" si="8"/>
        <v>540</v>
      </c>
      <c r="I4" s="51">
        <f t="shared" si="8"/>
        <v>525</v>
      </c>
      <c r="J4" s="51">
        <f t="shared" si="8"/>
        <v>511</v>
      </c>
      <c r="K4" s="51">
        <f t="shared" si="8"/>
        <v>518</v>
      </c>
      <c r="L4" s="51">
        <f t="shared" si="8"/>
        <v>518</v>
      </c>
      <c r="M4" s="51">
        <f t="shared" si="8"/>
        <v>528</v>
      </c>
      <c r="N4" s="51">
        <f t="shared" si="8"/>
        <v>536</v>
      </c>
      <c r="O4" s="34">
        <f t="shared" si="8"/>
        <v>546</v>
      </c>
      <c r="P4" s="34">
        <f t="shared" si="8"/>
        <v>552</v>
      </c>
      <c r="Q4" s="34">
        <f t="shared" ref="Q4" si="9">Q5+Q14+Q19+Q24</f>
        <v>587</v>
      </c>
      <c r="R4" s="34">
        <f t="shared" ref="R4" si="10">R5+R14+R19+R24</f>
        <v>587</v>
      </c>
      <c r="S4" s="34">
        <f t="shared" ref="S4" si="11">S5+S14+S19+S24</f>
        <v>596</v>
      </c>
      <c r="T4" s="34">
        <f t="shared" ref="T4:U4" si="12">T5+T14+T19+T24</f>
        <v>594</v>
      </c>
      <c r="U4" s="34">
        <f t="shared" si="12"/>
        <v>600</v>
      </c>
      <c r="V4" s="34">
        <f t="shared" ref="V4:W4" si="13">V5+V14+V19+V24</f>
        <v>587</v>
      </c>
      <c r="W4" s="34">
        <f t="shared" si="13"/>
        <v>589</v>
      </c>
      <c r="X4" s="34">
        <v>593</v>
      </c>
      <c r="Y4" s="34">
        <v>593</v>
      </c>
      <c r="Z4" s="34">
        <v>607</v>
      </c>
      <c r="AA4" s="34">
        <v>625</v>
      </c>
      <c r="AB4" s="34">
        <v>629</v>
      </c>
      <c r="AC4" s="34">
        <v>631</v>
      </c>
    </row>
    <row r="5" spans="1:29" x14ac:dyDescent="0.2">
      <c r="A5" s="26" t="s">
        <v>3</v>
      </c>
      <c r="B5" s="44" t="s">
        <v>0</v>
      </c>
      <c r="C5" s="52">
        <f t="shared" ref="C5:H5" si="14">SUM(C6:C13)</f>
        <v>285</v>
      </c>
      <c r="D5" s="52">
        <f t="shared" si="14"/>
        <v>276</v>
      </c>
      <c r="E5" s="52">
        <f t="shared" si="14"/>
        <v>269</v>
      </c>
      <c r="F5" s="52">
        <f t="shared" si="14"/>
        <v>265</v>
      </c>
      <c r="G5" s="52">
        <f t="shared" si="14"/>
        <v>256</v>
      </c>
      <c r="H5" s="52">
        <f t="shared" si="14"/>
        <v>250</v>
      </c>
      <c r="I5" s="52">
        <f t="shared" ref="I5:P5" si="15">SUM(I6:I13)</f>
        <v>239</v>
      </c>
      <c r="J5" s="52">
        <f t="shared" si="15"/>
        <v>226</v>
      </c>
      <c r="K5" s="52">
        <f t="shared" si="15"/>
        <v>226</v>
      </c>
      <c r="L5" s="52">
        <f t="shared" si="15"/>
        <v>217</v>
      </c>
      <c r="M5" s="52">
        <f>SUM(M6:M13)</f>
        <v>216</v>
      </c>
      <c r="N5" s="52">
        <f t="shared" si="15"/>
        <v>210</v>
      </c>
      <c r="O5" s="52">
        <f t="shared" si="15"/>
        <v>206</v>
      </c>
      <c r="P5" s="52">
        <f t="shared" si="15"/>
        <v>198</v>
      </c>
      <c r="Q5" s="52">
        <f t="shared" ref="Q5" si="16">SUM(Q6:Q13)</f>
        <v>191</v>
      </c>
      <c r="R5" s="52">
        <f t="shared" ref="R5" si="17">SUM(R6:R13)</f>
        <v>188</v>
      </c>
      <c r="S5" s="52">
        <f t="shared" ref="S5" si="18">SUM(S6:S13)</f>
        <v>186</v>
      </c>
      <c r="T5" s="52">
        <f t="shared" ref="T5:U5" si="19">SUM(T6:T13)</f>
        <v>184</v>
      </c>
      <c r="U5" s="52">
        <f t="shared" si="19"/>
        <v>183</v>
      </c>
      <c r="V5" s="52">
        <f>SUM(V6:V13)</f>
        <v>184</v>
      </c>
      <c r="W5" s="52">
        <f>SUM(W6:W13)</f>
        <v>184</v>
      </c>
      <c r="X5" s="52">
        <v>200</v>
      </c>
      <c r="Y5" s="84">
        <v>195</v>
      </c>
      <c r="Z5" s="84">
        <v>212</v>
      </c>
      <c r="AA5" s="84">
        <v>289</v>
      </c>
      <c r="AB5" s="84">
        <v>287</v>
      </c>
      <c r="AC5" s="84">
        <v>289</v>
      </c>
    </row>
    <row r="6" spans="1:29" x14ac:dyDescent="0.2">
      <c r="A6" s="15" t="s">
        <v>52</v>
      </c>
      <c r="B6" s="45" t="s">
        <v>0</v>
      </c>
      <c r="C6" s="53">
        <v>9</v>
      </c>
      <c r="D6" s="53">
        <v>9</v>
      </c>
      <c r="E6" s="53">
        <v>8</v>
      </c>
      <c r="F6" s="53">
        <v>8</v>
      </c>
      <c r="G6" s="53">
        <v>8</v>
      </c>
      <c r="H6" s="53">
        <v>8</v>
      </c>
      <c r="I6" s="53">
        <v>6</v>
      </c>
      <c r="J6" s="53">
        <v>4</v>
      </c>
      <c r="K6" s="53">
        <v>4</v>
      </c>
      <c r="L6" s="53">
        <v>3</v>
      </c>
      <c r="M6" s="53">
        <v>3</v>
      </c>
      <c r="N6" s="53">
        <v>2</v>
      </c>
      <c r="O6" s="36">
        <v>2</v>
      </c>
      <c r="P6" s="36">
        <v>2</v>
      </c>
      <c r="Q6" s="36">
        <v>2</v>
      </c>
      <c r="R6" s="36">
        <v>2</v>
      </c>
      <c r="S6" s="36">
        <v>2</v>
      </c>
      <c r="T6" s="36">
        <v>2</v>
      </c>
      <c r="U6" s="36">
        <v>2</v>
      </c>
      <c r="V6" s="36">
        <v>2</v>
      </c>
      <c r="W6" s="36">
        <v>2</v>
      </c>
      <c r="X6" s="36">
        <v>2</v>
      </c>
      <c r="Y6" s="85">
        <v>2</v>
      </c>
      <c r="Z6" s="85">
        <v>2</v>
      </c>
      <c r="AA6" s="85">
        <v>2</v>
      </c>
      <c r="AB6" s="85">
        <v>2</v>
      </c>
      <c r="AC6" s="85">
        <v>2</v>
      </c>
    </row>
    <row r="7" spans="1:29" x14ac:dyDescent="0.2">
      <c r="A7" s="15" t="s">
        <v>56</v>
      </c>
      <c r="B7" s="45" t="s">
        <v>0</v>
      </c>
      <c r="C7" s="53">
        <v>1</v>
      </c>
      <c r="D7" s="53">
        <v>1</v>
      </c>
      <c r="E7" s="53">
        <v>1</v>
      </c>
      <c r="F7" s="53">
        <v>1</v>
      </c>
      <c r="G7" s="53">
        <v>1</v>
      </c>
      <c r="H7" s="53">
        <v>1</v>
      </c>
      <c r="I7" s="53">
        <v>1</v>
      </c>
      <c r="J7" s="53">
        <v>1</v>
      </c>
      <c r="K7" s="53">
        <v>1</v>
      </c>
      <c r="L7" s="53">
        <v>1</v>
      </c>
      <c r="M7" s="53">
        <v>1</v>
      </c>
      <c r="N7" s="53">
        <v>1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</row>
    <row r="8" spans="1:29" x14ac:dyDescent="0.2">
      <c r="A8" s="15" t="s">
        <v>44</v>
      </c>
      <c r="B8" s="45" t="s">
        <v>0</v>
      </c>
      <c r="C8" s="53">
        <v>185</v>
      </c>
      <c r="D8" s="53">
        <v>182</v>
      </c>
      <c r="E8" s="53">
        <v>178</v>
      </c>
      <c r="F8" s="53">
        <v>180</v>
      </c>
      <c r="G8" s="53">
        <v>179</v>
      </c>
      <c r="H8" s="53">
        <v>175</v>
      </c>
      <c r="I8" s="53">
        <v>166</v>
      </c>
      <c r="J8" s="53">
        <v>158</v>
      </c>
      <c r="K8" s="53">
        <v>157</v>
      </c>
      <c r="L8" s="53">
        <v>153</v>
      </c>
      <c r="M8" s="53">
        <v>153</v>
      </c>
      <c r="N8" s="53">
        <v>152</v>
      </c>
      <c r="O8" s="36">
        <v>151</v>
      </c>
      <c r="P8" s="36">
        <v>144</v>
      </c>
      <c r="Q8" s="36">
        <v>136</v>
      </c>
      <c r="R8" s="36">
        <v>134</v>
      </c>
      <c r="S8" s="36">
        <v>132</v>
      </c>
      <c r="T8" s="36">
        <v>130</v>
      </c>
      <c r="U8" s="36">
        <v>129</v>
      </c>
      <c r="V8" s="36">
        <v>130</v>
      </c>
      <c r="W8" s="36">
        <v>132</v>
      </c>
      <c r="X8" s="36">
        <v>132</v>
      </c>
      <c r="Y8" s="85">
        <v>129</v>
      </c>
      <c r="Z8" s="85">
        <v>130</v>
      </c>
      <c r="AA8" s="85">
        <v>131</v>
      </c>
      <c r="AB8" s="85">
        <v>128</v>
      </c>
      <c r="AC8" s="85">
        <v>129</v>
      </c>
    </row>
    <row r="9" spans="1:29" x14ac:dyDescent="0.2">
      <c r="A9" s="15" t="s">
        <v>46</v>
      </c>
      <c r="B9" s="45" t="s">
        <v>0</v>
      </c>
      <c r="C9" s="53">
        <v>1</v>
      </c>
      <c r="D9" s="53">
        <v>1</v>
      </c>
      <c r="E9" s="53">
        <v>1</v>
      </c>
      <c r="F9" s="53">
        <v>1</v>
      </c>
      <c r="G9" s="53">
        <v>1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</row>
    <row r="10" spans="1:29" x14ac:dyDescent="0.2">
      <c r="A10" s="15" t="s">
        <v>47</v>
      </c>
      <c r="B10" s="45" t="s">
        <v>0</v>
      </c>
      <c r="C10" s="53">
        <v>66</v>
      </c>
      <c r="D10" s="53">
        <v>62</v>
      </c>
      <c r="E10" s="53">
        <v>61</v>
      </c>
      <c r="F10" s="53">
        <v>56</v>
      </c>
      <c r="G10" s="53">
        <v>49</v>
      </c>
      <c r="H10" s="53">
        <v>49</v>
      </c>
      <c r="I10" s="53">
        <v>49</v>
      </c>
      <c r="J10" s="53">
        <v>46</v>
      </c>
      <c r="K10" s="53">
        <v>46</v>
      </c>
      <c r="L10" s="53">
        <v>44</v>
      </c>
      <c r="M10" s="53">
        <v>43</v>
      </c>
      <c r="N10" s="53">
        <v>41</v>
      </c>
      <c r="O10" s="36">
        <v>40</v>
      </c>
      <c r="P10" s="36">
        <v>40</v>
      </c>
      <c r="Q10" s="36">
        <v>40</v>
      </c>
      <c r="R10" s="36">
        <v>39</v>
      </c>
      <c r="S10" s="36">
        <v>39</v>
      </c>
      <c r="T10" s="36">
        <v>39</v>
      </c>
      <c r="U10" s="36">
        <v>39</v>
      </c>
      <c r="V10" s="36">
        <v>39</v>
      </c>
      <c r="W10" s="36">
        <v>37</v>
      </c>
      <c r="X10" s="36">
        <v>35</v>
      </c>
      <c r="Y10" s="85">
        <v>34</v>
      </c>
      <c r="Z10" s="85">
        <v>34</v>
      </c>
      <c r="AA10" s="85">
        <v>34</v>
      </c>
      <c r="AB10" s="85">
        <v>34</v>
      </c>
      <c r="AC10" s="85">
        <v>34</v>
      </c>
    </row>
    <row r="11" spans="1:29" x14ac:dyDescent="0.2">
      <c r="A11" s="15" t="s">
        <v>53</v>
      </c>
      <c r="B11" s="45" t="s">
        <v>0</v>
      </c>
      <c r="C11" s="53">
        <v>20</v>
      </c>
      <c r="D11" s="53">
        <v>18</v>
      </c>
      <c r="E11" s="53">
        <v>18</v>
      </c>
      <c r="F11" s="53">
        <v>17</v>
      </c>
      <c r="G11" s="53">
        <v>17</v>
      </c>
      <c r="H11" s="53">
        <v>16</v>
      </c>
      <c r="I11" s="53">
        <v>16</v>
      </c>
      <c r="J11" s="53">
        <v>15</v>
      </c>
      <c r="K11" s="53">
        <v>15</v>
      </c>
      <c r="L11" s="53">
        <v>14</v>
      </c>
      <c r="M11" s="53">
        <v>14</v>
      </c>
      <c r="N11" s="53">
        <v>12</v>
      </c>
      <c r="O11" s="36">
        <v>11</v>
      </c>
      <c r="P11" s="36">
        <v>10</v>
      </c>
      <c r="Q11" s="36">
        <v>10</v>
      </c>
      <c r="R11" s="36">
        <v>10</v>
      </c>
      <c r="S11" s="36">
        <v>10</v>
      </c>
      <c r="T11" s="36">
        <v>10</v>
      </c>
      <c r="U11" s="36">
        <v>10</v>
      </c>
      <c r="V11" s="36">
        <v>10</v>
      </c>
      <c r="W11" s="36">
        <v>10</v>
      </c>
      <c r="X11" s="36">
        <v>9</v>
      </c>
      <c r="Y11" s="85">
        <v>8</v>
      </c>
      <c r="Z11" s="85">
        <v>8</v>
      </c>
      <c r="AA11" s="85">
        <v>8</v>
      </c>
      <c r="AB11" s="85">
        <v>6</v>
      </c>
      <c r="AC11" s="85">
        <v>6</v>
      </c>
    </row>
    <row r="12" spans="1:29" x14ac:dyDescent="0.2">
      <c r="A12" s="15" t="s">
        <v>110</v>
      </c>
      <c r="B12" s="45" t="s">
        <v>0</v>
      </c>
      <c r="C12" s="53">
        <v>1</v>
      </c>
      <c r="D12" s="53">
        <v>1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</row>
    <row r="13" spans="1:29" x14ac:dyDescent="0.2">
      <c r="A13" s="15" t="s">
        <v>51</v>
      </c>
      <c r="B13" s="45" t="s">
        <v>0</v>
      </c>
      <c r="C13" s="53">
        <v>2</v>
      </c>
      <c r="D13" s="53">
        <v>2</v>
      </c>
      <c r="E13" s="53">
        <v>2</v>
      </c>
      <c r="F13" s="53">
        <v>2</v>
      </c>
      <c r="G13" s="53">
        <v>1</v>
      </c>
      <c r="H13" s="53">
        <v>1</v>
      </c>
      <c r="I13" s="53">
        <v>1</v>
      </c>
      <c r="J13" s="53">
        <v>2</v>
      </c>
      <c r="K13" s="53">
        <v>3</v>
      </c>
      <c r="L13" s="53">
        <v>2</v>
      </c>
      <c r="M13" s="53">
        <v>2</v>
      </c>
      <c r="N13" s="53">
        <v>2</v>
      </c>
      <c r="O13" s="36">
        <v>2</v>
      </c>
      <c r="P13" s="36">
        <v>2</v>
      </c>
      <c r="Q13" s="36">
        <v>3</v>
      </c>
      <c r="R13" s="36">
        <v>3</v>
      </c>
      <c r="S13" s="36">
        <v>3</v>
      </c>
      <c r="T13" s="36">
        <v>3</v>
      </c>
      <c r="U13" s="36">
        <v>3</v>
      </c>
      <c r="V13" s="36">
        <v>3</v>
      </c>
      <c r="W13" s="36">
        <v>3</v>
      </c>
      <c r="X13" s="36">
        <v>22</v>
      </c>
      <c r="Y13" s="85">
        <v>22</v>
      </c>
      <c r="Z13" s="85">
        <v>38</v>
      </c>
      <c r="AA13" s="85">
        <v>114</v>
      </c>
      <c r="AB13" s="85">
        <v>117</v>
      </c>
      <c r="AC13" s="85">
        <v>118</v>
      </c>
    </row>
    <row r="14" spans="1:29" x14ac:dyDescent="0.2">
      <c r="A14" s="26" t="s">
        <v>4</v>
      </c>
      <c r="B14" s="44" t="s">
        <v>0</v>
      </c>
      <c r="C14" s="52">
        <f>SUM(C15:C18)</f>
        <v>311</v>
      </c>
      <c r="D14" s="52">
        <f>SUM(D15:D18)</f>
        <v>302</v>
      </c>
      <c r="E14" s="52">
        <f>SUM(E15:E18)</f>
        <v>268</v>
      </c>
      <c r="F14" s="52">
        <f t="shared" ref="F14:R14" si="20">SUM(F15:F18)</f>
        <v>267</v>
      </c>
      <c r="G14" s="52">
        <f t="shared" si="20"/>
        <v>265</v>
      </c>
      <c r="H14" s="52">
        <f t="shared" si="20"/>
        <v>264</v>
      </c>
      <c r="I14" s="52">
        <f t="shared" si="20"/>
        <v>255</v>
      </c>
      <c r="J14" s="52">
        <f t="shared" si="20"/>
        <v>254</v>
      </c>
      <c r="K14" s="52">
        <f t="shared" si="20"/>
        <v>256</v>
      </c>
      <c r="L14" s="52">
        <f t="shared" si="20"/>
        <v>257</v>
      </c>
      <c r="M14" s="52">
        <f t="shared" si="20"/>
        <v>261</v>
      </c>
      <c r="N14" s="52">
        <f t="shared" si="20"/>
        <v>259</v>
      </c>
      <c r="O14" s="52">
        <f t="shared" si="20"/>
        <v>255</v>
      </c>
      <c r="P14" s="52">
        <f t="shared" si="20"/>
        <v>251</v>
      </c>
      <c r="Q14" s="52">
        <f t="shared" si="20"/>
        <v>262</v>
      </c>
      <c r="R14" s="52">
        <f t="shared" si="20"/>
        <v>264</v>
      </c>
      <c r="S14" s="52">
        <f t="shared" ref="S14" si="21">SUM(S15:S18)</f>
        <v>272</v>
      </c>
      <c r="T14" s="52">
        <f t="shared" ref="T14:V14" si="22">SUM(T15:T18)</f>
        <v>272</v>
      </c>
      <c r="U14" s="52">
        <f t="shared" si="22"/>
        <v>277</v>
      </c>
      <c r="V14" s="52">
        <f t="shared" si="22"/>
        <v>276</v>
      </c>
      <c r="W14" s="52">
        <f t="shared" ref="W14" si="23">SUM(W15:W18)</f>
        <v>277</v>
      </c>
      <c r="X14" s="52">
        <v>275</v>
      </c>
      <c r="Y14" s="84">
        <v>277</v>
      </c>
      <c r="Z14" s="84">
        <v>277</v>
      </c>
      <c r="AA14" s="84">
        <v>239</v>
      </c>
      <c r="AB14" s="84">
        <v>245</v>
      </c>
      <c r="AC14" s="84">
        <v>245</v>
      </c>
    </row>
    <row r="15" spans="1:29" x14ac:dyDescent="0.2">
      <c r="A15" s="15" t="s">
        <v>52</v>
      </c>
      <c r="B15" s="45" t="s">
        <v>0</v>
      </c>
      <c r="C15" s="53">
        <v>5</v>
      </c>
      <c r="D15" s="53">
        <v>5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</row>
    <row r="16" spans="1:29" x14ac:dyDescent="0.2">
      <c r="A16" s="15" t="s">
        <v>113</v>
      </c>
      <c r="B16" s="45" t="s">
        <v>0</v>
      </c>
      <c r="C16" s="53">
        <v>2</v>
      </c>
      <c r="D16" s="53">
        <v>2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</row>
    <row r="17" spans="1:29" x14ac:dyDescent="0.2">
      <c r="A17" s="15" t="s">
        <v>53</v>
      </c>
      <c r="B17" s="45" t="s">
        <v>0</v>
      </c>
      <c r="C17" s="53">
        <v>6</v>
      </c>
      <c r="D17" s="53">
        <v>5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</row>
    <row r="18" spans="1:29" x14ac:dyDescent="0.2">
      <c r="A18" s="15" t="s">
        <v>51</v>
      </c>
      <c r="B18" s="45" t="s">
        <v>0</v>
      </c>
      <c r="C18" s="53">
        <v>298</v>
      </c>
      <c r="D18" s="53">
        <v>290</v>
      </c>
      <c r="E18" s="53">
        <v>268</v>
      </c>
      <c r="F18" s="53">
        <v>267</v>
      </c>
      <c r="G18" s="53">
        <v>265</v>
      </c>
      <c r="H18" s="53">
        <v>264</v>
      </c>
      <c r="I18" s="53">
        <v>255</v>
      </c>
      <c r="J18" s="53">
        <v>254</v>
      </c>
      <c r="K18" s="53">
        <v>256</v>
      </c>
      <c r="L18" s="53">
        <v>257</v>
      </c>
      <c r="M18" s="53">
        <v>261</v>
      </c>
      <c r="N18" s="53">
        <v>259</v>
      </c>
      <c r="O18" s="36">
        <v>255</v>
      </c>
      <c r="P18" s="36">
        <v>251</v>
      </c>
      <c r="Q18" s="36">
        <v>262</v>
      </c>
      <c r="R18" s="36">
        <v>264</v>
      </c>
      <c r="S18" s="36">
        <v>272</v>
      </c>
      <c r="T18" s="36">
        <v>272</v>
      </c>
      <c r="U18" s="36">
        <v>277</v>
      </c>
      <c r="V18" s="36">
        <v>276</v>
      </c>
      <c r="W18" s="36">
        <v>277</v>
      </c>
      <c r="X18" s="36">
        <v>275</v>
      </c>
      <c r="Y18" s="85">
        <v>277</v>
      </c>
      <c r="Z18" s="85">
        <v>277</v>
      </c>
      <c r="AA18" s="85">
        <v>239</v>
      </c>
      <c r="AB18" s="85">
        <v>245</v>
      </c>
      <c r="AC18" s="85">
        <v>245</v>
      </c>
    </row>
    <row r="19" spans="1:29" x14ac:dyDescent="0.2">
      <c r="A19" s="26" t="s">
        <v>6</v>
      </c>
      <c r="B19" s="44" t="s">
        <v>0</v>
      </c>
      <c r="C19" s="52">
        <f t="shared" ref="C19:H19" si="24">SUM(C20:C23)</f>
        <v>18</v>
      </c>
      <c r="D19" s="52">
        <f t="shared" si="24"/>
        <v>16</v>
      </c>
      <c r="E19" s="52">
        <f t="shared" si="24"/>
        <v>13</v>
      </c>
      <c r="F19" s="52">
        <f t="shared" si="24"/>
        <v>11</v>
      </c>
      <c r="G19" s="52">
        <f t="shared" si="24"/>
        <v>10</v>
      </c>
      <c r="H19" s="52">
        <f t="shared" si="24"/>
        <v>11</v>
      </c>
      <c r="I19" s="52">
        <f t="shared" ref="I19:R19" si="25">I23</f>
        <v>11</v>
      </c>
      <c r="J19" s="52">
        <f t="shared" si="25"/>
        <v>10</v>
      </c>
      <c r="K19" s="52">
        <f t="shared" si="25"/>
        <v>10</v>
      </c>
      <c r="L19" s="52">
        <f t="shared" si="25"/>
        <v>10</v>
      </c>
      <c r="M19" s="52">
        <f t="shared" si="25"/>
        <v>10</v>
      </c>
      <c r="N19" s="52">
        <f t="shared" si="25"/>
        <v>9</v>
      </c>
      <c r="O19" s="35">
        <f t="shared" si="25"/>
        <v>9</v>
      </c>
      <c r="P19" s="35">
        <f t="shared" si="25"/>
        <v>9</v>
      </c>
      <c r="Q19" s="35">
        <f t="shared" si="25"/>
        <v>9</v>
      </c>
      <c r="R19" s="35">
        <f t="shared" si="25"/>
        <v>9</v>
      </c>
      <c r="S19" s="35">
        <f t="shared" ref="S19" si="26">S23</f>
        <v>9</v>
      </c>
      <c r="T19" s="35">
        <f t="shared" ref="T19:V19" si="27">T23</f>
        <v>9</v>
      </c>
      <c r="U19" s="35">
        <f t="shared" si="27"/>
        <v>9</v>
      </c>
      <c r="V19" s="35">
        <f t="shared" si="27"/>
        <v>10</v>
      </c>
      <c r="W19" s="35">
        <f t="shared" ref="W19" si="28">W23</f>
        <v>11</v>
      </c>
      <c r="X19" s="35">
        <v>11</v>
      </c>
      <c r="Y19" s="84">
        <v>11</v>
      </c>
      <c r="Z19" s="84">
        <v>10</v>
      </c>
      <c r="AA19" s="84">
        <v>9</v>
      </c>
      <c r="AB19" s="84">
        <v>9</v>
      </c>
      <c r="AC19" s="84">
        <v>9</v>
      </c>
    </row>
    <row r="20" spans="1:29" x14ac:dyDescent="0.2">
      <c r="A20" s="15" t="s">
        <v>52</v>
      </c>
      <c r="B20" s="45" t="s">
        <v>0</v>
      </c>
      <c r="C20" s="53">
        <v>3</v>
      </c>
      <c r="D20" s="53">
        <v>3</v>
      </c>
      <c r="E20" s="53">
        <v>2</v>
      </c>
      <c r="F20" s="53">
        <v>1</v>
      </c>
      <c r="G20" s="53">
        <v>1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</row>
    <row r="21" spans="1:29" x14ac:dyDescent="0.2">
      <c r="A21" s="15" t="s">
        <v>53</v>
      </c>
      <c r="B21" s="45" t="s">
        <v>0</v>
      </c>
      <c r="C21" s="53">
        <v>5</v>
      </c>
      <c r="D21" s="53">
        <v>4</v>
      </c>
      <c r="E21" s="53">
        <v>2</v>
      </c>
      <c r="F21" s="53">
        <v>2</v>
      </c>
      <c r="G21" s="53">
        <v>2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</row>
    <row r="22" spans="1:29" x14ac:dyDescent="0.2">
      <c r="A22" s="15" t="s">
        <v>110</v>
      </c>
      <c r="B22" s="45" t="s">
        <v>0</v>
      </c>
      <c r="C22" s="53">
        <v>1</v>
      </c>
      <c r="D22" s="53">
        <v>1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</row>
    <row r="23" spans="1:29" x14ac:dyDescent="0.2">
      <c r="A23" s="15" t="s">
        <v>51</v>
      </c>
      <c r="B23" s="45" t="s">
        <v>0</v>
      </c>
      <c r="C23" s="53">
        <v>9</v>
      </c>
      <c r="D23" s="53">
        <v>8</v>
      </c>
      <c r="E23" s="53">
        <v>8</v>
      </c>
      <c r="F23" s="53">
        <v>7</v>
      </c>
      <c r="G23" s="53">
        <v>7</v>
      </c>
      <c r="H23" s="53">
        <v>9</v>
      </c>
      <c r="I23" s="53">
        <v>11</v>
      </c>
      <c r="J23" s="53">
        <v>10</v>
      </c>
      <c r="K23" s="53">
        <v>10</v>
      </c>
      <c r="L23" s="53">
        <v>10</v>
      </c>
      <c r="M23" s="53">
        <v>10</v>
      </c>
      <c r="N23" s="53">
        <v>9</v>
      </c>
      <c r="O23" s="36">
        <v>9</v>
      </c>
      <c r="P23" s="36">
        <v>9</v>
      </c>
      <c r="Q23" s="36">
        <v>9</v>
      </c>
      <c r="R23" s="36">
        <v>9</v>
      </c>
      <c r="S23" s="36">
        <v>9</v>
      </c>
      <c r="T23" s="36">
        <v>9</v>
      </c>
      <c r="U23" s="36">
        <v>9</v>
      </c>
      <c r="V23" s="36">
        <v>10</v>
      </c>
      <c r="W23" s="36">
        <v>11</v>
      </c>
      <c r="X23" s="36">
        <v>11</v>
      </c>
      <c r="Y23" s="85">
        <v>11</v>
      </c>
      <c r="Z23" s="85">
        <v>10</v>
      </c>
      <c r="AA23" s="85">
        <v>9</v>
      </c>
      <c r="AB23" s="85">
        <v>9</v>
      </c>
      <c r="AC23" s="85">
        <v>9</v>
      </c>
    </row>
    <row r="24" spans="1:29" x14ac:dyDescent="0.2">
      <c r="A24" s="26" t="s">
        <v>5</v>
      </c>
      <c r="B24" s="44" t="s">
        <v>0</v>
      </c>
      <c r="C24" s="52">
        <f t="shared" ref="C24:W24" si="29">C25</f>
        <v>0</v>
      </c>
      <c r="D24" s="52">
        <f t="shared" si="29"/>
        <v>1</v>
      </c>
      <c r="E24" s="52">
        <f t="shared" si="29"/>
        <v>4</v>
      </c>
      <c r="F24" s="52">
        <f t="shared" si="29"/>
        <v>7</v>
      </c>
      <c r="G24" s="52">
        <f t="shared" si="29"/>
        <v>12</v>
      </c>
      <c r="H24" s="52">
        <f t="shared" si="29"/>
        <v>15</v>
      </c>
      <c r="I24" s="52">
        <f t="shared" si="29"/>
        <v>20</v>
      </c>
      <c r="J24" s="52">
        <f t="shared" si="29"/>
        <v>21</v>
      </c>
      <c r="K24" s="52">
        <f t="shared" si="29"/>
        <v>26</v>
      </c>
      <c r="L24" s="52">
        <f t="shared" si="29"/>
        <v>34</v>
      </c>
      <c r="M24" s="52">
        <f t="shared" si="29"/>
        <v>41</v>
      </c>
      <c r="N24" s="52">
        <f t="shared" si="29"/>
        <v>58</v>
      </c>
      <c r="O24" s="35">
        <f t="shared" si="29"/>
        <v>76</v>
      </c>
      <c r="P24" s="35">
        <f t="shared" si="29"/>
        <v>94</v>
      </c>
      <c r="Q24" s="35">
        <f t="shared" si="29"/>
        <v>125</v>
      </c>
      <c r="R24" s="35">
        <f t="shared" si="29"/>
        <v>126</v>
      </c>
      <c r="S24" s="35">
        <f t="shared" si="29"/>
        <v>129</v>
      </c>
      <c r="T24" s="35">
        <f t="shared" si="29"/>
        <v>129</v>
      </c>
      <c r="U24" s="35">
        <f t="shared" si="29"/>
        <v>131</v>
      </c>
      <c r="V24" s="35">
        <f t="shared" si="29"/>
        <v>117</v>
      </c>
      <c r="W24" s="35">
        <f t="shared" si="29"/>
        <v>117</v>
      </c>
      <c r="X24" s="35">
        <v>107</v>
      </c>
      <c r="Y24" s="84">
        <v>110</v>
      </c>
      <c r="Z24" s="84">
        <v>108</v>
      </c>
      <c r="AA24" s="84">
        <v>88</v>
      </c>
      <c r="AB24" s="84">
        <v>88</v>
      </c>
      <c r="AC24" s="84">
        <v>88</v>
      </c>
    </row>
    <row r="25" spans="1:29" x14ac:dyDescent="0.2">
      <c r="A25" s="15" t="s">
        <v>51</v>
      </c>
      <c r="B25" s="45" t="s">
        <v>0</v>
      </c>
      <c r="C25" s="53">
        <v>0</v>
      </c>
      <c r="D25" s="53">
        <v>1</v>
      </c>
      <c r="E25" s="53">
        <v>4</v>
      </c>
      <c r="F25" s="53">
        <v>7</v>
      </c>
      <c r="G25" s="53">
        <v>12</v>
      </c>
      <c r="H25" s="53">
        <v>15</v>
      </c>
      <c r="I25" s="53">
        <v>20</v>
      </c>
      <c r="J25" s="53">
        <v>21</v>
      </c>
      <c r="K25" s="53">
        <v>26</v>
      </c>
      <c r="L25" s="53">
        <v>34</v>
      </c>
      <c r="M25" s="53">
        <v>41</v>
      </c>
      <c r="N25" s="53">
        <v>58</v>
      </c>
      <c r="O25" s="36">
        <v>76</v>
      </c>
      <c r="P25" s="36">
        <v>94</v>
      </c>
      <c r="Q25" s="36">
        <v>125</v>
      </c>
      <c r="R25" s="36">
        <v>126</v>
      </c>
      <c r="S25" s="36">
        <v>129</v>
      </c>
      <c r="T25" s="36">
        <v>129</v>
      </c>
      <c r="U25" s="36">
        <v>131</v>
      </c>
      <c r="V25" s="36">
        <v>117</v>
      </c>
      <c r="W25" s="36">
        <v>117</v>
      </c>
      <c r="X25" s="36">
        <v>107</v>
      </c>
      <c r="Y25" s="85">
        <v>110</v>
      </c>
      <c r="Z25" s="85">
        <v>108</v>
      </c>
      <c r="AA25" s="85">
        <v>88</v>
      </c>
      <c r="AB25" s="85">
        <v>88</v>
      </c>
      <c r="AC25" s="85">
        <v>88</v>
      </c>
    </row>
    <row r="26" spans="1:29" x14ac:dyDescent="0.2">
      <c r="A26" s="25" t="s">
        <v>59</v>
      </c>
      <c r="B26" s="43" t="s">
        <v>0</v>
      </c>
      <c r="C26" s="51">
        <f t="shared" ref="C26" si="30">C27+C39</f>
        <v>850</v>
      </c>
      <c r="D26" s="51">
        <f t="shared" ref="D26:I26" si="31">D27+D39</f>
        <v>862</v>
      </c>
      <c r="E26" s="51">
        <f t="shared" si="31"/>
        <v>886</v>
      </c>
      <c r="F26" s="51">
        <f t="shared" si="31"/>
        <v>895</v>
      </c>
      <c r="G26" s="51">
        <f t="shared" si="31"/>
        <v>913</v>
      </c>
      <c r="H26" s="51">
        <f t="shared" si="31"/>
        <v>968</v>
      </c>
      <c r="I26" s="51">
        <f t="shared" si="31"/>
        <v>1006</v>
      </c>
      <c r="J26" s="51">
        <f t="shared" ref="J26" si="32">J27+J39</f>
        <v>1023</v>
      </c>
      <c r="K26" s="51">
        <f t="shared" ref="K26:P26" si="33">K27+K39</f>
        <v>1055</v>
      </c>
      <c r="L26" s="51">
        <f t="shared" si="33"/>
        <v>1084</v>
      </c>
      <c r="M26" s="51">
        <f t="shared" si="33"/>
        <v>1103</v>
      </c>
      <c r="N26" s="51">
        <f t="shared" si="33"/>
        <v>1136</v>
      </c>
      <c r="O26" s="34">
        <f t="shared" si="33"/>
        <v>1218</v>
      </c>
      <c r="P26" s="34">
        <f t="shared" si="33"/>
        <v>1293</v>
      </c>
      <c r="Q26" s="34">
        <f t="shared" ref="Q26" si="34">Q27+Q39</f>
        <v>1378</v>
      </c>
      <c r="R26" s="34">
        <f t="shared" ref="R26" si="35">R27+R39</f>
        <v>1444</v>
      </c>
      <c r="S26" s="34">
        <f t="shared" ref="S26" si="36">S27+S39</f>
        <v>1470</v>
      </c>
      <c r="T26" s="34">
        <f>T27+T39</f>
        <v>1514</v>
      </c>
      <c r="U26" s="34">
        <f>U27+U39</f>
        <v>1563</v>
      </c>
      <c r="V26" s="34">
        <f>V27+V39</f>
        <v>1598</v>
      </c>
      <c r="W26" s="34">
        <f>W27+W39</f>
        <v>1678</v>
      </c>
      <c r="X26" s="34">
        <v>1838</v>
      </c>
      <c r="Y26" s="34">
        <v>1884</v>
      </c>
      <c r="Z26" s="34">
        <v>1945</v>
      </c>
      <c r="AA26" s="34">
        <v>2020</v>
      </c>
      <c r="AB26" s="34">
        <v>2032</v>
      </c>
      <c r="AC26" s="34">
        <v>2069</v>
      </c>
    </row>
    <row r="27" spans="1:29" x14ac:dyDescent="0.2">
      <c r="A27" s="26" t="s">
        <v>3</v>
      </c>
      <c r="B27" s="44" t="s">
        <v>0</v>
      </c>
      <c r="C27" s="52">
        <f t="shared" ref="C27:H27" si="37">SUM(C28:C38)</f>
        <v>824</v>
      </c>
      <c r="D27" s="52">
        <f t="shared" si="37"/>
        <v>835</v>
      </c>
      <c r="E27" s="52">
        <f t="shared" si="37"/>
        <v>859</v>
      </c>
      <c r="F27" s="52">
        <f t="shared" si="37"/>
        <v>869</v>
      </c>
      <c r="G27" s="52">
        <f t="shared" si="37"/>
        <v>887</v>
      </c>
      <c r="H27" s="52">
        <f t="shared" si="37"/>
        <v>943</v>
      </c>
      <c r="I27" s="52">
        <f t="shared" ref="I27:N27" si="38">I28+I30+I31+I32+I33+I34+I35+I36+I37</f>
        <v>977</v>
      </c>
      <c r="J27" s="52">
        <f t="shared" si="38"/>
        <v>990</v>
      </c>
      <c r="K27" s="52">
        <f>K28+K30+K31+K32+K33+K34+K35+K36+K37</f>
        <v>1024</v>
      </c>
      <c r="L27" s="52">
        <f>L28+L30+L31+L32+L33+L34+L35+L36+L37</f>
        <v>1055</v>
      </c>
      <c r="M27" s="52">
        <f t="shared" si="38"/>
        <v>1078</v>
      </c>
      <c r="N27" s="52">
        <f t="shared" si="38"/>
        <v>1106</v>
      </c>
      <c r="O27" s="35">
        <f>O28+O30+O31+O32+O33+O34+O35+O36+O37</f>
        <v>1182</v>
      </c>
      <c r="P27" s="35">
        <f t="shared" ref="P27:U27" si="39">SUM(P28:P38)</f>
        <v>1262</v>
      </c>
      <c r="Q27" s="35">
        <f t="shared" si="39"/>
        <v>1343</v>
      </c>
      <c r="R27" s="35">
        <f t="shared" si="39"/>
        <v>1407</v>
      </c>
      <c r="S27" s="35">
        <f t="shared" si="39"/>
        <v>1432</v>
      </c>
      <c r="T27" s="35">
        <f t="shared" si="39"/>
        <v>1473</v>
      </c>
      <c r="U27" s="35">
        <f t="shared" si="39"/>
        <v>1522</v>
      </c>
      <c r="V27" s="35">
        <f t="shared" ref="V27:W27" si="40">SUM(V28:V38)</f>
        <v>1555</v>
      </c>
      <c r="W27" s="35">
        <f t="shared" si="40"/>
        <v>1634</v>
      </c>
      <c r="X27" s="35">
        <v>1790</v>
      </c>
      <c r="Y27" s="84">
        <v>1835</v>
      </c>
      <c r="Z27" s="84">
        <v>1891</v>
      </c>
      <c r="AA27" s="84">
        <v>1968</v>
      </c>
      <c r="AB27" s="84">
        <v>1980</v>
      </c>
      <c r="AC27" s="84">
        <v>2015</v>
      </c>
    </row>
    <row r="28" spans="1:29" x14ac:dyDescent="0.2">
      <c r="A28" s="15" t="s">
        <v>41</v>
      </c>
      <c r="B28" s="45" t="s">
        <v>0</v>
      </c>
      <c r="C28" s="53">
        <v>64</v>
      </c>
      <c r="D28" s="53">
        <v>56</v>
      </c>
      <c r="E28" s="53">
        <v>50</v>
      </c>
      <c r="F28" s="53">
        <v>46</v>
      </c>
      <c r="G28" s="53">
        <v>41</v>
      </c>
      <c r="H28" s="53">
        <v>39</v>
      </c>
      <c r="I28" s="53">
        <v>37</v>
      </c>
      <c r="J28" s="53">
        <v>36</v>
      </c>
      <c r="K28" s="53">
        <v>34</v>
      </c>
      <c r="L28" s="53">
        <v>32</v>
      </c>
      <c r="M28" s="53">
        <v>26</v>
      </c>
      <c r="N28" s="53">
        <v>24</v>
      </c>
      <c r="O28" s="36">
        <v>22</v>
      </c>
      <c r="P28" s="36">
        <v>18</v>
      </c>
      <c r="Q28" s="36">
        <v>17</v>
      </c>
      <c r="R28" s="36">
        <v>12</v>
      </c>
      <c r="S28" s="36">
        <v>12</v>
      </c>
      <c r="T28" s="36">
        <v>11</v>
      </c>
      <c r="U28" s="36">
        <v>6</v>
      </c>
      <c r="V28" s="36">
        <v>4</v>
      </c>
      <c r="W28" s="36">
        <v>4</v>
      </c>
      <c r="X28" s="36">
        <v>4</v>
      </c>
      <c r="Y28" s="85">
        <v>4</v>
      </c>
      <c r="Z28" s="85">
        <v>4</v>
      </c>
      <c r="AA28" s="85">
        <v>4</v>
      </c>
      <c r="AB28" s="85">
        <v>4</v>
      </c>
      <c r="AC28" s="85">
        <v>4</v>
      </c>
    </row>
    <row r="29" spans="1:29" x14ac:dyDescent="0.2">
      <c r="A29" s="15" t="s">
        <v>111</v>
      </c>
      <c r="B29" s="45" t="s">
        <v>0</v>
      </c>
      <c r="C29" s="53">
        <v>1</v>
      </c>
      <c r="D29" s="53">
        <v>1</v>
      </c>
      <c r="E29" s="53">
        <v>1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</row>
    <row r="30" spans="1:29" x14ac:dyDescent="0.2">
      <c r="A30" s="15" t="s">
        <v>42</v>
      </c>
      <c r="B30" s="45" t="s">
        <v>0</v>
      </c>
      <c r="C30" s="53">
        <v>415</v>
      </c>
      <c r="D30" s="53">
        <v>464</v>
      </c>
      <c r="E30" s="53">
        <v>519</v>
      </c>
      <c r="F30" s="53">
        <v>561</v>
      </c>
      <c r="G30" s="53">
        <v>606</v>
      </c>
      <c r="H30" s="53">
        <v>674</v>
      </c>
      <c r="I30" s="53">
        <v>725</v>
      </c>
      <c r="J30" s="53">
        <v>754</v>
      </c>
      <c r="K30" s="53">
        <v>802</v>
      </c>
      <c r="L30" s="53">
        <v>850</v>
      </c>
      <c r="M30" s="53">
        <v>898</v>
      </c>
      <c r="N30" s="53">
        <v>944</v>
      </c>
      <c r="O30" s="36">
        <v>1028</v>
      </c>
      <c r="P30" s="36">
        <v>1119</v>
      </c>
      <c r="Q30" s="36">
        <v>1210</v>
      </c>
      <c r="R30" s="36">
        <v>1289</v>
      </c>
      <c r="S30" s="36">
        <v>1322</v>
      </c>
      <c r="T30" s="36">
        <v>1368</v>
      </c>
      <c r="U30" s="36">
        <v>1431</v>
      </c>
      <c r="V30" s="36">
        <v>1482</v>
      </c>
      <c r="W30" s="36">
        <v>1561</v>
      </c>
      <c r="X30" s="36">
        <v>1721</v>
      </c>
      <c r="Y30" s="85">
        <v>1767</v>
      </c>
      <c r="Z30" s="85">
        <v>1821</v>
      </c>
      <c r="AA30" s="85">
        <v>1894</v>
      </c>
      <c r="AB30" s="85">
        <v>1907</v>
      </c>
      <c r="AC30" s="85">
        <v>1942</v>
      </c>
    </row>
    <row r="31" spans="1:29" x14ac:dyDescent="0.2">
      <c r="A31" s="15" t="s">
        <v>43</v>
      </c>
      <c r="B31" s="45" t="s">
        <v>0</v>
      </c>
      <c r="C31" s="53">
        <v>43</v>
      </c>
      <c r="D31" s="53">
        <v>38</v>
      </c>
      <c r="E31" s="53">
        <v>31</v>
      </c>
      <c r="F31" s="53">
        <v>27</v>
      </c>
      <c r="G31" s="53">
        <v>20</v>
      </c>
      <c r="H31" s="53">
        <v>17</v>
      </c>
      <c r="I31" s="53">
        <v>14</v>
      </c>
      <c r="J31" s="53">
        <v>12</v>
      </c>
      <c r="K31" s="53">
        <v>11</v>
      </c>
      <c r="L31" s="53">
        <v>11</v>
      </c>
      <c r="M31" s="53">
        <v>9</v>
      </c>
      <c r="N31" s="53">
        <v>7</v>
      </c>
      <c r="O31" s="36">
        <v>6</v>
      </c>
      <c r="P31" s="36">
        <v>5</v>
      </c>
      <c r="Q31" s="36">
        <v>4</v>
      </c>
      <c r="R31" s="36">
        <v>3</v>
      </c>
      <c r="S31" s="36">
        <v>3</v>
      </c>
      <c r="T31" s="36">
        <v>3</v>
      </c>
      <c r="U31" s="36">
        <v>2</v>
      </c>
      <c r="V31" s="36">
        <v>2</v>
      </c>
      <c r="W31" s="36">
        <v>2</v>
      </c>
      <c r="X31" s="36">
        <v>1</v>
      </c>
      <c r="Y31" s="85">
        <v>1</v>
      </c>
      <c r="Z31" s="85">
        <v>1</v>
      </c>
      <c r="AA31" s="85">
        <v>1</v>
      </c>
      <c r="AB31" s="85">
        <v>1</v>
      </c>
      <c r="AC31" s="85">
        <v>1</v>
      </c>
    </row>
    <row r="32" spans="1:29" x14ac:dyDescent="0.2">
      <c r="A32" s="15" t="s">
        <v>44</v>
      </c>
      <c r="B32" s="45" t="s">
        <v>0</v>
      </c>
      <c r="C32" s="53">
        <v>239</v>
      </c>
      <c r="D32" s="53">
        <v>221</v>
      </c>
      <c r="E32" s="53">
        <v>207</v>
      </c>
      <c r="F32" s="53">
        <v>189</v>
      </c>
      <c r="G32" s="53">
        <v>179</v>
      </c>
      <c r="H32" s="53">
        <v>175</v>
      </c>
      <c r="I32" s="53">
        <v>166</v>
      </c>
      <c r="J32" s="53">
        <v>154</v>
      </c>
      <c r="K32" s="53">
        <v>143</v>
      </c>
      <c r="L32" s="53">
        <v>129</v>
      </c>
      <c r="M32" s="53">
        <v>113</v>
      </c>
      <c r="N32" s="53">
        <v>101</v>
      </c>
      <c r="O32" s="36">
        <v>99</v>
      </c>
      <c r="P32" s="36">
        <v>95</v>
      </c>
      <c r="Q32" s="36">
        <v>88</v>
      </c>
      <c r="R32" s="36">
        <v>79</v>
      </c>
      <c r="S32" s="36">
        <v>70</v>
      </c>
      <c r="T32" s="36">
        <v>68</v>
      </c>
      <c r="U32" s="36">
        <v>62</v>
      </c>
      <c r="V32" s="36">
        <v>51</v>
      </c>
      <c r="W32" s="36">
        <v>49</v>
      </c>
      <c r="X32" s="36">
        <v>46</v>
      </c>
      <c r="Y32" s="85">
        <v>45</v>
      </c>
      <c r="Z32" s="85">
        <v>43</v>
      </c>
      <c r="AA32" s="85">
        <v>42</v>
      </c>
      <c r="AB32" s="85">
        <v>41</v>
      </c>
      <c r="AC32" s="85">
        <v>40</v>
      </c>
    </row>
    <row r="33" spans="1:29" x14ac:dyDescent="0.2">
      <c r="A33" s="15" t="s">
        <v>45</v>
      </c>
      <c r="B33" s="45" t="s">
        <v>0</v>
      </c>
      <c r="C33" s="53">
        <v>31</v>
      </c>
      <c r="D33" s="53">
        <v>27</v>
      </c>
      <c r="E33" s="53">
        <v>23</v>
      </c>
      <c r="F33" s="53">
        <v>20</v>
      </c>
      <c r="G33" s="53">
        <v>16</v>
      </c>
      <c r="H33" s="53">
        <v>13</v>
      </c>
      <c r="I33" s="53">
        <v>13</v>
      </c>
      <c r="J33" s="53">
        <v>13</v>
      </c>
      <c r="K33" s="53">
        <v>13</v>
      </c>
      <c r="L33" s="53">
        <v>12</v>
      </c>
      <c r="M33" s="53">
        <v>12</v>
      </c>
      <c r="N33" s="53">
        <v>12</v>
      </c>
      <c r="O33" s="36">
        <v>11</v>
      </c>
      <c r="P33" s="36">
        <v>9</v>
      </c>
      <c r="Q33" s="36">
        <v>8</v>
      </c>
      <c r="R33" s="36">
        <v>8</v>
      </c>
      <c r="S33" s="36">
        <v>8</v>
      </c>
      <c r="T33" s="36">
        <v>7</v>
      </c>
      <c r="U33" s="36">
        <v>6</v>
      </c>
      <c r="V33" s="36">
        <v>5</v>
      </c>
      <c r="W33" s="36">
        <v>5</v>
      </c>
      <c r="X33" s="36">
        <v>5</v>
      </c>
      <c r="Y33" s="85">
        <v>5</v>
      </c>
      <c r="Z33" s="85">
        <v>5</v>
      </c>
      <c r="AA33" s="85">
        <v>5</v>
      </c>
      <c r="AB33" s="85">
        <v>5</v>
      </c>
      <c r="AC33" s="85">
        <v>5</v>
      </c>
    </row>
    <row r="34" spans="1:29" x14ac:dyDescent="0.2">
      <c r="A34" s="15" t="s">
        <v>46</v>
      </c>
      <c r="B34" s="45" t="s">
        <v>0</v>
      </c>
      <c r="C34" s="53">
        <v>15</v>
      </c>
      <c r="D34" s="53">
        <v>14</v>
      </c>
      <c r="E34" s="53">
        <v>14</v>
      </c>
      <c r="F34" s="53">
        <v>13</v>
      </c>
      <c r="G34" s="53">
        <v>12</v>
      </c>
      <c r="H34" s="53">
        <v>12</v>
      </c>
      <c r="I34" s="53">
        <v>11</v>
      </c>
      <c r="J34" s="53">
        <v>10</v>
      </c>
      <c r="K34" s="53">
        <v>10</v>
      </c>
      <c r="L34" s="53">
        <v>10</v>
      </c>
      <c r="M34" s="53">
        <v>10</v>
      </c>
      <c r="N34" s="53">
        <v>9</v>
      </c>
      <c r="O34" s="36">
        <v>8</v>
      </c>
      <c r="P34" s="36">
        <v>7</v>
      </c>
      <c r="Q34" s="36">
        <v>7</v>
      </c>
      <c r="R34" s="36">
        <v>7</v>
      </c>
      <c r="S34" s="36">
        <v>7</v>
      </c>
      <c r="T34" s="36">
        <v>7</v>
      </c>
      <c r="U34" s="36">
        <v>6</v>
      </c>
      <c r="V34" s="36">
        <v>4</v>
      </c>
      <c r="W34" s="36">
        <v>4</v>
      </c>
      <c r="X34" s="36">
        <v>4</v>
      </c>
      <c r="Y34" s="85">
        <v>4</v>
      </c>
      <c r="Z34" s="85">
        <v>2</v>
      </c>
      <c r="AA34" s="85">
        <v>2</v>
      </c>
      <c r="AB34" s="85">
        <v>2</v>
      </c>
      <c r="AC34" s="85">
        <v>2</v>
      </c>
    </row>
    <row r="35" spans="1:29" x14ac:dyDescent="0.2">
      <c r="A35" s="15" t="s">
        <v>47</v>
      </c>
      <c r="B35" s="45" t="s">
        <v>0</v>
      </c>
      <c r="C35" s="53">
        <v>7</v>
      </c>
      <c r="D35" s="53">
        <v>6</v>
      </c>
      <c r="E35" s="53">
        <v>5</v>
      </c>
      <c r="F35" s="53">
        <v>5</v>
      </c>
      <c r="G35" s="53">
        <v>5</v>
      </c>
      <c r="H35" s="53">
        <v>5</v>
      </c>
      <c r="I35" s="53">
        <v>4</v>
      </c>
      <c r="J35" s="53">
        <v>4</v>
      </c>
      <c r="K35" s="53">
        <v>4</v>
      </c>
      <c r="L35" s="53">
        <v>4</v>
      </c>
      <c r="M35" s="53">
        <v>3</v>
      </c>
      <c r="N35" s="53">
        <v>3</v>
      </c>
      <c r="O35" s="36">
        <v>3</v>
      </c>
      <c r="P35" s="36">
        <v>3</v>
      </c>
      <c r="Q35" s="36">
        <v>3</v>
      </c>
      <c r="R35" s="36">
        <v>3</v>
      </c>
      <c r="S35" s="36">
        <v>3</v>
      </c>
      <c r="T35" s="36">
        <v>3</v>
      </c>
      <c r="U35" s="36">
        <v>3</v>
      </c>
      <c r="V35" s="36">
        <v>1</v>
      </c>
      <c r="W35" s="36">
        <v>1</v>
      </c>
      <c r="X35" s="36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</row>
    <row r="36" spans="1:29" x14ac:dyDescent="0.2">
      <c r="A36" s="15" t="s">
        <v>53</v>
      </c>
      <c r="B36" s="45" t="s">
        <v>0</v>
      </c>
      <c r="C36" s="53">
        <v>2</v>
      </c>
      <c r="D36" s="53">
        <v>2</v>
      </c>
      <c r="E36" s="53">
        <v>2</v>
      </c>
      <c r="F36" s="53">
        <v>1</v>
      </c>
      <c r="G36" s="53">
        <v>1</v>
      </c>
      <c r="H36" s="53">
        <v>1</v>
      </c>
      <c r="I36" s="53">
        <v>1</v>
      </c>
      <c r="J36" s="53">
        <v>1</v>
      </c>
      <c r="K36" s="53">
        <v>1</v>
      </c>
      <c r="L36" s="53">
        <v>1</v>
      </c>
      <c r="M36" s="53">
        <v>1</v>
      </c>
      <c r="N36" s="53">
        <v>1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</row>
    <row r="37" spans="1:29" x14ac:dyDescent="0.2">
      <c r="A37" s="15" t="s">
        <v>48</v>
      </c>
      <c r="B37" s="45" t="s">
        <v>0</v>
      </c>
      <c r="C37" s="53">
        <v>4</v>
      </c>
      <c r="D37" s="53">
        <v>4</v>
      </c>
      <c r="E37" s="53">
        <v>5</v>
      </c>
      <c r="F37" s="53">
        <v>5</v>
      </c>
      <c r="G37" s="53">
        <v>6</v>
      </c>
      <c r="H37" s="53">
        <v>6</v>
      </c>
      <c r="I37" s="53">
        <v>6</v>
      </c>
      <c r="J37" s="53">
        <v>6</v>
      </c>
      <c r="K37" s="53">
        <v>6</v>
      </c>
      <c r="L37" s="53">
        <v>6</v>
      </c>
      <c r="M37" s="53">
        <v>6</v>
      </c>
      <c r="N37" s="53">
        <v>5</v>
      </c>
      <c r="O37" s="36">
        <v>5</v>
      </c>
      <c r="P37" s="36">
        <v>6</v>
      </c>
      <c r="Q37" s="36">
        <v>6</v>
      </c>
      <c r="R37" s="36">
        <v>6</v>
      </c>
      <c r="S37" s="36">
        <v>7</v>
      </c>
      <c r="T37" s="36">
        <v>6</v>
      </c>
      <c r="U37" s="36">
        <v>6</v>
      </c>
      <c r="V37" s="36">
        <v>6</v>
      </c>
      <c r="W37" s="36">
        <v>8</v>
      </c>
      <c r="X37" s="36">
        <v>9</v>
      </c>
      <c r="Y37" s="85">
        <v>9</v>
      </c>
      <c r="Z37" s="85">
        <v>15</v>
      </c>
      <c r="AA37" s="85">
        <v>20</v>
      </c>
      <c r="AB37" s="85">
        <v>20</v>
      </c>
      <c r="AC37" s="85">
        <v>21</v>
      </c>
    </row>
    <row r="38" spans="1:29" x14ac:dyDescent="0.2">
      <c r="A38" s="15" t="s">
        <v>108</v>
      </c>
      <c r="B38" s="45" t="s">
        <v>0</v>
      </c>
      <c r="C38" s="53">
        <v>3</v>
      </c>
      <c r="D38" s="53">
        <v>2</v>
      </c>
      <c r="E38" s="53">
        <v>2</v>
      </c>
      <c r="F38" s="53">
        <v>2</v>
      </c>
      <c r="G38" s="53">
        <v>1</v>
      </c>
      <c r="H38" s="53">
        <v>1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</row>
    <row r="39" spans="1:29" x14ac:dyDescent="0.2">
      <c r="A39" s="26" t="s">
        <v>6</v>
      </c>
      <c r="B39" s="44" t="s">
        <v>0</v>
      </c>
      <c r="C39" s="52">
        <f>SUM(C40:C43)</f>
        <v>26</v>
      </c>
      <c r="D39" s="52">
        <f t="shared" ref="D39:H39" si="41">SUM(D40:D43)</f>
        <v>27</v>
      </c>
      <c r="E39" s="52">
        <f t="shared" si="41"/>
        <v>27</v>
      </c>
      <c r="F39" s="52">
        <f t="shared" si="41"/>
        <v>26</v>
      </c>
      <c r="G39" s="52">
        <f t="shared" si="41"/>
        <v>26</v>
      </c>
      <c r="H39" s="52">
        <f t="shared" si="41"/>
        <v>25</v>
      </c>
      <c r="I39" s="52">
        <f t="shared" ref="I39:O39" si="42">SUM(I40:I43)</f>
        <v>29</v>
      </c>
      <c r="J39" s="52">
        <f t="shared" si="42"/>
        <v>33</v>
      </c>
      <c r="K39" s="52">
        <f t="shared" si="42"/>
        <v>31</v>
      </c>
      <c r="L39" s="52">
        <f t="shared" si="42"/>
        <v>29</v>
      </c>
      <c r="M39" s="52">
        <f t="shared" si="42"/>
        <v>25</v>
      </c>
      <c r="N39" s="52">
        <f t="shared" si="42"/>
        <v>30</v>
      </c>
      <c r="O39" s="52">
        <f t="shared" si="42"/>
        <v>36</v>
      </c>
      <c r="P39" s="52">
        <f t="shared" ref="P39:V39" si="43">SUM(P40:P43)</f>
        <v>31</v>
      </c>
      <c r="Q39" s="52">
        <f t="shared" si="43"/>
        <v>35</v>
      </c>
      <c r="R39" s="52">
        <f t="shared" si="43"/>
        <v>37</v>
      </c>
      <c r="S39" s="52">
        <f t="shared" si="43"/>
        <v>38</v>
      </c>
      <c r="T39" s="52">
        <f t="shared" si="43"/>
        <v>41</v>
      </c>
      <c r="U39" s="52">
        <f t="shared" si="43"/>
        <v>41</v>
      </c>
      <c r="V39" s="52">
        <f t="shared" si="43"/>
        <v>43</v>
      </c>
      <c r="W39" s="52">
        <f t="shared" ref="W39" si="44">SUM(W40:W43)</f>
        <v>44</v>
      </c>
      <c r="X39" s="52">
        <v>48</v>
      </c>
      <c r="Y39" s="84">
        <v>49</v>
      </c>
      <c r="Z39" s="84">
        <v>54</v>
      </c>
      <c r="AA39" s="84">
        <v>52</v>
      </c>
      <c r="AB39" s="84">
        <v>52</v>
      </c>
      <c r="AC39" s="84">
        <v>54</v>
      </c>
    </row>
    <row r="40" spans="1:29" x14ac:dyDescent="0.2">
      <c r="A40" s="15" t="s">
        <v>42</v>
      </c>
      <c r="B40" s="45" t="s">
        <v>0</v>
      </c>
      <c r="C40" s="53">
        <v>17</v>
      </c>
      <c r="D40" s="53">
        <v>18</v>
      </c>
      <c r="E40" s="53">
        <v>19</v>
      </c>
      <c r="F40" s="53">
        <v>20</v>
      </c>
      <c r="G40" s="53">
        <v>20</v>
      </c>
      <c r="H40" s="53">
        <v>20</v>
      </c>
      <c r="I40" s="53">
        <v>24</v>
      </c>
      <c r="J40" s="53">
        <v>28</v>
      </c>
      <c r="K40" s="53">
        <v>25</v>
      </c>
      <c r="L40" s="53">
        <v>22</v>
      </c>
      <c r="M40" s="53">
        <v>20</v>
      </c>
      <c r="N40" s="53">
        <v>21</v>
      </c>
      <c r="O40" s="36">
        <v>26</v>
      </c>
      <c r="P40" s="36">
        <v>23</v>
      </c>
      <c r="Q40" s="36">
        <v>26</v>
      </c>
      <c r="R40" s="36">
        <v>28</v>
      </c>
      <c r="S40" s="36">
        <v>29</v>
      </c>
      <c r="T40" s="36">
        <v>30</v>
      </c>
      <c r="U40" s="36">
        <v>30</v>
      </c>
      <c r="V40" s="36">
        <v>32</v>
      </c>
      <c r="W40" s="36">
        <v>33</v>
      </c>
      <c r="X40" s="36">
        <v>38</v>
      </c>
      <c r="Y40" s="85">
        <v>39</v>
      </c>
      <c r="Z40" s="85">
        <v>44</v>
      </c>
      <c r="AA40" s="85">
        <v>45</v>
      </c>
      <c r="AB40" s="85">
        <v>45</v>
      </c>
      <c r="AC40" s="85">
        <v>47</v>
      </c>
    </row>
    <row r="41" spans="1:29" x14ac:dyDescent="0.2">
      <c r="A41" s="15" t="s">
        <v>48</v>
      </c>
      <c r="B41" s="45" t="s">
        <v>0</v>
      </c>
      <c r="C41" s="53">
        <v>3</v>
      </c>
      <c r="D41" s="53">
        <v>3</v>
      </c>
      <c r="E41" s="53">
        <v>3</v>
      </c>
      <c r="F41" s="53">
        <v>4</v>
      </c>
      <c r="G41" s="53">
        <v>4</v>
      </c>
      <c r="H41" s="53">
        <v>5</v>
      </c>
      <c r="I41" s="53">
        <v>5</v>
      </c>
      <c r="J41" s="53">
        <v>5</v>
      </c>
      <c r="K41" s="53">
        <v>6</v>
      </c>
      <c r="L41" s="53">
        <v>7</v>
      </c>
      <c r="M41" s="53">
        <v>5</v>
      </c>
      <c r="N41" s="53">
        <v>9</v>
      </c>
      <c r="O41" s="36">
        <v>10</v>
      </c>
      <c r="P41" s="36">
        <v>8</v>
      </c>
      <c r="Q41" s="36">
        <v>9</v>
      </c>
      <c r="R41" s="36">
        <v>9</v>
      </c>
      <c r="S41" s="36">
        <v>9</v>
      </c>
      <c r="T41" s="36">
        <v>11</v>
      </c>
      <c r="U41" s="36">
        <v>11</v>
      </c>
      <c r="V41" s="36">
        <v>11</v>
      </c>
      <c r="W41" s="36">
        <v>11</v>
      </c>
      <c r="X41" s="36">
        <v>10</v>
      </c>
      <c r="Y41" s="85">
        <v>10</v>
      </c>
      <c r="Z41" s="85">
        <v>10</v>
      </c>
      <c r="AA41" s="85">
        <v>7</v>
      </c>
      <c r="AB41" s="85">
        <v>7</v>
      </c>
      <c r="AC41" s="85">
        <v>7</v>
      </c>
    </row>
    <row r="42" spans="1:29" x14ac:dyDescent="0.2">
      <c r="A42" s="15" t="s">
        <v>112</v>
      </c>
      <c r="B42" s="45" t="s">
        <v>0</v>
      </c>
      <c r="C42" s="53">
        <v>1</v>
      </c>
      <c r="D42" s="53">
        <v>1</v>
      </c>
      <c r="E42" s="53">
        <v>1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</row>
    <row r="43" spans="1:29" x14ac:dyDescent="0.2">
      <c r="A43" s="15" t="s">
        <v>108</v>
      </c>
      <c r="B43" s="45" t="s">
        <v>0</v>
      </c>
      <c r="C43" s="53">
        <v>5</v>
      </c>
      <c r="D43" s="53">
        <v>5</v>
      </c>
      <c r="E43" s="53">
        <v>4</v>
      </c>
      <c r="F43" s="53">
        <v>2</v>
      </c>
      <c r="G43" s="53">
        <v>2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</row>
    <row r="44" spans="1:29" x14ac:dyDescent="0.2">
      <c r="A44" s="27" t="s">
        <v>109</v>
      </c>
      <c r="B44" s="43" t="s">
        <v>0</v>
      </c>
      <c r="C44" s="51">
        <v>294</v>
      </c>
      <c r="D44" s="51">
        <v>283</v>
      </c>
      <c r="E44" s="51">
        <v>280</v>
      </c>
      <c r="F44" s="51">
        <v>275</v>
      </c>
      <c r="G44" s="51">
        <v>272</v>
      </c>
      <c r="H44" s="51">
        <v>273</v>
      </c>
      <c r="I44" s="51">
        <v>269</v>
      </c>
      <c r="J44" s="51">
        <v>271</v>
      </c>
      <c r="K44" s="51">
        <v>270</v>
      </c>
      <c r="L44" s="51">
        <v>266</v>
      </c>
      <c r="M44" s="51">
        <v>268</v>
      </c>
      <c r="N44" s="51">
        <v>265</v>
      </c>
      <c r="O44" s="34">
        <v>264</v>
      </c>
      <c r="P44" s="34">
        <v>262</v>
      </c>
      <c r="Q44" s="34">
        <v>259</v>
      </c>
      <c r="R44" s="34">
        <v>261</v>
      </c>
      <c r="S44" s="34">
        <v>261</v>
      </c>
      <c r="T44" s="34">
        <v>264</v>
      </c>
      <c r="U44" s="34">
        <v>268</v>
      </c>
      <c r="V44" s="34">
        <v>268</v>
      </c>
      <c r="W44" s="34">
        <v>276</v>
      </c>
      <c r="X44" s="34">
        <v>277</v>
      </c>
      <c r="Y44" s="34">
        <v>280</v>
      </c>
      <c r="Z44" s="34">
        <v>279</v>
      </c>
      <c r="AA44" s="34">
        <v>282</v>
      </c>
      <c r="AB44" s="34">
        <v>282</v>
      </c>
      <c r="AC44" s="34">
        <v>284</v>
      </c>
    </row>
    <row r="45" spans="1:29" x14ac:dyDescent="0.2">
      <c r="A45" s="27" t="s">
        <v>104</v>
      </c>
      <c r="B45" s="43" t="s">
        <v>0</v>
      </c>
      <c r="C45" s="51">
        <v>261</v>
      </c>
      <c r="D45" s="51">
        <v>270</v>
      </c>
      <c r="E45" s="51">
        <v>260</v>
      </c>
      <c r="F45" s="51">
        <v>260</v>
      </c>
      <c r="G45" s="51">
        <v>256</v>
      </c>
      <c r="H45" s="51">
        <v>251</v>
      </c>
      <c r="I45" s="51">
        <v>257</v>
      </c>
      <c r="J45" s="51">
        <v>258</v>
      </c>
      <c r="K45" s="51">
        <v>256</v>
      </c>
      <c r="L45" s="51">
        <v>255</v>
      </c>
      <c r="M45" s="51">
        <v>251</v>
      </c>
      <c r="N45" s="51">
        <v>262</v>
      </c>
      <c r="O45" s="34">
        <v>264</v>
      </c>
      <c r="P45" s="34">
        <v>256</v>
      </c>
      <c r="Q45" s="34">
        <v>241</v>
      </c>
      <c r="R45" s="34">
        <v>244</v>
      </c>
      <c r="S45" s="34">
        <v>253</v>
      </c>
      <c r="T45" s="34">
        <v>252</v>
      </c>
      <c r="U45" s="34">
        <v>254</v>
      </c>
      <c r="V45" s="34">
        <v>255</v>
      </c>
      <c r="W45" s="34">
        <v>258</v>
      </c>
      <c r="X45" s="34">
        <v>261</v>
      </c>
      <c r="Y45" s="34">
        <v>261</v>
      </c>
      <c r="Z45" s="34">
        <v>265</v>
      </c>
      <c r="AA45" s="34">
        <v>265</v>
      </c>
      <c r="AB45" s="34">
        <v>264</v>
      </c>
      <c r="AC45" s="34">
        <v>265</v>
      </c>
    </row>
    <row r="46" spans="1:29" x14ac:dyDescent="0.2">
      <c r="A46" s="20" t="s">
        <v>60</v>
      </c>
      <c r="B46" s="45" t="s">
        <v>0</v>
      </c>
      <c r="C46" s="53">
        <v>146</v>
      </c>
      <c r="D46" s="53">
        <v>146</v>
      </c>
      <c r="E46" s="53">
        <v>140</v>
      </c>
      <c r="F46" s="53">
        <v>140</v>
      </c>
      <c r="G46" s="53">
        <v>135</v>
      </c>
      <c r="H46" s="53">
        <v>131</v>
      </c>
      <c r="I46" s="53">
        <v>130</v>
      </c>
      <c r="J46" s="53">
        <v>130</v>
      </c>
      <c r="K46" s="53">
        <v>128</v>
      </c>
      <c r="L46" s="53">
        <v>127</v>
      </c>
      <c r="M46" s="53">
        <v>122</v>
      </c>
      <c r="N46" s="53">
        <v>123</v>
      </c>
      <c r="O46" s="36">
        <v>124</v>
      </c>
      <c r="P46" s="36">
        <v>119</v>
      </c>
      <c r="Q46" s="36">
        <v>109</v>
      </c>
      <c r="R46" s="36">
        <v>111</v>
      </c>
      <c r="S46" s="36">
        <v>109</v>
      </c>
      <c r="T46" s="36">
        <v>107</v>
      </c>
      <c r="U46" s="36">
        <v>106</v>
      </c>
      <c r="V46" s="36">
        <v>104</v>
      </c>
      <c r="W46" s="36">
        <v>106</v>
      </c>
      <c r="X46" s="36">
        <v>105</v>
      </c>
      <c r="Y46" s="85">
        <v>105</v>
      </c>
      <c r="Z46" s="85">
        <v>105</v>
      </c>
      <c r="AA46" s="85">
        <v>105</v>
      </c>
      <c r="AB46" s="85">
        <v>105</v>
      </c>
      <c r="AC46" s="85">
        <v>105</v>
      </c>
    </row>
    <row r="47" spans="1:29" x14ac:dyDescent="0.2">
      <c r="A47" s="20" t="s">
        <v>61</v>
      </c>
      <c r="B47" s="45" t="s">
        <v>0</v>
      </c>
      <c r="C47" s="53">
        <v>218</v>
      </c>
      <c r="D47" s="53">
        <v>214</v>
      </c>
      <c r="E47" s="53">
        <v>222</v>
      </c>
      <c r="F47" s="53">
        <v>224</v>
      </c>
      <c r="G47" s="53">
        <v>222</v>
      </c>
      <c r="H47" s="53">
        <v>219</v>
      </c>
      <c r="I47" s="53">
        <v>227</v>
      </c>
      <c r="J47" s="53">
        <v>226</v>
      </c>
      <c r="K47" s="53">
        <v>227</v>
      </c>
      <c r="L47" s="53">
        <v>228</v>
      </c>
      <c r="M47" s="53">
        <v>226</v>
      </c>
      <c r="N47" s="53">
        <v>235</v>
      </c>
      <c r="O47" s="36">
        <v>234</v>
      </c>
      <c r="P47" s="36">
        <v>229</v>
      </c>
      <c r="Q47" s="36">
        <v>223</v>
      </c>
      <c r="R47" s="36">
        <v>224</v>
      </c>
      <c r="S47" s="36">
        <v>232</v>
      </c>
      <c r="T47" s="36">
        <v>230</v>
      </c>
      <c r="U47" s="36">
        <v>235</v>
      </c>
      <c r="V47" s="36">
        <v>236</v>
      </c>
      <c r="W47" s="36">
        <v>240</v>
      </c>
      <c r="X47" s="36">
        <v>250</v>
      </c>
      <c r="Y47" s="85">
        <v>249</v>
      </c>
      <c r="Z47" s="85">
        <v>253</v>
      </c>
      <c r="AA47" s="85">
        <v>253</v>
      </c>
      <c r="AB47" s="85">
        <v>252</v>
      </c>
      <c r="AC47" s="85">
        <v>253</v>
      </c>
    </row>
    <row r="48" spans="1:29" x14ac:dyDescent="0.2">
      <c r="A48" s="27" t="s">
        <v>105</v>
      </c>
      <c r="B48" s="43" t="s">
        <v>0</v>
      </c>
      <c r="C48" s="51">
        <v>30</v>
      </c>
      <c r="D48" s="51">
        <v>30</v>
      </c>
      <c r="E48" s="51">
        <v>29</v>
      </c>
      <c r="F48" s="51">
        <v>27</v>
      </c>
      <c r="G48" s="51">
        <v>27</v>
      </c>
      <c r="H48" s="51">
        <v>27</v>
      </c>
      <c r="I48" s="51">
        <v>26</v>
      </c>
      <c r="J48" s="51">
        <v>25</v>
      </c>
      <c r="K48" s="51">
        <v>25</v>
      </c>
      <c r="L48" s="51">
        <v>25</v>
      </c>
      <c r="M48" s="51">
        <v>25</v>
      </c>
      <c r="N48" s="51">
        <v>25</v>
      </c>
      <c r="O48" s="34">
        <v>26</v>
      </c>
      <c r="P48" s="34">
        <v>26</v>
      </c>
      <c r="Q48" s="34">
        <v>26</v>
      </c>
      <c r="R48" s="34">
        <v>27</v>
      </c>
      <c r="S48" s="34">
        <v>28</v>
      </c>
      <c r="T48" s="34">
        <v>28</v>
      </c>
      <c r="U48" s="34">
        <v>29</v>
      </c>
      <c r="V48" s="34">
        <v>28</v>
      </c>
      <c r="W48" s="34">
        <v>27</v>
      </c>
      <c r="X48" s="34">
        <v>26</v>
      </c>
      <c r="Y48" s="34">
        <v>26</v>
      </c>
      <c r="Z48" s="34">
        <v>26</v>
      </c>
      <c r="AA48" s="34">
        <v>26</v>
      </c>
      <c r="AB48" s="34">
        <v>26</v>
      </c>
      <c r="AC48" s="34">
        <v>26</v>
      </c>
    </row>
    <row r="49" spans="1:32" x14ac:dyDescent="0.2">
      <c r="A49" s="27" t="s">
        <v>106</v>
      </c>
      <c r="B49" s="43" t="s">
        <v>0</v>
      </c>
      <c r="C49" s="51">
        <v>20</v>
      </c>
      <c r="D49" s="51">
        <v>21</v>
      </c>
      <c r="E49" s="51">
        <v>21</v>
      </c>
      <c r="F49" s="51">
        <v>21</v>
      </c>
      <c r="G49" s="51">
        <v>21</v>
      </c>
      <c r="H49" s="51">
        <v>21</v>
      </c>
      <c r="I49" s="51">
        <v>20</v>
      </c>
      <c r="J49" s="51">
        <v>21</v>
      </c>
      <c r="K49" s="51">
        <v>20</v>
      </c>
      <c r="L49" s="51">
        <v>22</v>
      </c>
      <c r="M49" s="51">
        <v>22</v>
      </c>
      <c r="N49" s="51">
        <v>22</v>
      </c>
      <c r="O49" s="34">
        <v>22</v>
      </c>
      <c r="P49" s="34">
        <v>22</v>
      </c>
      <c r="Q49" s="34">
        <v>22</v>
      </c>
      <c r="R49" s="34">
        <v>21</v>
      </c>
      <c r="S49" s="34">
        <v>20</v>
      </c>
      <c r="T49" s="34">
        <v>22</v>
      </c>
      <c r="U49" s="34">
        <v>23</v>
      </c>
      <c r="V49" s="34">
        <v>23</v>
      </c>
      <c r="W49" s="34">
        <v>23</v>
      </c>
      <c r="X49" s="34">
        <v>23</v>
      </c>
      <c r="Y49" s="34">
        <v>23</v>
      </c>
      <c r="Z49" s="34">
        <v>23</v>
      </c>
      <c r="AA49" s="34">
        <v>23</v>
      </c>
      <c r="AB49" s="34">
        <v>23</v>
      </c>
      <c r="AC49" s="34">
        <v>24</v>
      </c>
    </row>
    <row r="50" spans="1:32" ht="15" customHeight="1" x14ac:dyDescent="0.2">
      <c r="A50" s="27" t="s">
        <v>10</v>
      </c>
      <c r="B50" s="43" t="s">
        <v>0</v>
      </c>
      <c r="C50" s="51">
        <v>2</v>
      </c>
      <c r="D50" s="51">
        <v>2</v>
      </c>
      <c r="E50" s="51">
        <v>2</v>
      </c>
      <c r="F50" s="51">
        <v>2</v>
      </c>
      <c r="G50" s="51">
        <v>2</v>
      </c>
      <c r="H50" s="51">
        <v>2</v>
      </c>
      <c r="I50" s="51">
        <v>2</v>
      </c>
      <c r="J50" s="51">
        <v>2</v>
      </c>
      <c r="K50" s="51">
        <v>2</v>
      </c>
      <c r="L50" s="51">
        <v>2</v>
      </c>
      <c r="M50" s="51">
        <v>2</v>
      </c>
      <c r="N50" s="51">
        <v>2</v>
      </c>
      <c r="O50" s="34">
        <v>2</v>
      </c>
      <c r="P50" s="34">
        <v>2</v>
      </c>
      <c r="Q50" s="34">
        <v>2</v>
      </c>
      <c r="R50" s="34">
        <v>2</v>
      </c>
      <c r="S50" s="34">
        <v>2</v>
      </c>
      <c r="T50" s="34">
        <v>2</v>
      </c>
      <c r="U50" s="34">
        <v>2</v>
      </c>
      <c r="V50" s="34">
        <v>2</v>
      </c>
      <c r="W50" s="34">
        <v>2</v>
      </c>
      <c r="X50" s="34">
        <v>2</v>
      </c>
      <c r="Y50" s="34">
        <v>2</v>
      </c>
      <c r="Z50" s="34">
        <v>2</v>
      </c>
      <c r="AA50" s="34">
        <v>2</v>
      </c>
      <c r="AB50" s="34">
        <v>2</v>
      </c>
      <c r="AC50" s="34">
        <v>2</v>
      </c>
    </row>
    <row r="51" spans="1:32" x14ac:dyDescent="0.2">
      <c r="A51" s="27" t="s">
        <v>65</v>
      </c>
      <c r="B51" s="46" t="s">
        <v>24</v>
      </c>
      <c r="C51" s="54">
        <f t="shared" ref="C51" si="45">C52+C57</f>
        <v>1610119</v>
      </c>
      <c r="D51" s="54">
        <f t="shared" ref="D51:E51" si="46">D52+D57</f>
        <v>1646841</v>
      </c>
      <c r="E51" s="54">
        <f t="shared" si="46"/>
        <v>1660360</v>
      </c>
      <c r="F51" s="54">
        <f t="shared" ref="F51:G51" si="47">F52+F57</f>
        <v>1673466</v>
      </c>
      <c r="G51" s="54">
        <f t="shared" si="47"/>
        <v>1693099</v>
      </c>
      <c r="H51" s="54">
        <f t="shared" ref="H51:M51" si="48">H52+H57</f>
        <v>1756091</v>
      </c>
      <c r="I51" s="54">
        <f t="shared" si="48"/>
        <v>1897941</v>
      </c>
      <c r="J51" s="54">
        <f t="shared" si="48"/>
        <v>2037751</v>
      </c>
      <c r="K51" s="54">
        <f t="shared" si="48"/>
        <v>2247789</v>
      </c>
      <c r="L51" s="54">
        <f t="shared" si="48"/>
        <v>2895735</v>
      </c>
      <c r="M51" s="54">
        <f t="shared" si="48"/>
        <v>3637917</v>
      </c>
      <c r="N51" s="54">
        <v>4701301</v>
      </c>
      <c r="O51" s="37">
        <v>5566709</v>
      </c>
      <c r="P51" s="37">
        <f t="shared" ref="P51:U51" si="49">P52+P57</f>
        <v>6745937</v>
      </c>
      <c r="Q51" s="37">
        <f t="shared" si="49"/>
        <v>8735633</v>
      </c>
      <c r="R51" s="37">
        <f t="shared" si="49"/>
        <v>8971046</v>
      </c>
      <c r="S51" s="37">
        <f t="shared" si="49"/>
        <v>9067022</v>
      </c>
      <c r="T51" s="37">
        <f t="shared" si="49"/>
        <v>9170694</v>
      </c>
      <c r="U51" s="37">
        <f t="shared" si="49"/>
        <v>9261689</v>
      </c>
      <c r="V51" s="37">
        <f t="shared" ref="V51:W51" si="50">V52+V57</f>
        <v>9650696</v>
      </c>
      <c r="W51" s="37">
        <f t="shared" si="50"/>
        <v>10069856</v>
      </c>
      <c r="X51" s="37">
        <v>11026716</v>
      </c>
      <c r="Y51" s="37">
        <v>11344915</v>
      </c>
      <c r="Z51" s="37">
        <v>11726785</v>
      </c>
      <c r="AA51" s="37">
        <v>11976384</v>
      </c>
      <c r="AB51" s="37">
        <v>12338411</v>
      </c>
      <c r="AC51" s="37">
        <v>12751976</v>
      </c>
      <c r="AF51" s="97"/>
    </row>
    <row r="52" spans="1:32" x14ac:dyDescent="0.2">
      <c r="A52" s="32" t="s">
        <v>62</v>
      </c>
      <c r="B52" s="47" t="s">
        <v>24</v>
      </c>
      <c r="C52" s="55">
        <f t="shared" ref="C52" si="51">SUM(C53:C56)</f>
        <v>1607837</v>
      </c>
      <c r="D52" s="55">
        <f t="shared" ref="D52:E52" si="52">SUM(D53:D56)</f>
        <v>1644199</v>
      </c>
      <c r="E52" s="55">
        <f t="shared" si="52"/>
        <v>1657169</v>
      </c>
      <c r="F52" s="55">
        <f t="shared" ref="F52:G52" si="53">SUM(F53:F56)</f>
        <v>1670034</v>
      </c>
      <c r="G52" s="55">
        <f t="shared" si="53"/>
        <v>1689007</v>
      </c>
      <c r="H52" s="55">
        <f t="shared" ref="H52:M52" si="54">SUM(H53:H56)</f>
        <v>1751144</v>
      </c>
      <c r="I52" s="55">
        <f t="shared" si="54"/>
        <v>1892398</v>
      </c>
      <c r="J52" s="55">
        <f t="shared" si="54"/>
        <v>2031985</v>
      </c>
      <c r="K52" s="55">
        <f t="shared" si="54"/>
        <v>2241984</v>
      </c>
      <c r="L52" s="55">
        <f t="shared" si="54"/>
        <v>2889131</v>
      </c>
      <c r="M52" s="55">
        <f t="shared" si="54"/>
        <v>3629743</v>
      </c>
      <c r="N52" s="55">
        <v>4691114</v>
      </c>
      <c r="O52" s="38">
        <v>5554201</v>
      </c>
      <c r="P52" s="38">
        <f t="shared" ref="P52:U52" si="55">SUM(P53:P56)</f>
        <v>6726729</v>
      </c>
      <c r="Q52" s="38">
        <f t="shared" si="55"/>
        <v>8711470</v>
      </c>
      <c r="R52" s="38">
        <f t="shared" si="55"/>
        <v>8945419</v>
      </c>
      <c r="S52" s="38">
        <f t="shared" si="55"/>
        <v>9029088</v>
      </c>
      <c r="T52" s="38">
        <f t="shared" si="55"/>
        <v>9140690</v>
      </c>
      <c r="U52" s="38">
        <f t="shared" si="55"/>
        <v>9235319</v>
      </c>
      <c r="V52" s="38">
        <f t="shared" ref="V52:W52" si="56">SUM(V53:V56)</f>
        <v>9621074</v>
      </c>
      <c r="W52" s="38">
        <f t="shared" si="56"/>
        <v>10038763</v>
      </c>
      <c r="X52" s="38">
        <v>10988825</v>
      </c>
      <c r="Y52" s="86">
        <v>11305544</v>
      </c>
      <c r="Z52" s="86">
        <v>11686057</v>
      </c>
      <c r="AA52" s="86">
        <v>11934977</v>
      </c>
      <c r="AB52" s="86">
        <v>12295764</v>
      </c>
      <c r="AC52" s="86">
        <v>12708900</v>
      </c>
      <c r="AF52" s="97"/>
    </row>
    <row r="53" spans="1:32" s="5" customFormat="1" x14ac:dyDescent="0.2">
      <c r="A53" s="31" t="s">
        <v>3</v>
      </c>
      <c r="B53" s="48" t="s">
        <v>24</v>
      </c>
      <c r="C53" s="56">
        <v>7331</v>
      </c>
      <c r="D53" s="56">
        <v>7418</v>
      </c>
      <c r="E53" s="56">
        <v>7375</v>
      </c>
      <c r="F53" s="56">
        <v>7313</v>
      </c>
      <c r="G53" s="56">
        <v>7490</v>
      </c>
      <c r="H53" s="56">
        <v>7507</v>
      </c>
      <c r="I53" s="56">
        <v>6692</v>
      </c>
      <c r="J53" s="56">
        <v>7349</v>
      </c>
      <c r="K53" s="56">
        <v>10508</v>
      </c>
      <c r="L53" s="56">
        <v>32562</v>
      </c>
      <c r="M53" s="56">
        <v>54388</v>
      </c>
      <c r="N53" s="56">
        <v>97064</v>
      </c>
      <c r="O53" s="39">
        <v>91020</v>
      </c>
      <c r="P53" s="39">
        <v>98344</v>
      </c>
      <c r="Q53" s="39">
        <v>99627</v>
      </c>
      <c r="R53" s="39">
        <v>99072</v>
      </c>
      <c r="S53" s="39">
        <v>96611</v>
      </c>
      <c r="T53" s="39">
        <v>111848</v>
      </c>
      <c r="U53" s="39">
        <v>128110</v>
      </c>
      <c r="V53" s="39">
        <v>137402</v>
      </c>
      <c r="W53" s="39">
        <v>123109</v>
      </c>
      <c r="X53" s="39">
        <v>465076</v>
      </c>
      <c r="Y53" s="87">
        <v>469669</v>
      </c>
      <c r="Z53" s="87">
        <v>580248</v>
      </c>
      <c r="AA53" s="87">
        <v>1155412</v>
      </c>
      <c r="AB53" s="87">
        <v>1160662</v>
      </c>
      <c r="AC53" s="87">
        <v>1164341</v>
      </c>
      <c r="AF53" s="98"/>
    </row>
    <row r="54" spans="1:32" x14ac:dyDescent="0.2">
      <c r="A54" s="31" t="s">
        <v>4</v>
      </c>
      <c r="B54" s="48" t="s">
        <v>24</v>
      </c>
      <c r="C54" s="56">
        <v>523283</v>
      </c>
      <c r="D54" s="56">
        <v>558821</v>
      </c>
      <c r="E54" s="56">
        <v>570813</v>
      </c>
      <c r="F54" s="56">
        <v>579889</v>
      </c>
      <c r="G54" s="56">
        <v>591582</v>
      </c>
      <c r="H54" s="56">
        <v>641409</v>
      </c>
      <c r="I54" s="56">
        <v>741886</v>
      </c>
      <c r="J54" s="56">
        <v>821556</v>
      </c>
      <c r="K54" s="56">
        <v>891776</v>
      </c>
      <c r="L54" s="56">
        <v>1008721</v>
      </c>
      <c r="M54" s="56">
        <v>1144143</v>
      </c>
      <c r="N54" s="56">
        <v>1337585</v>
      </c>
      <c r="O54" s="39">
        <v>1506458</v>
      </c>
      <c r="P54" s="39">
        <v>1707646</v>
      </c>
      <c r="Q54" s="39">
        <v>1913928</v>
      </c>
      <c r="R54" s="39">
        <v>1976514</v>
      </c>
      <c r="S54" s="39">
        <v>1984966</v>
      </c>
      <c r="T54" s="39">
        <v>2041023</v>
      </c>
      <c r="U54" s="39">
        <v>2079016</v>
      </c>
      <c r="V54" s="39">
        <v>2162851</v>
      </c>
      <c r="W54" s="39">
        <v>2261205</v>
      </c>
      <c r="X54" s="39">
        <v>2147563</v>
      </c>
      <c r="Y54" s="87">
        <v>2172756</v>
      </c>
      <c r="Z54" s="87">
        <v>2187797</v>
      </c>
      <c r="AA54" s="87">
        <v>2013404</v>
      </c>
      <c r="AB54" s="87">
        <v>2022614</v>
      </c>
      <c r="AC54" s="87">
        <v>2041958</v>
      </c>
      <c r="AF54" s="97"/>
    </row>
    <row r="55" spans="1:32" s="5" customFormat="1" x14ac:dyDescent="0.2">
      <c r="A55" s="31" t="s">
        <v>6</v>
      </c>
      <c r="B55" s="48" t="s">
        <v>24</v>
      </c>
      <c r="C55" s="56">
        <v>1077223</v>
      </c>
      <c r="D55" s="56">
        <v>1077670</v>
      </c>
      <c r="E55" s="56">
        <v>1075773</v>
      </c>
      <c r="F55" s="56">
        <v>1074745</v>
      </c>
      <c r="G55" s="56">
        <v>1073659</v>
      </c>
      <c r="H55" s="56">
        <v>1073557</v>
      </c>
      <c r="I55" s="56">
        <v>1073197</v>
      </c>
      <c r="J55" s="56">
        <v>1072968</v>
      </c>
      <c r="K55" s="56">
        <v>1073070</v>
      </c>
      <c r="L55" s="56">
        <v>1073019</v>
      </c>
      <c r="M55" s="56">
        <v>1072734</v>
      </c>
      <c r="N55" s="56">
        <v>1072310</v>
      </c>
      <c r="O55" s="39">
        <v>1071976</v>
      </c>
      <c r="P55" s="39">
        <v>1072012</v>
      </c>
      <c r="Q55" s="39">
        <v>1071896</v>
      </c>
      <c r="R55" s="39">
        <v>1071836</v>
      </c>
      <c r="S55" s="39">
        <v>1071572</v>
      </c>
      <c r="T55" s="39">
        <v>1071565</v>
      </c>
      <c r="U55" s="39">
        <v>1071429</v>
      </c>
      <c r="V55" s="39">
        <v>1071377</v>
      </c>
      <c r="W55" s="39">
        <v>1071273</v>
      </c>
      <c r="X55" s="39">
        <v>1071243</v>
      </c>
      <c r="Y55" s="87">
        <v>1071089</v>
      </c>
      <c r="Z55" s="87">
        <v>1071081</v>
      </c>
      <c r="AA55" s="87">
        <v>1070766</v>
      </c>
      <c r="AB55" s="87">
        <v>1070744</v>
      </c>
      <c r="AC55" s="87">
        <v>1070741</v>
      </c>
      <c r="AF55" s="98"/>
    </row>
    <row r="56" spans="1:32" x14ac:dyDescent="0.2">
      <c r="A56" s="31" t="s">
        <v>5</v>
      </c>
      <c r="B56" s="48" t="s">
        <v>24</v>
      </c>
      <c r="C56" s="56">
        <v>0</v>
      </c>
      <c r="D56" s="56">
        <v>290</v>
      </c>
      <c r="E56" s="56">
        <v>3208</v>
      </c>
      <c r="F56" s="56">
        <v>8087</v>
      </c>
      <c r="G56" s="56">
        <v>16276</v>
      </c>
      <c r="H56" s="56">
        <v>28671</v>
      </c>
      <c r="I56" s="56">
        <v>70623</v>
      </c>
      <c r="J56" s="56">
        <v>130112</v>
      </c>
      <c r="K56" s="56">
        <v>266630</v>
      </c>
      <c r="L56" s="56">
        <v>774829</v>
      </c>
      <c r="M56" s="56">
        <v>1358478</v>
      </c>
      <c r="N56" s="56">
        <v>2184155</v>
      </c>
      <c r="O56" s="39">
        <v>2884747</v>
      </c>
      <c r="P56" s="39">
        <v>3848727</v>
      </c>
      <c r="Q56" s="39">
        <v>5626019</v>
      </c>
      <c r="R56" s="39">
        <v>5797997</v>
      </c>
      <c r="S56" s="39">
        <v>5875939</v>
      </c>
      <c r="T56" s="39">
        <v>5916254</v>
      </c>
      <c r="U56" s="39">
        <v>5956764</v>
      </c>
      <c r="V56" s="39">
        <v>6249444</v>
      </c>
      <c r="W56" s="39">
        <v>6583176</v>
      </c>
      <c r="X56" s="39">
        <v>7304943</v>
      </c>
      <c r="Y56" s="87">
        <v>7592030</v>
      </c>
      <c r="Z56" s="87">
        <v>7846931</v>
      </c>
      <c r="AA56" s="87">
        <v>7695395</v>
      </c>
      <c r="AB56" s="87">
        <v>8041744</v>
      </c>
      <c r="AC56" s="87">
        <v>8431860</v>
      </c>
      <c r="AF56" s="97"/>
    </row>
    <row r="57" spans="1:32" x14ac:dyDescent="0.2">
      <c r="A57" s="32" t="s">
        <v>63</v>
      </c>
      <c r="B57" s="47" t="s">
        <v>24</v>
      </c>
      <c r="C57" s="55">
        <f t="shared" ref="C57:M57" si="57">SUM(C58:C59)</f>
        <v>2282</v>
      </c>
      <c r="D57" s="55">
        <f t="shared" si="57"/>
        <v>2642</v>
      </c>
      <c r="E57" s="55">
        <f t="shared" si="57"/>
        <v>3191</v>
      </c>
      <c r="F57" s="55">
        <f t="shared" si="57"/>
        <v>3432</v>
      </c>
      <c r="G57" s="55">
        <f t="shared" si="57"/>
        <v>4092</v>
      </c>
      <c r="H57" s="55">
        <f t="shared" si="57"/>
        <v>4947</v>
      </c>
      <c r="I57" s="55">
        <f t="shared" si="57"/>
        <v>5543</v>
      </c>
      <c r="J57" s="55">
        <f t="shared" si="57"/>
        <v>5766</v>
      </c>
      <c r="K57" s="55">
        <f t="shared" si="57"/>
        <v>5805</v>
      </c>
      <c r="L57" s="55">
        <f t="shared" si="57"/>
        <v>6604</v>
      </c>
      <c r="M57" s="55">
        <f t="shared" si="57"/>
        <v>8174</v>
      </c>
      <c r="N57" s="55">
        <v>10187</v>
      </c>
      <c r="O57" s="38">
        <v>12508</v>
      </c>
      <c r="P57" s="38">
        <f t="shared" ref="P57:V57" si="58">SUM(P58:P59)</f>
        <v>19208</v>
      </c>
      <c r="Q57" s="38">
        <f t="shared" si="58"/>
        <v>24163</v>
      </c>
      <c r="R57" s="38">
        <f t="shared" si="58"/>
        <v>25627</v>
      </c>
      <c r="S57" s="38">
        <f t="shared" si="58"/>
        <v>37934</v>
      </c>
      <c r="T57" s="38">
        <f t="shared" si="58"/>
        <v>30004</v>
      </c>
      <c r="U57" s="38">
        <f t="shared" si="58"/>
        <v>26370</v>
      </c>
      <c r="V57" s="38">
        <f t="shared" si="58"/>
        <v>29622</v>
      </c>
      <c r="W57" s="38">
        <f t="shared" ref="W57" si="59">SUM(W58:W59)</f>
        <v>31093</v>
      </c>
      <c r="X57" s="38">
        <v>37891</v>
      </c>
      <c r="Y57" s="86">
        <v>39371</v>
      </c>
      <c r="Z57" s="86">
        <v>40728</v>
      </c>
      <c r="AA57" s="86">
        <v>41407</v>
      </c>
      <c r="AB57" s="86">
        <v>42647</v>
      </c>
      <c r="AC57" s="86">
        <v>43076</v>
      </c>
      <c r="AF57" s="97"/>
    </row>
    <row r="58" spans="1:32" x14ac:dyDescent="0.2">
      <c r="A58" s="31" t="s">
        <v>3</v>
      </c>
      <c r="B58" s="48" t="s">
        <v>24</v>
      </c>
      <c r="C58" s="56">
        <v>2066</v>
      </c>
      <c r="D58" s="56">
        <v>2328</v>
      </c>
      <c r="E58" s="56">
        <v>2796</v>
      </c>
      <c r="F58" s="56">
        <v>2920</v>
      </c>
      <c r="G58" s="56">
        <v>3493</v>
      </c>
      <c r="H58" s="56">
        <v>4273</v>
      </c>
      <c r="I58" s="56">
        <v>4805</v>
      </c>
      <c r="J58" s="56">
        <v>5029</v>
      </c>
      <c r="K58" s="56">
        <v>5023</v>
      </c>
      <c r="L58" s="56">
        <v>5765</v>
      </c>
      <c r="M58" s="56">
        <v>6881</v>
      </c>
      <c r="N58" s="56">
        <v>7274</v>
      </c>
      <c r="O58" s="39">
        <v>8262</v>
      </c>
      <c r="P58" s="39">
        <v>13955</v>
      </c>
      <c r="Q58" s="39">
        <v>17259</v>
      </c>
      <c r="R58" s="39">
        <v>19428</v>
      </c>
      <c r="S58" s="39">
        <v>31503</v>
      </c>
      <c r="T58" s="39">
        <v>23064</v>
      </c>
      <c r="U58" s="39">
        <v>19505</v>
      </c>
      <c r="V58" s="39">
        <v>22775</v>
      </c>
      <c r="W58" s="39">
        <v>24211</v>
      </c>
      <c r="X58" s="39">
        <v>30389</v>
      </c>
      <c r="Y58" s="87">
        <v>31585</v>
      </c>
      <c r="Z58" s="87">
        <v>32899</v>
      </c>
      <c r="AA58" s="87">
        <v>33301</v>
      </c>
      <c r="AB58" s="87">
        <v>34357</v>
      </c>
      <c r="AC58" s="87">
        <v>34729</v>
      </c>
      <c r="AF58" s="97"/>
    </row>
    <row r="59" spans="1:32" x14ac:dyDescent="0.2">
      <c r="A59" s="31" t="s">
        <v>6</v>
      </c>
      <c r="B59" s="48" t="s">
        <v>24</v>
      </c>
      <c r="C59" s="56">
        <v>216</v>
      </c>
      <c r="D59" s="56">
        <v>314</v>
      </c>
      <c r="E59" s="56">
        <v>395</v>
      </c>
      <c r="F59" s="56">
        <v>512</v>
      </c>
      <c r="G59" s="56">
        <v>599</v>
      </c>
      <c r="H59" s="56">
        <v>674</v>
      </c>
      <c r="I59" s="56">
        <v>738</v>
      </c>
      <c r="J59" s="56">
        <v>737</v>
      </c>
      <c r="K59" s="56">
        <v>782</v>
      </c>
      <c r="L59" s="56">
        <v>839</v>
      </c>
      <c r="M59" s="56">
        <v>1293</v>
      </c>
      <c r="N59" s="56">
        <v>2913</v>
      </c>
      <c r="O59" s="39">
        <v>4246</v>
      </c>
      <c r="P59" s="39">
        <v>5253</v>
      </c>
      <c r="Q59" s="39">
        <v>6904</v>
      </c>
      <c r="R59" s="39">
        <v>6199</v>
      </c>
      <c r="S59" s="39">
        <v>6431</v>
      </c>
      <c r="T59" s="39">
        <v>6940</v>
      </c>
      <c r="U59" s="39">
        <v>6865</v>
      </c>
      <c r="V59" s="39">
        <v>6847</v>
      </c>
      <c r="W59" s="39">
        <v>6882</v>
      </c>
      <c r="X59" s="39">
        <v>7502</v>
      </c>
      <c r="Y59" s="87">
        <v>7786</v>
      </c>
      <c r="Z59" s="87">
        <v>7829</v>
      </c>
      <c r="AA59" s="87">
        <v>8106</v>
      </c>
      <c r="AB59" s="87">
        <v>8290</v>
      </c>
      <c r="AC59" s="87">
        <v>8347</v>
      </c>
      <c r="AF59" s="97"/>
    </row>
    <row r="60" spans="1:32" x14ac:dyDescent="0.2">
      <c r="A60" s="27" t="s">
        <v>67</v>
      </c>
      <c r="B60" s="46" t="s">
        <v>102</v>
      </c>
      <c r="C60" s="54">
        <f t="shared" ref="C60" si="60">C61+C66</f>
        <v>1608099</v>
      </c>
      <c r="D60" s="54">
        <f t="shared" ref="D60:E60" si="61">D61+D66</f>
        <v>1644857</v>
      </c>
      <c r="E60" s="54">
        <f t="shared" si="61"/>
        <v>1658390</v>
      </c>
      <c r="F60" s="54">
        <f t="shared" ref="F60:G60" si="62">F61+F66</f>
        <v>1671577</v>
      </c>
      <c r="G60" s="54">
        <f t="shared" si="62"/>
        <v>1691175</v>
      </c>
      <c r="H60" s="54">
        <f t="shared" ref="H60:M60" si="63">H61+H66</f>
        <v>1754185</v>
      </c>
      <c r="I60" s="54">
        <f t="shared" si="63"/>
        <v>1895958</v>
      </c>
      <c r="J60" s="54">
        <f t="shared" si="63"/>
        <v>2035735</v>
      </c>
      <c r="K60" s="54">
        <f t="shared" si="63"/>
        <v>2245703</v>
      </c>
      <c r="L60" s="54">
        <f t="shared" si="63"/>
        <v>2893529</v>
      </c>
      <c r="M60" s="54">
        <f t="shared" si="63"/>
        <v>3635595</v>
      </c>
      <c r="N60" s="54">
        <v>4698889</v>
      </c>
      <c r="O60" s="37">
        <v>5564216</v>
      </c>
      <c r="P60" s="37">
        <f t="shared" ref="P60:U60" si="64">P61+P66</f>
        <v>6743223</v>
      </c>
      <c r="Q60" s="37">
        <f t="shared" si="64"/>
        <v>8732723</v>
      </c>
      <c r="R60" s="37">
        <f t="shared" si="64"/>
        <v>8967221</v>
      </c>
      <c r="S60" s="37">
        <f t="shared" si="64"/>
        <v>9063043</v>
      </c>
      <c r="T60" s="37">
        <f t="shared" si="64"/>
        <v>9167683</v>
      </c>
      <c r="U60" s="37">
        <f t="shared" si="64"/>
        <v>9258715</v>
      </c>
      <c r="V60" s="37">
        <f t="shared" ref="V60:W60" si="65">V61+V66</f>
        <v>9647724</v>
      </c>
      <c r="W60" s="37">
        <f t="shared" si="65"/>
        <v>10066896</v>
      </c>
      <c r="X60" s="37">
        <v>11023616</v>
      </c>
      <c r="Y60" s="37">
        <v>11341751</v>
      </c>
      <c r="Z60" s="37">
        <v>11723518</v>
      </c>
      <c r="AA60" s="37">
        <v>11972959</v>
      </c>
      <c r="AB60" s="37">
        <v>12334906</v>
      </c>
      <c r="AC60" s="37">
        <v>12748505</v>
      </c>
      <c r="AF60" s="97"/>
    </row>
    <row r="61" spans="1:32" x14ac:dyDescent="0.2">
      <c r="A61" s="32" t="s">
        <v>66</v>
      </c>
      <c r="B61" s="47" t="s">
        <v>102</v>
      </c>
      <c r="C61" s="55">
        <f t="shared" ref="C61" si="66">SUM(C62:C65)</f>
        <v>1606623</v>
      </c>
      <c r="D61" s="55">
        <f t="shared" ref="D61:E61" si="67">SUM(D62:D65)</f>
        <v>1642988</v>
      </c>
      <c r="E61" s="55">
        <f t="shared" si="67"/>
        <v>1655981</v>
      </c>
      <c r="F61" s="55">
        <f t="shared" ref="F61:G61" si="68">SUM(F62:F65)</f>
        <v>1668912</v>
      </c>
      <c r="G61" s="55">
        <f t="shared" si="68"/>
        <v>1687874</v>
      </c>
      <c r="H61" s="55">
        <f t="shared" ref="H61:M61" si="69">SUM(H62:H65)</f>
        <v>1750037</v>
      </c>
      <c r="I61" s="55">
        <f t="shared" si="69"/>
        <v>1891212</v>
      </c>
      <c r="J61" s="55">
        <f t="shared" si="69"/>
        <v>2030769</v>
      </c>
      <c r="K61" s="55">
        <f t="shared" si="69"/>
        <v>2240699</v>
      </c>
      <c r="L61" s="55">
        <f t="shared" si="69"/>
        <v>2887743</v>
      </c>
      <c r="M61" s="55">
        <f t="shared" si="69"/>
        <v>3628243</v>
      </c>
      <c r="N61" s="55">
        <v>4689513</v>
      </c>
      <c r="O61" s="38">
        <v>5552527</v>
      </c>
      <c r="P61" s="38">
        <f t="shared" ref="P61:U61" si="70">SUM(P62:P65)</f>
        <v>6724846</v>
      </c>
      <c r="Q61" s="38">
        <f t="shared" si="70"/>
        <v>8709424</v>
      </c>
      <c r="R61" s="38">
        <f t="shared" si="70"/>
        <v>8942478</v>
      </c>
      <c r="S61" s="38">
        <f t="shared" si="70"/>
        <v>9026051</v>
      </c>
      <c r="T61" s="38">
        <f t="shared" si="70"/>
        <v>9138609</v>
      </c>
      <c r="U61" s="38">
        <f t="shared" si="70"/>
        <v>9233294</v>
      </c>
      <c r="V61" s="38">
        <f t="shared" ref="V61:W61" si="71">SUM(V62:V65)</f>
        <v>9619063</v>
      </c>
      <c r="W61" s="38">
        <f t="shared" si="71"/>
        <v>10036786</v>
      </c>
      <c r="X61" s="38">
        <v>10986774</v>
      </c>
      <c r="Y61" s="86">
        <v>11303449</v>
      </c>
      <c r="Z61" s="86">
        <v>11683884</v>
      </c>
      <c r="AA61" s="86">
        <v>11932704</v>
      </c>
      <c r="AB61" s="86">
        <v>12293416</v>
      </c>
      <c r="AC61" s="86">
        <v>12706597</v>
      </c>
      <c r="AF61" s="97"/>
    </row>
    <row r="62" spans="1:32" x14ac:dyDescent="0.2">
      <c r="A62" s="31" t="s">
        <v>3</v>
      </c>
      <c r="B62" s="48" t="s">
        <v>102</v>
      </c>
      <c r="C62" s="56">
        <v>6797</v>
      </c>
      <c r="D62" s="56">
        <v>6885</v>
      </c>
      <c r="E62" s="56">
        <v>6878</v>
      </c>
      <c r="F62" s="56">
        <v>6880</v>
      </c>
      <c r="G62" s="56">
        <v>7066</v>
      </c>
      <c r="H62" s="56">
        <v>7121</v>
      </c>
      <c r="I62" s="56">
        <v>6306</v>
      </c>
      <c r="J62" s="56">
        <v>6965</v>
      </c>
      <c r="K62" s="56">
        <v>10123</v>
      </c>
      <c r="L62" s="56">
        <v>32152</v>
      </c>
      <c r="M62" s="56">
        <v>53960</v>
      </c>
      <c r="N62" s="56">
        <v>96603</v>
      </c>
      <c r="O62" s="39">
        <v>90580</v>
      </c>
      <c r="P62" s="39">
        <v>97882</v>
      </c>
      <c r="Q62" s="39">
        <v>99210</v>
      </c>
      <c r="R62" s="39">
        <v>98653</v>
      </c>
      <c r="S62" s="39">
        <v>96207</v>
      </c>
      <c r="T62" s="39">
        <v>111441</v>
      </c>
      <c r="U62" s="39">
        <v>127714</v>
      </c>
      <c r="V62" s="39">
        <v>137015</v>
      </c>
      <c r="W62" s="39">
        <v>122787</v>
      </c>
      <c r="X62" s="39">
        <v>464621</v>
      </c>
      <c r="Y62" s="87">
        <v>469200</v>
      </c>
      <c r="Z62" s="87">
        <v>579770</v>
      </c>
      <c r="AA62" s="87">
        <v>1154778</v>
      </c>
      <c r="AB62" s="87">
        <v>1160015</v>
      </c>
      <c r="AC62" s="87">
        <v>1163702</v>
      </c>
      <c r="AF62" s="97"/>
    </row>
    <row r="63" spans="1:32" x14ac:dyDescent="0.2">
      <c r="A63" s="31" t="s">
        <v>4</v>
      </c>
      <c r="B63" s="48" t="s">
        <v>102</v>
      </c>
      <c r="C63" s="56">
        <v>522783</v>
      </c>
      <c r="D63" s="56">
        <v>558326</v>
      </c>
      <c r="E63" s="56">
        <v>570304</v>
      </c>
      <c r="F63" s="56">
        <v>579388</v>
      </c>
      <c r="G63" s="56">
        <v>591075</v>
      </c>
      <c r="H63" s="56">
        <v>640909</v>
      </c>
      <c r="I63" s="56">
        <v>741348</v>
      </c>
      <c r="J63" s="56">
        <v>821001</v>
      </c>
      <c r="K63" s="56">
        <v>891203</v>
      </c>
      <c r="L63" s="56">
        <v>1008129</v>
      </c>
      <c r="M63" s="56">
        <v>1143532</v>
      </c>
      <c r="N63" s="56">
        <v>1336968</v>
      </c>
      <c r="O63" s="39">
        <v>1505830</v>
      </c>
      <c r="P63" s="39">
        <v>1706985</v>
      </c>
      <c r="Q63" s="39">
        <v>1913259</v>
      </c>
      <c r="R63" s="39">
        <v>1975859</v>
      </c>
      <c r="S63" s="39">
        <v>1984311</v>
      </c>
      <c r="T63" s="39">
        <v>2040344</v>
      </c>
      <c r="U63" s="39">
        <v>2078344</v>
      </c>
      <c r="V63" s="39">
        <v>2162195</v>
      </c>
      <c r="W63" s="39">
        <v>2260547</v>
      </c>
      <c r="X63" s="39">
        <v>2146932</v>
      </c>
      <c r="Y63" s="87">
        <v>2172130</v>
      </c>
      <c r="Z63" s="87">
        <v>2187164</v>
      </c>
      <c r="AA63" s="87">
        <v>2012803</v>
      </c>
      <c r="AB63" s="87">
        <v>2021986</v>
      </c>
      <c r="AC63" s="87">
        <v>2041343</v>
      </c>
      <c r="AF63" s="97"/>
    </row>
    <row r="64" spans="1:32" x14ac:dyDescent="0.2">
      <c r="A64" s="31" t="s">
        <v>6</v>
      </c>
      <c r="B64" s="48" t="s">
        <v>102</v>
      </c>
      <c r="C64" s="56">
        <v>1077043</v>
      </c>
      <c r="D64" s="56">
        <v>1077490</v>
      </c>
      <c r="E64" s="56">
        <v>1075597</v>
      </c>
      <c r="F64" s="56">
        <v>1074570</v>
      </c>
      <c r="G64" s="56">
        <v>1073484</v>
      </c>
      <c r="H64" s="56">
        <v>1073381</v>
      </c>
      <c r="I64" s="56">
        <v>1073021</v>
      </c>
      <c r="J64" s="56">
        <v>1072793</v>
      </c>
      <c r="K64" s="56">
        <v>1072894</v>
      </c>
      <c r="L64" s="56">
        <v>1072840</v>
      </c>
      <c r="M64" s="56">
        <v>1072554</v>
      </c>
      <c r="N64" s="56">
        <v>1072131</v>
      </c>
      <c r="O64" s="39">
        <v>1071798</v>
      </c>
      <c r="P64" s="39">
        <v>1071834</v>
      </c>
      <c r="Q64" s="39">
        <v>1071716</v>
      </c>
      <c r="R64" s="39">
        <v>1071659</v>
      </c>
      <c r="S64" s="39">
        <v>1071397</v>
      </c>
      <c r="T64" s="39">
        <v>1071390</v>
      </c>
      <c r="U64" s="39">
        <v>1071253</v>
      </c>
      <c r="V64" s="39">
        <v>1071201</v>
      </c>
      <c r="W64" s="39">
        <v>1071095</v>
      </c>
      <c r="X64" s="39">
        <v>1071063</v>
      </c>
      <c r="Y64" s="87">
        <v>1070910</v>
      </c>
      <c r="Z64" s="87">
        <v>1070903</v>
      </c>
      <c r="AA64" s="87">
        <v>1070588</v>
      </c>
      <c r="AB64" s="87">
        <v>1070566</v>
      </c>
      <c r="AC64" s="87">
        <v>1070564</v>
      </c>
      <c r="AF64" s="97"/>
    </row>
    <row r="65" spans="1:32" s="7" customFormat="1" x14ac:dyDescent="0.2">
      <c r="A65" s="31" t="s">
        <v>5</v>
      </c>
      <c r="B65" s="48" t="s">
        <v>102</v>
      </c>
      <c r="C65" s="56">
        <v>0</v>
      </c>
      <c r="D65" s="56">
        <v>287</v>
      </c>
      <c r="E65" s="56">
        <v>3202</v>
      </c>
      <c r="F65" s="56">
        <v>8074</v>
      </c>
      <c r="G65" s="56">
        <v>16249</v>
      </c>
      <c r="H65" s="56">
        <v>28626</v>
      </c>
      <c r="I65" s="56">
        <v>70537</v>
      </c>
      <c r="J65" s="56">
        <v>130010</v>
      </c>
      <c r="K65" s="56">
        <v>266479</v>
      </c>
      <c r="L65" s="56">
        <v>774622</v>
      </c>
      <c r="M65" s="56">
        <v>1358197</v>
      </c>
      <c r="N65" s="56">
        <v>2183811</v>
      </c>
      <c r="O65" s="39">
        <v>2884319</v>
      </c>
      <c r="P65" s="39">
        <v>3848145</v>
      </c>
      <c r="Q65" s="39">
        <v>5625239</v>
      </c>
      <c r="R65" s="39">
        <v>5796307</v>
      </c>
      <c r="S65" s="39">
        <v>5874136</v>
      </c>
      <c r="T65" s="39">
        <v>5915434</v>
      </c>
      <c r="U65" s="39">
        <v>5955983</v>
      </c>
      <c r="V65" s="39">
        <v>6248652</v>
      </c>
      <c r="W65" s="39">
        <v>6582357</v>
      </c>
      <c r="X65" s="39">
        <v>7304158</v>
      </c>
      <c r="Y65" s="87">
        <v>7591209</v>
      </c>
      <c r="Z65" s="87">
        <v>7846047</v>
      </c>
      <c r="AA65" s="87">
        <v>7694535</v>
      </c>
      <c r="AB65" s="87">
        <v>8040849</v>
      </c>
      <c r="AC65" s="87">
        <v>8430988</v>
      </c>
      <c r="AF65" s="99"/>
    </row>
    <row r="66" spans="1:32" s="7" customFormat="1" x14ac:dyDescent="0.2">
      <c r="A66" s="32" t="s">
        <v>70</v>
      </c>
      <c r="B66" s="47" t="s">
        <v>102</v>
      </c>
      <c r="C66" s="55">
        <f t="shared" ref="C66:M66" si="72">SUM(C67:C68)</f>
        <v>1476</v>
      </c>
      <c r="D66" s="55">
        <f t="shared" si="72"/>
        <v>1869</v>
      </c>
      <c r="E66" s="55">
        <f t="shared" si="72"/>
        <v>2409</v>
      </c>
      <c r="F66" s="55">
        <f t="shared" si="72"/>
        <v>2665</v>
      </c>
      <c r="G66" s="55">
        <f t="shared" si="72"/>
        <v>3301</v>
      </c>
      <c r="H66" s="55">
        <f t="shared" si="72"/>
        <v>4148</v>
      </c>
      <c r="I66" s="55">
        <f t="shared" si="72"/>
        <v>4746</v>
      </c>
      <c r="J66" s="55">
        <f t="shared" si="72"/>
        <v>4966</v>
      </c>
      <c r="K66" s="55">
        <f t="shared" si="72"/>
        <v>5004</v>
      </c>
      <c r="L66" s="55">
        <f t="shared" si="72"/>
        <v>5786</v>
      </c>
      <c r="M66" s="55">
        <f t="shared" si="72"/>
        <v>7352</v>
      </c>
      <c r="N66" s="55">
        <v>9376</v>
      </c>
      <c r="O66" s="38">
        <v>11689</v>
      </c>
      <c r="P66" s="38">
        <f t="shared" ref="P66:V66" si="73">SUM(P67:P68)</f>
        <v>18377</v>
      </c>
      <c r="Q66" s="38">
        <f t="shared" si="73"/>
        <v>23299</v>
      </c>
      <c r="R66" s="38">
        <f t="shared" si="73"/>
        <v>24743</v>
      </c>
      <c r="S66" s="38">
        <f t="shared" si="73"/>
        <v>36992</v>
      </c>
      <c r="T66" s="38">
        <f t="shared" si="73"/>
        <v>29074</v>
      </c>
      <c r="U66" s="38">
        <f t="shared" si="73"/>
        <v>25421</v>
      </c>
      <c r="V66" s="38">
        <f t="shared" si="73"/>
        <v>28661</v>
      </c>
      <c r="W66" s="38">
        <f t="shared" ref="W66" si="74">SUM(W67:W68)</f>
        <v>30110</v>
      </c>
      <c r="X66" s="38">
        <v>36842</v>
      </c>
      <c r="Y66" s="86">
        <v>38302</v>
      </c>
      <c r="Z66" s="86">
        <v>39634</v>
      </c>
      <c r="AA66" s="86">
        <v>40255</v>
      </c>
      <c r="AB66" s="86">
        <v>41490</v>
      </c>
      <c r="AC66" s="86">
        <v>41908</v>
      </c>
      <c r="AF66" s="99"/>
    </row>
    <row r="67" spans="1:32" s="7" customFormat="1" x14ac:dyDescent="0.2">
      <c r="A67" s="31" t="s">
        <v>3</v>
      </c>
      <c r="B67" s="48" t="s">
        <v>102</v>
      </c>
      <c r="C67" s="56">
        <v>1279</v>
      </c>
      <c r="D67" s="56">
        <v>1576</v>
      </c>
      <c r="E67" s="56">
        <v>2038</v>
      </c>
      <c r="F67" s="56">
        <v>2177</v>
      </c>
      <c r="G67" s="56">
        <v>2731</v>
      </c>
      <c r="H67" s="56">
        <v>3507</v>
      </c>
      <c r="I67" s="56">
        <v>4043</v>
      </c>
      <c r="J67" s="56">
        <v>4265</v>
      </c>
      <c r="K67" s="56">
        <v>4258</v>
      </c>
      <c r="L67" s="56">
        <v>4975</v>
      </c>
      <c r="M67" s="56">
        <v>6087</v>
      </c>
      <c r="N67" s="56">
        <v>6496</v>
      </c>
      <c r="O67" s="39">
        <v>7482</v>
      </c>
      <c r="P67" s="39">
        <v>13158</v>
      </c>
      <c r="Q67" s="39">
        <v>16430</v>
      </c>
      <c r="R67" s="39">
        <v>18579</v>
      </c>
      <c r="S67" s="39">
        <v>30597</v>
      </c>
      <c r="T67" s="39">
        <v>22182</v>
      </c>
      <c r="U67" s="39">
        <v>18601</v>
      </c>
      <c r="V67" s="39">
        <v>21863</v>
      </c>
      <c r="W67" s="39">
        <v>23279</v>
      </c>
      <c r="X67" s="39">
        <v>29415</v>
      </c>
      <c r="Y67" s="87">
        <v>30600</v>
      </c>
      <c r="Z67" s="87">
        <v>31894</v>
      </c>
      <c r="AA67" s="87">
        <v>32253</v>
      </c>
      <c r="AB67" s="87">
        <v>33301</v>
      </c>
      <c r="AC67" s="87">
        <v>33672</v>
      </c>
      <c r="AF67" s="99"/>
    </row>
    <row r="68" spans="1:32" s="7" customFormat="1" x14ac:dyDescent="0.2">
      <c r="A68" s="31" t="s">
        <v>6</v>
      </c>
      <c r="B68" s="48" t="s">
        <v>102</v>
      </c>
      <c r="C68" s="56">
        <v>197</v>
      </c>
      <c r="D68" s="56">
        <v>293</v>
      </c>
      <c r="E68" s="56">
        <v>371</v>
      </c>
      <c r="F68" s="56">
        <v>488</v>
      </c>
      <c r="G68" s="56">
        <v>570</v>
      </c>
      <c r="H68" s="56">
        <v>641</v>
      </c>
      <c r="I68" s="56">
        <v>703</v>
      </c>
      <c r="J68" s="56">
        <v>701</v>
      </c>
      <c r="K68" s="56">
        <v>746</v>
      </c>
      <c r="L68" s="56">
        <v>811</v>
      </c>
      <c r="M68" s="56">
        <v>1265</v>
      </c>
      <c r="N68" s="56">
        <v>2880</v>
      </c>
      <c r="O68" s="39">
        <v>4207</v>
      </c>
      <c r="P68" s="39">
        <v>5219</v>
      </c>
      <c r="Q68" s="39">
        <v>6869</v>
      </c>
      <c r="R68" s="39">
        <v>6164</v>
      </c>
      <c r="S68" s="39">
        <v>6395</v>
      </c>
      <c r="T68" s="39">
        <v>6892</v>
      </c>
      <c r="U68" s="39">
        <v>6820</v>
      </c>
      <c r="V68" s="39">
        <v>6798</v>
      </c>
      <c r="W68" s="39">
        <v>6831</v>
      </c>
      <c r="X68" s="39">
        <v>7427</v>
      </c>
      <c r="Y68" s="87">
        <v>7702</v>
      </c>
      <c r="Z68" s="87">
        <v>7740</v>
      </c>
      <c r="AA68" s="87">
        <v>8002</v>
      </c>
      <c r="AB68" s="87">
        <v>8189</v>
      </c>
      <c r="AC68" s="87">
        <v>8236</v>
      </c>
      <c r="AF68" s="99"/>
    </row>
    <row r="69" spans="1:32" s="7" customFormat="1" x14ac:dyDescent="0.2">
      <c r="A69" s="71" t="s">
        <v>13</v>
      </c>
      <c r="B69" s="6" t="s">
        <v>103</v>
      </c>
      <c r="C69" s="6" t="s">
        <v>103</v>
      </c>
      <c r="D69" s="6" t="s">
        <v>103</v>
      </c>
      <c r="E69" s="6" t="s">
        <v>103</v>
      </c>
      <c r="F69" s="6" t="s">
        <v>103</v>
      </c>
      <c r="G69" s="6" t="s">
        <v>103</v>
      </c>
      <c r="H69" s="6" t="s">
        <v>103</v>
      </c>
      <c r="I69" s="6" t="s">
        <v>103</v>
      </c>
      <c r="J69" s="6" t="s">
        <v>103</v>
      </c>
      <c r="K69" s="6" t="s">
        <v>103</v>
      </c>
      <c r="L69" s="6" t="s">
        <v>103</v>
      </c>
      <c r="M69" s="6" t="s">
        <v>103</v>
      </c>
      <c r="N69" s="6" t="s">
        <v>103</v>
      </c>
      <c r="O69" s="6" t="s">
        <v>103</v>
      </c>
      <c r="P69" s="6" t="s">
        <v>103</v>
      </c>
      <c r="Q69" s="6" t="s">
        <v>103</v>
      </c>
      <c r="R69" s="6" t="s">
        <v>103</v>
      </c>
      <c r="S69" s="6" t="s">
        <v>103</v>
      </c>
      <c r="T69" s="6" t="s">
        <v>103</v>
      </c>
      <c r="U69" s="6" t="s">
        <v>103</v>
      </c>
      <c r="V69" s="6" t="s">
        <v>103</v>
      </c>
      <c r="W69" s="6" t="s">
        <v>103</v>
      </c>
      <c r="X69" s="6" t="s">
        <v>103</v>
      </c>
      <c r="Y69" s="6" t="s">
        <v>103</v>
      </c>
      <c r="Z69" s="6" t="s">
        <v>103</v>
      </c>
      <c r="AA69" s="6" t="s">
        <v>103</v>
      </c>
      <c r="AB69" s="6" t="s">
        <v>103</v>
      </c>
      <c r="AC69" s="6" t="s">
        <v>103</v>
      </c>
    </row>
    <row r="70" spans="1:32" s="7" customFormat="1" x14ac:dyDescent="0.2">
      <c r="A70" s="11" t="s">
        <v>14</v>
      </c>
      <c r="B70" s="48" t="s">
        <v>24</v>
      </c>
      <c r="C70" s="57">
        <v>178</v>
      </c>
      <c r="D70" s="57">
        <v>182</v>
      </c>
      <c r="E70" s="57">
        <v>189</v>
      </c>
      <c r="F70" s="57">
        <v>191</v>
      </c>
      <c r="G70" s="57">
        <v>194</v>
      </c>
      <c r="H70" s="57">
        <v>189</v>
      </c>
      <c r="I70" s="57">
        <v>175</v>
      </c>
      <c r="J70" s="57">
        <v>202</v>
      </c>
      <c r="K70" s="57">
        <v>204</v>
      </c>
      <c r="L70" s="57">
        <v>209</v>
      </c>
      <c r="M70" s="57">
        <v>223</v>
      </c>
      <c r="N70" s="57">
        <v>221</v>
      </c>
      <c r="O70" s="40">
        <v>220</v>
      </c>
      <c r="P70" s="40">
        <v>208</v>
      </c>
      <c r="Q70" s="40">
        <v>230</v>
      </c>
      <c r="R70" s="83" t="s">
        <v>115</v>
      </c>
      <c r="S70" s="40">
        <v>227</v>
      </c>
      <c r="T70" s="40">
        <v>258</v>
      </c>
      <c r="U70" s="40">
        <v>259</v>
      </c>
      <c r="V70" s="40">
        <v>269</v>
      </c>
      <c r="W70" s="40">
        <v>283</v>
      </c>
      <c r="X70" s="40">
        <v>290</v>
      </c>
      <c r="Y70" s="88">
        <v>294</v>
      </c>
      <c r="Z70" s="88">
        <v>300</v>
      </c>
      <c r="AA70" s="88">
        <v>292</v>
      </c>
      <c r="AB70" s="88">
        <v>301</v>
      </c>
      <c r="AC70" s="88">
        <v>307</v>
      </c>
    </row>
    <row r="71" spans="1:32" s="7" customFormat="1" x14ac:dyDescent="0.2">
      <c r="A71" s="11" t="s">
        <v>15</v>
      </c>
      <c r="B71" s="48" t="s">
        <v>25</v>
      </c>
      <c r="C71" s="58">
        <f t="shared" ref="C71:Q71" si="75">C70*100/C3</f>
        <v>12.158469945355192</v>
      </c>
      <c r="D71" s="58">
        <f t="shared" si="75"/>
        <v>12.491420727522305</v>
      </c>
      <c r="E71" s="58">
        <f t="shared" si="75"/>
        <v>13.125</v>
      </c>
      <c r="F71" s="58">
        <f t="shared" si="75"/>
        <v>13.217993079584774</v>
      </c>
      <c r="G71" s="58">
        <f t="shared" si="75"/>
        <v>13.324175824175825</v>
      </c>
      <c r="H71" s="58">
        <f t="shared" si="75"/>
        <v>12.53315649867374</v>
      </c>
      <c r="I71" s="58">
        <f t="shared" si="75"/>
        <v>11.430437622468974</v>
      </c>
      <c r="J71" s="58">
        <f t="shared" si="75"/>
        <v>13.168187744458931</v>
      </c>
      <c r="K71" s="58">
        <f t="shared" si="75"/>
        <v>12.968849332485696</v>
      </c>
      <c r="L71" s="58">
        <f t="shared" si="75"/>
        <v>13.046192259675406</v>
      </c>
      <c r="M71" s="58">
        <f t="shared" si="75"/>
        <v>13.672593500919682</v>
      </c>
      <c r="N71" s="58">
        <f t="shared" si="75"/>
        <v>13.217703349282298</v>
      </c>
      <c r="O71" s="41">
        <f t="shared" si="75"/>
        <v>12.471655328798185</v>
      </c>
      <c r="P71" s="41">
        <f t="shared" si="75"/>
        <v>11.27371273712737</v>
      </c>
      <c r="Q71" s="41">
        <f t="shared" si="75"/>
        <v>11.704834605597965</v>
      </c>
      <c r="R71" s="83" t="s">
        <v>115</v>
      </c>
      <c r="S71" s="41">
        <f>S70*100/S3</f>
        <v>10.987415295256534</v>
      </c>
      <c r="T71" s="41">
        <f>T70*100/T3</f>
        <v>12.23908918406072</v>
      </c>
      <c r="U71" s="41">
        <f>U70*100/U3</f>
        <v>11.974110032362459</v>
      </c>
      <c r="V71" s="41">
        <f>V70*100/V3</f>
        <v>12.311212814645309</v>
      </c>
      <c r="W71" s="41">
        <f>W70*100/W3</f>
        <v>12.483458314953683</v>
      </c>
      <c r="X71" s="41">
        <v>11.9</v>
      </c>
      <c r="Y71" s="89">
        <v>11.873990306946689</v>
      </c>
      <c r="Z71" s="89">
        <v>11.75548589341693</v>
      </c>
      <c r="AA71" s="89">
        <v>11.03969754253308</v>
      </c>
      <c r="AB71" s="89">
        <v>11.31153701615934</v>
      </c>
      <c r="AC71" s="89">
        <v>11.37037037037037</v>
      </c>
    </row>
    <row r="72" spans="1:32" s="7" customFormat="1" x14ac:dyDescent="0.2">
      <c r="A72" s="11" t="s">
        <v>16</v>
      </c>
      <c r="B72" s="48" t="s">
        <v>24</v>
      </c>
      <c r="C72" s="57">
        <v>57</v>
      </c>
      <c r="D72" s="57">
        <v>56</v>
      </c>
      <c r="E72" s="57">
        <v>53</v>
      </c>
      <c r="F72" s="57">
        <v>55</v>
      </c>
      <c r="G72" s="57">
        <v>52</v>
      </c>
      <c r="H72" s="57">
        <v>50</v>
      </c>
      <c r="I72" s="57">
        <v>45</v>
      </c>
      <c r="J72" s="57">
        <v>51</v>
      </c>
      <c r="K72" s="57">
        <v>50</v>
      </c>
      <c r="L72" s="57">
        <v>49</v>
      </c>
      <c r="M72" s="57">
        <v>52</v>
      </c>
      <c r="N72" s="57">
        <v>50</v>
      </c>
      <c r="O72" s="40">
        <v>49</v>
      </c>
      <c r="P72" s="40">
        <v>47</v>
      </c>
      <c r="Q72" s="40">
        <v>50</v>
      </c>
      <c r="R72" s="83" t="s">
        <v>115</v>
      </c>
      <c r="S72" s="40">
        <v>57</v>
      </c>
      <c r="T72" s="40">
        <v>62</v>
      </c>
      <c r="U72" s="40">
        <v>56</v>
      </c>
      <c r="V72" s="40">
        <v>58</v>
      </c>
      <c r="W72" s="40">
        <v>59</v>
      </c>
      <c r="X72" s="40">
        <v>58</v>
      </c>
      <c r="Y72" s="88">
        <v>58</v>
      </c>
      <c r="Z72" s="88">
        <v>57</v>
      </c>
      <c r="AA72" s="88">
        <v>55</v>
      </c>
      <c r="AB72" s="88">
        <v>56</v>
      </c>
      <c r="AC72" s="88">
        <v>56</v>
      </c>
    </row>
    <row r="73" spans="1:32" s="7" customFormat="1" x14ac:dyDescent="0.2">
      <c r="A73" s="11" t="s">
        <v>54</v>
      </c>
      <c r="B73" s="48" t="s">
        <v>25</v>
      </c>
      <c r="C73" s="58">
        <f>C72*100/C45</f>
        <v>21.839080459770116</v>
      </c>
      <c r="D73" s="58">
        <f>D72*100/D45</f>
        <v>20.74074074074074</v>
      </c>
      <c r="E73" s="58">
        <f>E72*100/E45</f>
        <v>20.384615384615383</v>
      </c>
      <c r="F73" s="58">
        <f>F72*100/F45</f>
        <v>21.153846153846153</v>
      </c>
      <c r="G73" s="58">
        <f>G72*100/G45</f>
        <v>20.3125</v>
      </c>
      <c r="H73" s="58">
        <f t="shared" ref="H73:M73" si="76">H72*100/H45</f>
        <v>19.920318725099602</v>
      </c>
      <c r="I73" s="58">
        <f t="shared" si="76"/>
        <v>17.509727626459146</v>
      </c>
      <c r="J73" s="58">
        <f t="shared" si="76"/>
        <v>19.767441860465116</v>
      </c>
      <c r="K73" s="58">
        <f t="shared" si="76"/>
        <v>19.53125</v>
      </c>
      <c r="L73" s="58">
        <f t="shared" si="76"/>
        <v>19.215686274509803</v>
      </c>
      <c r="M73" s="58">
        <f t="shared" si="76"/>
        <v>20.717131474103585</v>
      </c>
      <c r="N73" s="58">
        <f t="shared" ref="N73:P73" si="77">N72*100/N45</f>
        <v>19.083969465648856</v>
      </c>
      <c r="O73" s="58">
        <f t="shared" si="77"/>
        <v>18.560606060606062</v>
      </c>
      <c r="P73" s="58">
        <f t="shared" si="77"/>
        <v>18.359375</v>
      </c>
      <c r="Q73" s="58">
        <f>Q72*100/Q45</f>
        <v>20.74688796680498</v>
      </c>
      <c r="R73" s="83" t="s">
        <v>115</v>
      </c>
      <c r="S73" s="58">
        <f>S72*100/S45</f>
        <v>22.529644268774703</v>
      </c>
      <c r="T73" s="58">
        <f>T72*100/T45</f>
        <v>24.603174603174605</v>
      </c>
      <c r="U73" s="58">
        <f>U72*100/U45</f>
        <v>22.047244094488189</v>
      </c>
      <c r="V73" s="58">
        <f>V72*100/V45</f>
        <v>22.745098039215687</v>
      </c>
      <c r="W73" s="58">
        <f>W72*100/W45</f>
        <v>22.868217054263567</v>
      </c>
      <c r="X73" s="58">
        <v>22.2</v>
      </c>
      <c r="Y73" s="90">
        <v>22.30769230769231</v>
      </c>
      <c r="Z73" s="90">
        <v>21.509433962264151</v>
      </c>
      <c r="AA73" s="90">
        <v>19.713261648745519</v>
      </c>
      <c r="AB73" s="90">
        <v>20.216606498194949</v>
      </c>
      <c r="AC73" s="90">
        <v>20.14388489208633</v>
      </c>
    </row>
    <row r="74" spans="1:32" s="7" customFormat="1" x14ac:dyDescent="0.2">
      <c r="A74" s="11" t="s">
        <v>17</v>
      </c>
      <c r="B74" s="48" t="s">
        <v>24</v>
      </c>
      <c r="C74" s="57">
        <v>5</v>
      </c>
      <c r="D74" s="57">
        <v>5</v>
      </c>
      <c r="E74" s="57">
        <v>5</v>
      </c>
      <c r="F74" s="57">
        <v>5</v>
      </c>
      <c r="G74" s="57">
        <v>5</v>
      </c>
      <c r="H74" s="57">
        <v>5</v>
      </c>
      <c r="I74" s="57">
        <v>5</v>
      </c>
      <c r="J74" s="57">
        <v>5</v>
      </c>
      <c r="K74" s="57">
        <v>5</v>
      </c>
      <c r="L74" s="57">
        <v>5</v>
      </c>
      <c r="M74" s="57">
        <v>5</v>
      </c>
      <c r="N74" s="57">
        <v>5</v>
      </c>
      <c r="O74" s="40">
        <v>5</v>
      </c>
      <c r="P74" s="40">
        <v>5</v>
      </c>
      <c r="Q74" s="40">
        <v>5</v>
      </c>
      <c r="R74" s="83" t="s">
        <v>115</v>
      </c>
      <c r="S74" s="40">
        <v>4</v>
      </c>
      <c r="T74" s="40">
        <v>4</v>
      </c>
      <c r="U74" s="40">
        <v>4</v>
      </c>
      <c r="V74" s="40">
        <v>4</v>
      </c>
      <c r="W74" s="40">
        <v>4</v>
      </c>
      <c r="X74" s="40">
        <v>5</v>
      </c>
      <c r="Y74" s="88">
        <v>5</v>
      </c>
      <c r="Z74" s="88">
        <v>5</v>
      </c>
      <c r="AA74" s="88">
        <v>5</v>
      </c>
      <c r="AB74" s="88">
        <v>5</v>
      </c>
      <c r="AC74" s="88">
        <v>5</v>
      </c>
    </row>
    <row r="75" spans="1:32" s="7" customFormat="1" x14ac:dyDescent="0.2">
      <c r="A75" s="11" t="s">
        <v>55</v>
      </c>
      <c r="B75" s="48" t="s">
        <v>25</v>
      </c>
      <c r="C75" s="58">
        <f t="shared" ref="C75:M75" si="78">C74*100/C49</f>
        <v>25</v>
      </c>
      <c r="D75" s="58">
        <f t="shared" si="78"/>
        <v>23.80952380952381</v>
      </c>
      <c r="E75" s="58">
        <f t="shared" si="78"/>
        <v>23.80952380952381</v>
      </c>
      <c r="F75" s="58">
        <f t="shared" si="78"/>
        <v>23.80952380952381</v>
      </c>
      <c r="G75" s="58">
        <f t="shared" si="78"/>
        <v>23.80952380952381</v>
      </c>
      <c r="H75" s="58">
        <f>H74*100/H49</f>
        <v>23.80952380952381</v>
      </c>
      <c r="I75" s="58">
        <f>I74*100/I49</f>
        <v>25</v>
      </c>
      <c r="J75" s="58">
        <f>J74*100/J49</f>
        <v>23.80952380952381</v>
      </c>
      <c r="K75" s="58">
        <f t="shared" si="78"/>
        <v>25</v>
      </c>
      <c r="L75" s="58">
        <f t="shared" si="78"/>
        <v>22.727272727272727</v>
      </c>
      <c r="M75" s="58">
        <f t="shared" si="78"/>
        <v>22.727272727272727</v>
      </c>
      <c r="N75" s="58">
        <f t="shared" ref="N75:Q75" si="79">N74*100/N49</f>
        <v>22.727272727272727</v>
      </c>
      <c r="O75" s="58">
        <f t="shared" si="79"/>
        <v>22.727272727272727</v>
      </c>
      <c r="P75" s="58">
        <f t="shared" si="79"/>
        <v>22.727272727272727</v>
      </c>
      <c r="Q75" s="58">
        <f t="shared" si="79"/>
        <v>22.727272727272727</v>
      </c>
      <c r="R75" s="83" t="s">
        <v>115</v>
      </c>
      <c r="S75" s="58">
        <f>S74*100/S49</f>
        <v>20</v>
      </c>
      <c r="T75" s="58">
        <f>T74*100/T49</f>
        <v>18.181818181818183</v>
      </c>
      <c r="U75" s="58">
        <f>U74*100/U49</f>
        <v>17.391304347826086</v>
      </c>
      <c r="V75" s="58">
        <f>V74*100/V49</f>
        <v>17.391304347826086</v>
      </c>
      <c r="W75" s="58">
        <f>W74*100/W49</f>
        <v>17.391304347826086</v>
      </c>
      <c r="X75" s="58">
        <v>21.7</v>
      </c>
      <c r="Y75" s="90">
        <v>21.739130434782609</v>
      </c>
      <c r="Z75" s="90">
        <v>21.739130434782609</v>
      </c>
      <c r="AA75" s="90">
        <v>21.739130434782609</v>
      </c>
      <c r="AB75" s="90">
        <v>21.739130434782609</v>
      </c>
      <c r="AC75" s="90">
        <v>20.833333333333339</v>
      </c>
    </row>
    <row r="76" spans="1:32" s="7" customFormat="1" x14ac:dyDescent="0.2">
      <c r="A76" s="11" t="s">
        <v>18</v>
      </c>
      <c r="B76" s="48" t="s">
        <v>25</v>
      </c>
      <c r="C76" s="58">
        <v>38.518554241731508</v>
      </c>
      <c r="D76" s="58">
        <v>38.36366135828839</v>
      </c>
      <c r="E76" s="58">
        <v>38.547260567216753</v>
      </c>
      <c r="F76" s="58">
        <v>37.991007075471131</v>
      </c>
      <c r="G76" s="58">
        <v>37.915670494479237</v>
      </c>
      <c r="H76" s="58">
        <v>37.943933417077275</v>
      </c>
      <c r="I76" s="58">
        <v>41.76817841174131</v>
      </c>
      <c r="J76" s="58">
        <v>36.115857833344997</v>
      </c>
      <c r="K76" s="58">
        <v>35.630605347639097</v>
      </c>
      <c r="L76" s="58">
        <v>34.864586445526001</v>
      </c>
      <c r="M76" s="58">
        <v>33.037612998069335</v>
      </c>
      <c r="N76" s="58">
        <v>32.948916085869492</v>
      </c>
      <c r="O76" s="41">
        <v>35.378354123583101</v>
      </c>
      <c r="P76" s="41">
        <v>37.743468930027184</v>
      </c>
      <c r="Q76" s="41">
        <v>34.037176043242013</v>
      </c>
      <c r="R76" s="83" t="s">
        <v>115</v>
      </c>
      <c r="S76" s="41">
        <v>35.874259949097102</v>
      </c>
      <c r="T76" s="41">
        <v>31.900340463845787</v>
      </c>
      <c r="U76" s="41">
        <v>32.703510148405506</v>
      </c>
      <c r="V76" s="41">
        <v>31.842641912957728</v>
      </c>
      <c r="W76" s="41">
        <v>31.377312372345568</v>
      </c>
      <c r="X76" s="41">
        <v>31.1</v>
      </c>
      <c r="Y76" s="89">
        <v>31.070900000000002</v>
      </c>
      <c r="Z76" s="89">
        <v>30.8216</v>
      </c>
      <c r="AA76" s="89">
        <v>34.5976</v>
      </c>
      <c r="AB76" s="89">
        <v>33.7806</v>
      </c>
      <c r="AC76" s="89">
        <v>33.265599999999999</v>
      </c>
    </row>
    <row r="77" spans="1:32" s="7" customFormat="1" x14ac:dyDescent="0.2">
      <c r="A77" s="11" t="s">
        <v>19</v>
      </c>
      <c r="B77" s="48" t="s">
        <v>25</v>
      </c>
      <c r="C77" s="58">
        <v>85.446915892616062</v>
      </c>
      <c r="D77" s="58">
        <v>84.936441283345602</v>
      </c>
      <c r="E77" s="58">
        <v>84.461133991401297</v>
      </c>
      <c r="F77" s="58">
        <v>84.155201944032498</v>
      </c>
      <c r="G77" s="58">
        <v>83.383623811846789</v>
      </c>
      <c r="H77" s="58">
        <v>82.351462360013343</v>
      </c>
      <c r="I77" s="58">
        <v>79.862159393826232</v>
      </c>
      <c r="J77" s="58">
        <v>77.703728628726239</v>
      </c>
      <c r="K77" s="58">
        <v>75.199080198939924</v>
      </c>
      <c r="L77" s="58">
        <v>71.785802043110678</v>
      </c>
      <c r="M77" s="58">
        <v>68.350215026701264</v>
      </c>
      <c r="N77" s="58">
        <v>69.423751018591844</v>
      </c>
      <c r="O77" s="41">
        <v>67.578797454654094</v>
      </c>
      <c r="P77" s="41">
        <v>65.945809592831196</v>
      </c>
      <c r="Q77" s="41">
        <v>65.194796628726223</v>
      </c>
      <c r="R77" s="83" t="s">
        <v>115</v>
      </c>
      <c r="S77" s="41">
        <v>64.659849898097136</v>
      </c>
      <c r="T77" s="41">
        <v>64.659849898097136</v>
      </c>
      <c r="U77" s="41">
        <v>65.125192858836243</v>
      </c>
      <c r="V77" s="41">
        <v>65.403892151143623</v>
      </c>
      <c r="W77" s="41">
        <v>66.489193888563065</v>
      </c>
      <c r="X77" s="41">
        <v>68.5</v>
      </c>
      <c r="Y77" s="89">
        <v>68.865600000000001</v>
      </c>
      <c r="Z77" s="89">
        <v>68.382300000000001</v>
      </c>
      <c r="AA77" s="89">
        <v>65.516099999999994</v>
      </c>
      <c r="AB77" s="89">
        <v>65.623599999999996</v>
      </c>
      <c r="AC77" s="89">
        <v>65.663799999999995</v>
      </c>
    </row>
    <row r="78" spans="1:32" s="7" customFormat="1" x14ac:dyDescent="0.2">
      <c r="A78" s="11" t="s">
        <v>20</v>
      </c>
      <c r="B78" s="48" t="s">
        <v>25</v>
      </c>
      <c r="C78" s="58">
        <v>55.945738761437539</v>
      </c>
      <c r="D78" s="58">
        <v>57.154100964553862</v>
      </c>
      <c r="E78" s="58">
        <v>58.573174577546887</v>
      </c>
      <c r="F78" s="58">
        <v>58.103516272205496</v>
      </c>
      <c r="G78" s="58">
        <v>58.67981186463274</v>
      </c>
      <c r="H78" s="58">
        <v>59.752506860553446</v>
      </c>
      <c r="I78" s="58">
        <v>64.185324237911658</v>
      </c>
      <c r="J78" s="58">
        <v>60.869351580978908</v>
      </c>
      <c r="K78" s="58">
        <v>60.032654558618276</v>
      </c>
      <c r="L78" s="58">
        <v>60.428820587449373</v>
      </c>
      <c r="M78" s="58">
        <v>58.833691039914171</v>
      </c>
      <c r="N78" s="58">
        <v>59.287514861381403</v>
      </c>
      <c r="O78" s="41">
        <v>60.05764353310871</v>
      </c>
      <c r="P78" s="41">
        <v>61.632540968045816</v>
      </c>
      <c r="Q78" s="41">
        <v>59.98623580001469</v>
      </c>
      <c r="R78" s="83" t="s">
        <v>115</v>
      </c>
      <c r="S78" s="41">
        <v>55.668682932805972</v>
      </c>
      <c r="T78" s="41">
        <v>51.663749978806628</v>
      </c>
      <c r="U78" s="41">
        <v>55.19797038392241</v>
      </c>
      <c r="V78" s="41">
        <v>54.355643617909848</v>
      </c>
      <c r="W78" s="41">
        <v>54.061138157481402</v>
      </c>
      <c r="X78" s="41">
        <v>55.1</v>
      </c>
      <c r="Y78" s="89">
        <v>54.853000000000002</v>
      </c>
      <c r="Z78" s="89">
        <v>55.105699999999999</v>
      </c>
      <c r="AA78" s="89">
        <v>57.326700000000002</v>
      </c>
      <c r="AB78" s="89">
        <v>55.86</v>
      </c>
      <c r="AC78" s="89">
        <v>55.366799999999998</v>
      </c>
    </row>
    <row r="79" spans="1:32" s="7" customFormat="1" x14ac:dyDescent="0.2">
      <c r="A79" s="11" t="s">
        <v>21</v>
      </c>
      <c r="B79" s="48" t="s">
        <v>25</v>
      </c>
      <c r="C79" s="58">
        <v>69.364849520426048</v>
      </c>
      <c r="D79" s="58">
        <v>68.822257108179059</v>
      </c>
      <c r="E79" s="58">
        <v>68.332654694913586</v>
      </c>
      <c r="F79" s="58">
        <v>68.163591598916881</v>
      </c>
      <c r="G79" s="58">
        <v>68.108061741509445</v>
      </c>
      <c r="H79" s="58">
        <v>68.656915277137358</v>
      </c>
      <c r="I79" s="58">
        <v>70.443034870164382</v>
      </c>
      <c r="J79" s="58">
        <v>66.678212092204816</v>
      </c>
      <c r="K79" s="58">
        <v>66.318505852798523</v>
      </c>
      <c r="L79" s="58">
        <v>65.604912625698006</v>
      </c>
      <c r="M79" s="58">
        <v>64.592331802643699</v>
      </c>
      <c r="N79" s="58">
        <v>64.508623092237542</v>
      </c>
      <c r="O79" s="41">
        <v>64.810993702293032</v>
      </c>
      <c r="P79" s="41">
        <v>66.662710156156024</v>
      </c>
      <c r="Q79" s="41">
        <v>63.984977987473286</v>
      </c>
      <c r="R79" s="83" t="s">
        <v>115</v>
      </c>
      <c r="S79" s="41">
        <v>63.900790934451827</v>
      </c>
      <c r="T79" s="41">
        <v>59.959356304279275</v>
      </c>
      <c r="U79" s="41">
        <v>61.08987760369196</v>
      </c>
      <c r="V79" s="41">
        <v>59.735397491912558</v>
      </c>
      <c r="W79" s="41">
        <v>58.222873974997036</v>
      </c>
      <c r="X79" s="41">
        <v>58.3</v>
      </c>
      <c r="Y79" s="89">
        <v>58.513800000000003</v>
      </c>
      <c r="Z79" s="89">
        <v>58.260199999999998</v>
      </c>
      <c r="AA79" s="89">
        <v>60.036099999999998</v>
      </c>
      <c r="AB79" s="89">
        <v>59.084299999999999</v>
      </c>
      <c r="AC79" s="89">
        <v>59.0169</v>
      </c>
    </row>
    <row r="80" spans="1:32" s="7" customFormat="1" x14ac:dyDescent="0.2">
      <c r="A80" s="11" t="s">
        <v>22</v>
      </c>
      <c r="B80" s="48" t="s">
        <v>25</v>
      </c>
      <c r="C80" s="58">
        <v>97.655803529509072</v>
      </c>
      <c r="D80" s="58">
        <v>97.565381063521016</v>
      </c>
      <c r="E80" s="58">
        <v>97.640362037880109</v>
      </c>
      <c r="F80" s="58">
        <v>97.661190600253533</v>
      </c>
      <c r="G80" s="58">
        <v>97.531420462104748</v>
      </c>
      <c r="H80" s="58">
        <v>97.538401023837281</v>
      </c>
      <c r="I80" s="58">
        <v>97.313653572494744</v>
      </c>
      <c r="J80" s="58">
        <v>97.204793354734292</v>
      </c>
      <c r="K80" s="58">
        <v>96.903196905378849</v>
      </c>
      <c r="L80" s="58">
        <v>96.74625690635898</v>
      </c>
      <c r="M80" s="58">
        <v>96.323517883592643</v>
      </c>
      <c r="N80" s="58">
        <v>96.305233002950274</v>
      </c>
      <c r="O80" s="41">
        <v>95.344035407634919</v>
      </c>
      <c r="P80" s="41">
        <v>94.944880215291704</v>
      </c>
      <c r="Q80" s="41">
        <v>94.144712937762947</v>
      </c>
      <c r="R80" s="83" t="s">
        <v>115</v>
      </c>
      <c r="S80" s="41">
        <v>93.264392544534985</v>
      </c>
      <c r="T80" s="41">
        <v>93.264392544534985</v>
      </c>
      <c r="U80" s="41">
        <v>93.4152525485448</v>
      </c>
      <c r="V80" s="41">
        <v>93.109639123175583</v>
      </c>
      <c r="W80" s="41">
        <v>93.080498695923751</v>
      </c>
      <c r="X80" s="41">
        <v>93.2</v>
      </c>
      <c r="Y80" s="89">
        <v>93.228099999999998</v>
      </c>
      <c r="Z80" s="89">
        <v>92.945499999999996</v>
      </c>
      <c r="AA80" s="89">
        <v>92.450800000000001</v>
      </c>
      <c r="AB80" s="89">
        <v>92.298100000000005</v>
      </c>
      <c r="AC80" s="89">
        <v>92.318200000000004</v>
      </c>
    </row>
    <row r="81" spans="1:29" s="7" customFormat="1" x14ac:dyDescent="0.2">
      <c r="A81" s="11" t="s">
        <v>23</v>
      </c>
      <c r="B81" s="48" t="s">
        <v>25</v>
      </c>
      <c r="C81" s="58">
        <v>92.008868263303484</v>
      </c>
      <c r="D81" s="58">
        <v>92.22178803794985</v>
      </c>
      <c r="E81" s="58">
        <v>92.690125761915525</v>
      </c>
      <c r="F81" s="58">
        <v>92.377036296400377</v>
      </c>
      <c r="G81" s="58">
        <v>92.866620723437393</v>
      </c>
      <c r="H81" s="58">
        <v>93.33570017182376</v>
      </c>
      <c r="I81" s="58">
        <v>93.982403456478039</v>
      </c>
      <c r="J81" s="58">
        <v>93.074368466704939</v>
      </c>
      <c r="K81" s="58">
        <v>93.305733133962008</v>
      </c>
      <c r="L81" s="58">
        <v>93.440542464314973</v>
      </c>
      <c r="M81" s="58">
        <v>93.023356495004478</v>
      </c>
      <c r="N81" s="58">
        <v>93.171412730961478</v>
      </c>
      <c r="O81" s="41">
        <v>93.324815856176528</v>
      </c>
      <c r="P81" s="41">
        <v>94.123633729758893</v>
      </c>
      <c r="Q81" s="41">
        <v>93.681711884209307</v>
      </c>
      <c r="R81" s="83" t="s">
        <v>115</v>
      </c>
      <c r="S81" s="41">
        <v>92.451898611871727</v>
      </c>
      <c r="T81" s="41">
        <v>90.955859380523066</v>
      </c>
      <c r="U81" s="41">
        <v>92.780182084146531</v>
      </c>
      <c r="V81" s="41">
        <v>92.527046943694458</v>
      </c>
      <c r="W81" s="41">
        <v>92.434728656555166</v>
      </c>
      <c r="X81" s="41">
        <v>92.5</v>
      </c>
      <c r="Y81" s="89">
        <v>92.179400000000001</v>
      </c>
      <c r="Z81" s="89">
        <v>92.149900000000002</v>
      </c>
      <c r="AA81" s="89">
        <v>92.366799999999998</v>
      </c>
      <c r="AB81" s="89">
        <v>92.110500000000002</v>
      </c>
      <c r="AC81" s="89">
        <v>92.000500000000002</v>
      </c>
    </row>
    <row r="82" spans="1:29" s="7" customFormat="1" x14ac:dyDescent="0.2">
      <c r="A82" s="71" t="s">
        <v>9</v>
      </c>
      <c r="B82" s="6" t="s">
        <v>103</v>
      </c>
      <c r="C82" s="6" t="s">
        <v>103</v>
      </c>
      <c r="D82" s="6" t="s">
        <v>103</v>
      </c>
      <c r="E82" s="6" t="s">
        <v>103</v>
      </c>
      <c r="F82" s="6" t="s">
        <v>103</v>
      </c>
      <c r="G82" s="6" t="s">
        <v>103</v>
      </c>
      <c r="H82" s="6" t="s">
        <v>103</v>
      </c>
      <c r="I82" s="6" t="s">
        <v>103</v>
      </c>
      <c r="J82" s="6" t="s">
        <v>103</v>
      </c>
      <c r="K82" s="6" t="s">
        <v>103</v>
      </c>
      <c r="L82" s="6" t="s">
        <v>103</v>
      </c>
      <c r="M82" s="6" t="s">
        <v>103</v>
      </c>
      <c r="N82" s="6" t="s">
        <v>103</v>
      </c>
      <c r="O82" s="6" t="s">
        <v>103</v>
      </c>
      <c r="P82" s="6" t="s">
        <v>103</v>
      </c>
      <c r="Q82" s="6" t="s">
        <v>103</v>
      </c>
      <c r="R82" s="6" t="s">
        <v>103</v>
      </c>
      <c r="S82" s="6" t="s">
        <v>103</v>
      </c>
      <c r="T82" s="6" t="s">
        <v>103</v>
      </c>
      <c r="U82" s="6" t="s">
        <v>103</v>
      </c>
      <c r="V82" s="6" t="s">
        <v>103</v>
      </c>
      <c r="W82" s="6" t="s">
        <v>103</v>
      </c>
      <c r="X82" s="6" t="s">
        <v>103</v>
      </c>
      <c r="Y82" s="6" t="s">
        <v>103</v>
      </c>
      <c r="Z82" s="6" t="s">
        <v>103</v>
      </c>
      <c r="AA82" s="6" t="s">
        <v>103</v>
      </c>
      <c r="AB82" s="6" t="s">
        <v>103</v>
      </c>
      <c r="AC82" s="6" t="s">
        <v>103</v>
      </c>
    </row>
    <row r="83" spans="1:29" ht="14.25" x14ac:dyDescent="0.2">
      <c r="A83" s="12" t="s">
        <v>119</v>
      </c>
      <c r="B83" s="42" t="s">
        <v>1</v>
      </c>
      <c r="C83" s="67">
        <v>3105657.2811446302</v>
      </c>
      <c r="D83" s="67">
        <v>3185845.0512064183</v>
      </c>
      <c r="E83" s="67">
        <v>3341756.8028003732</v>
      </c>
      <c r="F83" s="67">
        <v>3485742.0816374281</v>
      </c>
      <c r="G83" s="67">
        <v>3622865.4498658543</v>
      </c>
      <c r="H83" s="67">
        <v>3944250.8805237929</v>
      </c>
      <c r="I83" s="67">
        <v>4469685.6144025875</v>
      </c>
      <c r="J83" s="67">
        <v>4190495.4067214699</v>
      </c>
      <c r="K83" s="67">
        <v>4399038.6071936488</v>
      </c>
      <c r="L83" s="59">
        <v>4811698.8818293242</v>
      </c>
      <c r="M83" s="59">
        <v>5040083.3134692917</v>
      </c>
      <c r="N83" s="59">
        <v>5556749.258201506</v>
      </c>
      <c r="O83" s="13">
        <v>6153631.4223586619</v>
      </c>
      <c r="P83" s="13">
        <v>6901039.2647745926</v>
      </c>
      <c r="Q83" s="13">
        <v>7129893.0994482348</v>
      </c>
      <c r="R83" s="81" t="s">
        <v>115</v>
      </c>
      <c r="S83" s="13">
        <v>6717517.3529694555</v>
      </c>
      <c r="T83" s="13">
        <v>6443485.9234679732</v>
      </c>
      <c r="U83" s="13">
        <v>7660489.0705516702</v>
      </c>
      <c r="V83" s="13">
        <v>8130503.6426976593</v>
      </c>
      <c r="W83" s="13">
        <v>8900910.0098114405</v>
      </c>
      <c r="X83" s="13">
        <v>10162652.699999999</v>
      </c>
      <c r="Y83" s="13">
        <v>10352126.92704574</v>
      </c>
      <c r="Z83" s="13">
        <v>10598264.794089049</v>
      </c>
      <c r="AA83" s="13">
        <v>12391506.660615459</v>
      </c>
      <c r="AB83" s="13">
        <v>12581533.015637759</v>
      </c>
      <c r="AC83" s="13">
        <v>12818730.25355925</v>
      </c>
    </row>
    <row r="84" spans="1:29" x14ac:dyDescent="0.2">
      <c r="A84" s="28" t="s">
        <v>85</v>
      </c>
      <c r="B84" s="43" t="s">
        <v>1</v>
      </c>
      <c r="C84" s="68">
        <v>3445587.9460368194</v>
      </c>
      <c r="D84" s="68">
        <v>3551661.6371242013</v>
      </c>
      <c r="E84" s="68">
        <v>3665545.9961449518</v>
      </c>
      <c r="F84" s="68">
        <v>3746202.7885540021</v>
      </c>
      <c r="G84" s="68">
        <v>3946037.3963582832</v>
      </c>
      <c r="H84" s="68">
        <v>4476878.9182960112</v>
      </c>
      <c r="I84" s="68">
        <v>5142782.4224382499</v>
      </c>
      <c r="J84" s="68">
        <v>4880242.1179995872</v>
      </c>
      <c r="K84" s="68">
        <v>5109358.3746059239</v>
      </c>
      <c r="L84" s="60">
        <v>5546292.8217701232</v>
      </c>
      <c r="M84" s="60">
        <v>5802249.689302681</v>
      </c>
      <c r="N84" s="60">
        <v>6299682.7344428953</v>
      </c>
      <c r="O84" s="29">
        <v>6890790.6594009474</v>
      </c>
      <c r="P84" s="29">
        <v>7623510.8337986711</v>
      </c>
      <c r="Q84" s="29">
        <v>7957619.48845788</v>
      </c>
      <c r="R84" s="79" t="s">
        <v>115</v>
      </c>
      <c r="S84" s="29">
        <v>7614226.7666235026</v>
      </c>
      <c r="T84" s="29">
        <v>7219307.8756764131</v>
      </c>
      <c r="U84" s="29">
        <v>8637295.2149110567</v>
      </c>
      <c r="V84" s="29">
        <v>9032742.4007217456</v>
      </c>
      <c r="W84" s="29">
        <v>9987211.1495921314</v>
      </c>
      <c r="X84" s="29">
        <v>11410451.699999999</v>
      </c>
      <c r="Y84" s="29">
        <v>11619487.87424439</v>
      </c>
      <c r="Z84" s="29">
        <v>11925156.3687158</v>
      </c>
      <c r="AA84" s="29">
        <v>14018192.976412941</v>
      </c>
      <c r="AB84" s="29">
        <v>14145628.39351045</v>
      </c>
      <c r="AC84" s="29">
        <v>14369651.34496625</v>
      </c>
    </row>
    <row r="85" spans="1:29" x14ac:dyDescent="0.2">
      <c r="A85" s="15" t="s">
        <v>86</v>
      </c>
      <c r="B85" s="45" t="s">
        <v>1</v>
      </c>
      <c r="C85" s="69">
        <v>317973.32123200997</v>
      </c>
      <c r="D85" s="69">
        <v>303528.05340784974</v>
      </c>
      <c r="E85" s="69">
        <v>310340.65985947632</v>
      </c>
      <c r="F85" s="69">
        <v>300541.02277689794</v>
      </c>
      <c r="G85" s="69">
        <v>312812.34332391905</v>
      </c>
      <c r="H85" s="69">
        <v>327205.77650227613</v>
      </c>
      <c r="I85" s="69">
        <v>364230.37992446887</v>
      </c>
      <c r="J85" s="69">
        <v>421414.91479160392</v>
      </c>
      <c r="K85" s="69">
        <v>339053.30596469884</v>
      </c>
      <c r="L85" s="61">
        <v>409047.21278246393</v>
      </c>
      <c r="M85" s="61">
        <v>372695.1284088926</v>
      </c>
      <c r="N85" s="61">
        <v>359494.36539484089</v>
      </c>
      <c r="O85" s="16">
        <v>370146.59424531035</v>
      </c>
      <c r="P85" s="16">
        <v>373192.28808519663</v>
      </c>
      <c r="Q85" s="16">
        <v>463486.96808708186</v>
      </c>
      <c r="R85" s="19" t="s">
        <v>115</v>
      </c>
      <c r="S85" s="16">
        <v>431670.90701312426</v>
      </c>
      <c r="T85" s="16">
        <v>696344.09790324781</v>
      </c>
      <c r="U85" s="16">
        <v>823187.59536478412</v>
      </c>
      <c r="V85" s="16">
        <v>798289.28090596455</v>
      </c>
      <c r="W85" s="16">
        <v>776935.9865903802</v>
      </c>
      <c r="X85" s="16">
        <v>913334.7</v>
      </c>
      <c r="Y85" s="16">
        <v>909009.94468664541</v>
      </c>
      <c r="Z85" s="16">
        <v>947217.83609836514</v>
      </c>
      <c r="AA85" s="16">
        <v>1047909.538986118</v>
      </c>
      <c r="AB85" s="16">
        <v>1096623.1054963521</v>
      </c>
      <c r="AC85" s="16">
        <v>1033890.144837209</v>
      </c>
    </row>
    <row r="86" spans="1:29" x14ac:dyDescent="0.2">
      <c r="A86" s="18" t="s">
        <v>87</v>
      </c>
      <c r="B86" s="45" t="s">
        <v>1</v>
      </c>
      <c r="C86" s="69">
        <v>148238.92555350991</v>
      </c>
      <c r="D86" s="69">
        <v>174466.34705970992</v>
      </c>
      <c r="E86" s="69">
        <v>153225.41981425625</v>
      </c>
      <c r="F86" s="69">
        <v>161167.38000540793</v>
      </c>
      <c r="G86" s="69">
        <v>146623.00889260924</v>
      </c>
      <c r="H86" s="69">
        <v>156534.41946674627</v>
      </c>
      <c r="I86" s="69">
        <v>162816.954516055</v>
      </c>
      <c r="J86" s="69">
        <v>134000.80927202766</v>
      </c>
      <c r="K86" s="69">
        <v>152739.67948371923</v>
      </c>
      <c r="L86" s="61">
        <v>218155.09326002467</v>
      </c>
      <c r="M86" s="61">
        <v>170370.71739536844</v>
      </c>
      <c r="N86" s="61">
        <v>184591.31098152057</v>
      </c>
      <c r="O86" s="16">
        <v>200477.79568340644</v>
      </c>
      <c r="P86" s="16">
        <v>169003.73640560536</v>
      </c>
      <c r="Q86" s="16">
        <v>213856.50691618415</v>
      </c>
      <c r="R86" s="19" t="s">
        <v>115</v>
      </c>
      <c r="S86" s="16">
        <v>219705.76633839967</v>
      </c>
      <c r="T86" s="16">
        <v>218423.43449869906</v>
      </c>
      <c r="U86" s="16">
        <v>276473.53732971044</v>
      </c>
      <c r="V86" s="16">
        <v>248766.9298891798</v>
      </c>
      <c r="W86" s="16">
        <v>262168.02124739345</v>
      </c>
      <c r="X86" s="16">
        <v>285200.59999999998</v>
      </c>
      <c r="Y86" s="16">
        <v>311618.72993040679</v>
      </c>
      <c r="Z86" s="16">
        <v>328061.87583034509</v>
      </c>
      <c r="AA86" s="16">
        <v>409178.24065726151</v>
      </c>
      <c r="AB86" s="16">
        <v>465914.82999062591</v>
      </c>
      <c r="AC86" s="16">
        <v>389767.39724176947</v>
      </c>
    </row>
    <row r="87" spans="1:29" x14ac:dyDescent="0.2">
      <c r="A87" s="18" t="s">
        <v>88</v>
      </c>
      <c r="B87" s="45" t="s">
        <v>1</v>
      </c>
      <c r="C87" s="69">
        <v>169734.39567849995</v>
      </c>
      <c r="D87" s="69">
        <v>129061.70634814003</v>
      </c>
      <c r="E87" s="69">
        <v>157115.24004521995</v>
      </c>
      <c r="F87" s="69">
        <v>139373.64277149009</v>
      </c>
      <c r="G87" s="69">
        <v>166189.33443131007</v>
      </c>
      <c r="H87" s="69">
        <v>170671.35703553018</v>
      </c>
      <c r="I87" s="69">
        <v>201413.42540841369</v>
      </c>
      <c r="J87" s="69">
        <v>287414.1055195767</v>
      </c>
      <c r="K87" s="69">
        <v>186313.62648098014</v>
      </c>
      <c r="L87" s="61">
        <v>190892.11952243911</v>
      </c>
      <c r="M87" s="61">
        <v>202324.41101352315</v>
      </c>
      <c r="N87" s="61">
        <v>174903.05441331994</v>
      </c>
      <c r="O87" s="16">
        <v>169668.79856190446</v>
      </c>
      <c r="P87" s="16">
        <v>204188.55167959136</v>
      </c>
      <c r="Q87" s="16">
        <v>249630.46117089663</v>
      </c>
      <c r="R87" s="19" t="s">
        <v>115</v>
      </c>
      <c r="S87" s="16">
        <v>211965.14067472421</v>
      </c>
      <c r="T87" s="16">
        <v>477920.66340454877</v>
      </c>
      <c r="U87" s="16">
        <v>546714.05803507264</v>
      </c>
      <c r="V87" s="16">
        <v>549522.3510167842</v>
      </c>
      <c r="W87" s="16">
        <v>514767.96534298733</v>
      </c>
      <c r="X87" s="16">
        <v>628134.1</v>
      </c>
      <c r="Y87" s="16">
        <v>597391.21475623862</v>
      </c>
      <c r="Z87" s="16">
        <v>619155.96026802005</v>
      </c>
      <c r="AA87" s="16">
        <v>638731.29832885682</v>
      </c>
      <c r="AB87" s="16">
        <v>630708.27550572634</v>
      </c>
      <c r="AC87" s="16">
        <v>644122.74759544001</v>
      </c>
    </row>
    <row r="88" spans="1:29" x14ac:dyDescent="0.2">
      <c r="A88" s="17" t="s">
        <v>33</v>
      </c>
      <c r="B88" s="45" t="s">
        <v>1</v>
      </c>
      <c r="C88" s="69">
        <v>653904.76064630004</v>
      </c>
      <c r="D88" s="69">
        <v>713481.42631858005</v>
      </c>
      <c r="E88" s="69">
        <v>739664.26010111021</v>
      </c>
      <c r="F88" s="69">
        <v>681956.24832865014</v>
      </c>
      <c r="G88" s="69">
        <v>718002.42420949996</v>
      </c>
      <c r="H88" s="69">
        <v>660995.60802156013</v>
      </c>
      <c r="I88" s="69">
        <v>769176.79912581993</v>
      </c>
      <c r="J88" s="69">
        <v>1057716.2339659256</v>
      </c>
      <c r="K88" s="69">
        <v>1231918.0293892527</v>
      </c>
      <c r="L88" s="61">
        <v>1265200.1438465957</v>
      </c>
      <c r="M88" s="61">
        <v>1301313.1804359513</v>
      </c>
      <c r="N88" s="61">
        <v>1511189.6403006432</v>
      </c>
      <c r="O88" s="16">
        <v>1695000.4688086328</v>
      </c>
      <c r="P88" s="16">
        <v>1847558.8999996071</v>
      </c>
      <c r="Q88" s="16">
        <v>1967020.9889766152</v>
      </c>
      <c r="R88" s="19" t="s">
        <v>115</v>
      </c>
      <c r="S88" s="16">
        <v>1701368.6923817354</v>
      </c>
      <c r="T88" s="16">
        <v>1170088.8619325443</v>
      </c>
      <c r="U88" s="16">
        <v>1838359.6971767719</v>
      </c>
      <c r="V88" s="16">
        <v>2065206.7052529138</v>
      </c>
      <c r="W88" s="16">
        <v>2374320.5898338924</v>
      </c>
      <c r="X88" s="16">
        <v>2867983.3</v>
      </c>
      <c r="Y88" s="16">
        <v>2841329.926927424</v>
      </c>
      <c r="Z88" s="16">
        <v>2899237.02316749</v>
      </c>
      <c r="AA88" s="16">
        <v>4116596.8912768811</v>
      </c>
      <c r="AB88" s="16">
        <v>4201746.8127961438</v>
      </c>
      <c r="AC88" s="16">
        <v>4174866.6990412371</v>
      </c>
    </row>
    <row r="89" spans="1:29" x14ac:dyDescent="0.2">
      <c r="A89" s="15" t="s">
        <v>89</v>
      </c>
      <c r="B89" s="45" t="s">
        <v>1</v>
      </c>
      <c r="C89" s="69">
        <v>83984.059128890003</v>
      </c>
      <c r="D89" s="69">
        <v>96863.820515970001</v>
      </c>
      <c r="E89" s="69">
        <v>98217.416390949991</v>
      </c>
      <c r="F89" s="69">
        <v>100434.63032705999</v>
      </c>
      <c r="G89" s="69">
        <v>117857.81232082998</v>
      </c>
      <c r="H89" s="69">
        <v>225951.66660005</v>
      </c>
      <c r="I89" s="69">
        <v>456526.21146975993</v>
      </c>
      <c r="J89" s="69">
        <v>164013.02119213998</v>
      </c>
      <c r="K89" s="69">
        <v>269112.70806286001</v>
      </c>
      <c r="L89" s="61">
        <v>363412.50504966005</v>
      </c>
      <c r="M89" s="61">
        <v>336485.19832995994</v>
      </c>
      <c r="N89" s="61">
        <v>497879.23817051988</v>
      </c>
      <c r="O89" s="16">
        <v>674108.34033675026</v>
      </c>
      <c r="P89" s="16">
        <v>980556.75171734986</v>
      </c>
      <c r="Q89" s="16">
        <v>863997.43684386974</v>
      </c>
      <c r="R89" s="19" t="s">
        <v>115</v>
      </c>
      <c r="S89" s="16">
        <v>979971.28160868026</v>
      </c>
      <c r="T89" s="16">
        <v>660081.93086472002</v>
      </c>
      <c r="U89" s="16">
        <v>608903.33644842182</v>
      </c>
      <c r="V89" s="16">
        <v>667839.40994582372</v>
      </c>
      <c r="W89" s="16">
        <v>733005.20382884925</v>
      </c>
      <c r="X89" s="16">
        <v>815959.2</v>
      </c>
      <c r="Y89" s="16">
        <v>814916.95927085611</v>
      </c>
      <c r="Z89" s="16">
        <v>835663.95273507969</v>
      </c>
      <c r="AA89" s="16">
        <v>852572.11789918004</v>
      </c>
      <c r="AB89" s="16">
        <v>853295.99277225998</v>
      </c>
      <c r="AC89" s="16">
        <v>894527.55207666999</v>
      </c>
    </row>
    <row r="90" spans="1:29" x14ac:dyDescent="0.2">
      <c r="A90" s="15" t="s">
        <v>90</v>
      </c>
      <c r="B90" s="45" t="s">
        <v>1</v>
      </c>
      <c r="C90" s="69">
        <v>223696.19988316999</v>
      </c>
      <c r="D90" s="69">
        <v>215497.09218881006</v>
      </c>
      <c r="E90" s="69">
        <v>204250.30744413007</v>
      </c>
      <c r="F90" s="69">
        <v>221156.07375525008</v>
      </c>
      <c r="G90" s="69">
        <v>244155.84552171003</v>
      </c>
      <c r="H90" s="69">
        <v>267176.28030045994</v>
      </c>
      <c r="I90" s="69">
        <v>302788.4912626099</v>
      </c>
      <c r="J90" s="69">
        <v>315101.33745549998</v>
      </c>
      <c r="K90" s="69">
        <v>346886.66131046007</v>
      </c>
      <c r="L90" s="61">
        <v>349879.14620152354</v>
      </c>
      <c r="M90" s="61">
        <v>358698.15425207996</v>
      </c>
      <c r="N90" s="61">
        <v>366661.93819562014</v>
      </c>
      <c r="O90" s="16">
        <v>371855.71235978993</v>
      </c>
      <c r="P90" s="16">
        <v>375598.82680957008</v>
      </c>
      <c r="Q90" s="16">
        <v>397086.57760999928</v>
      </c>
      <c r="R90" s="19" t="s">
        <v>115</v>
      </c>
      <c r="S90" s="16">
        <v>360522.94264084002</v>
      </c>
      <c r="T90" s="16">
        <v>368894.78303621802</v>
      </c>
      <c r="U90" s="16">
        <v>469591.58100420795</v>
      </c>
      <c r="V90" s="16">
        <v>467804.32724544394</v>
      </c>
      <c r="W90" s="16">
        <v>511981.8035336865</v>
      </c>
      <c r="X90" s="16">
        <v>523673</v>
      </c>
      <c r="Y90" s="16">
        <v>531238.4238336049</v>
      </c>
      <c r="Z90" s="16">
        <v>555264.87760701985</v>
      </c>
      <c r="AA90" s="16">
        <v>584260.25222700101</v>
      </c>
      <c r="AB90" s="16">
        <v>602561.54066368844</v>
      </c>
      <c r="AC90" s="16">
        <v>615483.42569382268</v>
      </c>
    </row>
    <row r="91" spans="1:29" x14ac:dyDescent="0.2">
      <c r="A91" s="15" t="s">
        <v>91</v>
      </c>
      <c r="B91" s="45" t="s">
        <v>1</v>
      </c>
      <c r="C91" s="69">
        <v>43659.102225559982</v>
      </c>
      <c r="D91" s="69">
        <v>37930.385386510003</v>
      </c>
      <c r="E91" s="69">
        <v>69444.86185490762</v>
      </c>
      <c r="F91" s="69">
        <v>119935.89410195261</v>
      </c>
      <c r="G91" s="69">
        <v>144638.05136062219</v>
      </c>
      <c r="H91" s="69">
        <v>165570.92524687439</v>
      </c>
      <c r="I91" s="69">
        <v>181613.98092121125</v>
      </c>
      <c r="J91" s="69">
        <v>195773.65053064938</v>
      </c>
      <c r="K91" s="69">
        <v>189799.9318490506</v>
      </c>
      <c r="L91" s="61">
        <v>239149.73348124066</v>
      </c>
      <c r="M91" s="61">
        <v>250865.28128659845</v>
      </c>
      <c r="N91" s="61">
        <v>291187.64395867498</v>
      </c>
      <c r="O91" s="16">
        <v>276595.99538883468</v>
      </c>
      <c r="P91" s="16">
        <v>272733.52810813469</v>
      </c>
      <c r="Q91" s="16">
        <v>252651.0734751164</v>
      </c>
      <c r="R91" s="19" t="s">
        <v>115</v>
      </c>
      <c r="S91" s="16">
        <v>245623.62625625147</v>
      </c>
      <c r="T91" s="16">
        <v>230992.75521139705</v>
      </c>
      <c r="U91" s="16">
        <v>226645.95257447858</v>
      </c>
      <c r="V91" s="16">
        <v>231643.0421356367</v>
      </c>
      <c r="W91" s="16">
        <v>254945.08915872977</v>
      </c>
      <c r="X91" s="16">
        <v>261817.60000000001</v>
      </c>
      <c r="Y91" s="16">
        <v>258968.72520358089</v>
      </c>
      <c r="Z91" s="16">
        <v>268850.23192209832</v>
      </c>
      <c r="AA91" s="16">
        <v>269221.67246423481</v>
      </c>
      <c r="AB91" s="16">
        <v>273953.75820526888</v>
      </c>
      <c r="AC91" s="16">
        <v>264129.42133721901</v>
      </c>
    </row>
    <row r="92" spans="1:29" x14ac:dyDescent="0.2">
      <c r="A92" s="15" t="s">
        <v>31</v>
      </c>
      <c r="B92" s="45" t="s">
        <v>1</v>
      </c>
      <c r="C92" s="69">
        <v>10016.809376900001</v>
      </c>
      <c r="D92" s="69">
        <v>9329.1876310799998</v>
      </c>
      <c r="E92" s="69">
        <v>11697.337054349999</v>
      </c>
      <c r="F92" s="69">
        <v>13000.948064480002</v>
      </c>
      <c r="G92" s="69">
        <v>18101.793156359992</v>
      </c>
      <c r="H92" s="69">
        <v>27685.62267542</v>
      </c>
      <c r="I92" s="69">
        <v>32303.981691429999</v>
      </c>
      <c r="J92" s="69">
        <v>32165.543572900002</v>
      </c>
      <c r="K92" s="69">
        <v>39012.397851490001</v>
      </c>
      <c r="L92" s="61">
        <v>47932.681968650009</v>
      </c>
      <c r="M92" s="61">
        <v>72036.323786149995</v>
      </c>
      <c r="N92" s="61">
        <v>71825.744640720019</v>
      </c>
      <c r="O92" s="16">
        <v>74331.252956609998</v>
      </c>
      <c r="P92" s="16">
        <v>69820.854602609979</v>
      </c>
      <c r="Q92" s="16">
        <v>59941.278862530009</v>
      </c>
      <c r="R92" s="19" t="s">
        <v>115</v>
      </c>
      <c r="S92" s="16">
        <v>57374.785875550006</v>
      </c>
      <c r="T92" s="16">
        <v>52901.955048670003</v>
      </c>
      <c r="U92" s="16">
        <v>48240.194436520003</v>
      </c>
      <c r="V92" s="16">
        <v>49186.098638930009</v>
      </c>
      <c r="W92" s="16">
        <v>45376.818770749996</v>
      </c>
      <c r="X92" s="16">
        <v>39651.1</v>
      </c>
      <c r="Y92" s="16">
        <v>37985.321585199999</v>
      </c>
      <c r="Z92" s="16">
        <v>36338.205873339997</v>
      </c>
      <c r="AA92" s="16">
        <v>33740.314065669998</v>
      </c>
      <c r="AB92" s="16">
        <v>33840.851640929999</v>
      </c>
      <c r="AC92" s="16">
        <v>32570.29910023</v>
      </c>
    </row>
    <row r="93" spans="1:29" x14ac:dyDescent="0.2">
      <c r="A93" s="15" t="s">
        <v>32</v>
      </c>
      <c r="B93" s="45" t="s">
        <v>1</v>
      </c>
      <c r="C93" s="69">
        <v>621.58219594999991</v>
      </c>
      <c r="D93" s="69">
        <v>669.05399080999996</v>
      </c>
      <c r="E93" s="69">
        <v>631.22442706999993</v>
      </c>
      <c r="F93" s="69">
        <v>608.13829791000012</v>
      </c>
      <c r="G93" s="69">
        <v>278.79302838000001</v>
      </c>
      <c r="H93" s="69">
        <v>71.361209189999997</v>
      </c>
      <c r="I93" s="69">
        <v>42.831406620000003</v>
      </c>
      <c r="J93" s="69">
        <v>41.882101509999998</v>
      </c>
      <c r="K93" s="69">
        <v>165.24682060000001</v>
      </c>
      <c r="L93" s="61">
        <v>161.10015385</v>
      </c>
      <c r="M93" s="61">
        <v>336.57640564999997</v>
      </c>
      <c r="N93" s="61">
        <v>237.18441425</v>
      </c>
      <c r="O93" s="16">
        <v>227.69463432000001</v>
      </c>
      <c r="P93" s="16">
        <v>226.67081220999998</v>
      </c>
      <c r="Q93" s="16">
        <v>273.68273954</v>
      </c>
      <c r="R93" s="19" t="s">
        <v>115</v>
      </c>
      <c r="S93" s="16">
        <v>187.65163524000002</v>
      </c>
      <c r="T93" s="16">
        <v>160.77706184000002</v>
      </c>
      <c r="U93" s="16">
        <v>163.86228678000001</v>
      </c>
      <c r="V93" s="16">
        <v>161.97489153000001</v>
      </c>
      <c r="W93" s="16">
        <v>190.92509682000002</v>
      </c>
      <c r="X93" s="16">
        <v>185.6</v>
      </c>
      <c r="Y93" s="16">
        <v>154.95432019</v>
      </c>
      <c r="Z93" s="16">
        <v>156.27124531000001</v>
      </c>
      <c r="AA93" s="16">
        <v>154.52204789999999</v>
      </c>
      <c r="AB93" s="16">
        <v>154.15407415000001</v>
      </c>
      <c r="AC93" s="16">
        <v>154.77184559</v>
      </c>
    </row>
    <row r="94" spans="1:29" x14ac:dyDescent="0.2">
      <c r="A94" s="15" t="s">
        <v>116</v>
      </c>
      <c r="B94" s="45" t="s">
        <v>1</v>
      </c>
      <c r="C94" s="69">
        <v>30269.874869479998</v>
      </c>
      <c r="D94" s="69">
        <v>27615.993799489999</v>
      </c>
      <c r="E94" s="69">
        <v>29534.876604640001</v>
      </c>
      <c r="F94" s="69">
        <v>22298.498687110001</v>
      </c>
      <c r="G94" s="69">
        <v>23386.145454549995</v>
      </c>
      <c r="H94" s="69">
        <v>26103.722447499997</v>
      </c>
      <c r="I94" s="69">
        <v>52681.484318910007</v>
      </c>
      <c r="J94" s="69">
        <v>52570.90916617999</v>
      </c>
      <c r="K94" s="69">
        <v>96134.406094060003</v>
      </c>
      <c r="L94" s="61">
        <v>96808.652594359999</v>
      </c>
      <c r="M94" s="61">
        <v>99382.553668379987</v>
      </c>
      <c r="N94" s="61">
        <v>98233.96238832004</v>
      </c>
      <c r="O94" s="16">
        <v>80130.711548890002</v>
      </c>
      <c r="P94" s="16">
        <v>76211.236839739999</v>
      </c>
      <c r="Q94" s="16">
        <v>83307.25788194999</v>
      </c>
      <c r="R94" s="19" t="s">
        <v>115</v>
      </c>
      <c r="S94" s="16">
        <v>76737.714027199996</v>
      </c>
      <c r="T94" s="16">
        <v>79491.684344800015</v>
      </c>
      <c r="U94" s="16">
        <v>75319.488324999998</v>
      </c>
      <c r="V94" s="16">
        <v>76544.485497280009</v>
      </c>
      <c r="W94" s="16">
        <v>79487.310723989998</v>
      </c>
      <c r="X94" s="16">
        <v>80778.2</v>
      </c>
      <c r="Y94" s="16">
        <v>80123.466857029998</v>
      </c>
      <c r="Z94" s="16">
        <v>80615.18057687</v>
      </c>
      <c r="AA94" s="16">
        <v>83263.580277450004</v>
      </c>
      <c r="AB94" s="16">
        <v>80938.958285729997</v>
      </c>
      <c r="AC94" s="16">
        <v>81029.587081809994</v>
      </c>
    </row>
    <row r="95" spans="1:29" x14ac:dyDescent="0.2">
      <c r="A95" s="15" t="s">
        <v>92</v>
      </c>
      <c r="B95" s="45" t="s">
        <v>1</v>
      </c>
      <c r="C95" s="69">
        <v>85599.351401720021</v>
      </c>
      <c r="D95" s="69">
        <v>100463.88358706998</v>
      </c>
      <c r="E95" s="69">
        <v>105492.38496261771</v>
      </c>
      <c r="F95" s="69">
        <v>116366.840573635</v>
      </c>
      <c r="G95" s="69">
        <v>131996.93260678678</v>
      </c>
      <c r="H95" s="69">
        <v>142852.93096934201</v>
      </c>
      <c r="I95" s="69">
        <v>147767.90568504893</v>
      </c>
      <c r="J95" s="69">
        <v>174295.52954034257</v>
      </c>
      <c r="K95" s="69">
        <v>229967.95948956892</v>
      </c>
      <c r="L95" s="61">
        <v>325617.44770692894</v>
      </c>
      <c r="M95" s="61">
        <v>360022.42940243887</v>
      </c>
      <c r="N95" s="61">
        <v>413667.31011122692</v>
      </c>
      <c r="O95" s="16">
        <v>494070.41738253942</v>
      </c>
      <c r="P95" s="16">
        <v>563874.35794893047</v>
      </c>
      <c r="Q95" s="16">
        <v>607131.51707457833</v>
      </c>
      <c r="R95" s="19" t="s">
        <v>115</v>
      </c>
      <c r="S95" s="16">
        <v>240337.74458060384</v>
      </c>
      <c r="T95" s="16">
        <v>254554.42509789701</v>
      </c>
      <c r="U95" s="16">
        <v>293975.00399264612</v>
      </c>
      <c r="V95" s="16">
        <v>297224.35131789109</v>
      </c>
      <c r="W95" s="16">
        <v>314528.96832126204</v>
      </c>
      <c r="X95" s="16">
        <v>376121.7</v>
      </c>
      <c r="Y95" s="16">
        <v>313135.55261947581</v>
      </c>
      <c r="Z95" s="16">
        <v>289570.77883813879</v>
      </c>
      <c r="AA95" s="16">
        <v>322410.94389999751</v>
      </c>
      <c r="AB95" s="16">
        <v>322510.67502548842</v>
      </c>
      <c r="AC95" s="16">
        <v>349732.46739891177</v>
      </c>
    </row>
    <row r="96" spans="1:29" x14ac:dyDescent="0.2">
      <c r="A96" s="18" t="s">
        <v>93</v>
      </c>
      <c r="B96" s="45" t="s">
        <v>1</v>
      </c>
      <c r="C96" s="69">
        <v>18244.855272789999</v>
      </c>
      <c r="D96" s="69">
        <v>22238.527260199997</v>
      </c>
      <c r="E96" s="69">
        <v>21908.32991357</v>
      </c>
      <c r="F96" s="69">
        <v>24955.221453040009</v>
      </c>
      <c r="G96" s="69">
        <v>33022.304181816529</v>
      </c>
      <c r="H96" s="69">
        <v>33046.528905500389</v>
      </c>
      <c r="I96" s="69">
        <v>25672.792668223745</v>
      </c>
      <c r="J96" s="69">
        <v>27569.725482173701</v>
      </c>
      <c r="K96" s="69">
        <v>38327.001488887778</v>
      </c>
      <c r="L96" s="61">
        <v>69273.222746226558</v>
      </c>
      <c r="M96" s="61">
        <v>88620.606926615365</v>
      </c>
      <c r="N96" s="61">
        <v>113027.23423933607</v>
      </c>
      <c r="O96" s="16">
        <v>155438.31501762103</v>
      </c>
      <c r="P96" s="16">
        <v>182430.73933754963</v>
      </c>
      <c r="Q96" s="16">
        <v>201436.75748434151</v>
      </c>
      <c r="R96" s="19" t="s">
        <v>115</v>
      </c>
      <c r="S96" s="16">
        <v>68305.342448687064</v>
      </c>
      <c r="T96" s="16">
        <v>75543.985374042619</v>
      </c>
      <c r="U96" s="16">
        <v>84148.925891156803</v>
      </c>
      <c r="V96" s="16">
        <v>88266.467335999449</v>
      </c>
      <c r="W96" s="16">
        <v>99675.203451047186</v>
      </c>
      <c r="X96" s="16">
        <v>124694.7</v>
      </c>
      <c r="Y96" s="16">
        <v>100227.3575522449</v>
      </c>
      <c r="Z96" s="16">
        <v>85815.829298547935</v>
      </c>
      <c r="AA96" s="16">
        <v>110959.79216520301</v>
      </c>
      <c r="AB96" s="16">
        <v>109719.2531182269</v>
      </c>
      <c r="AC96" s="16">
        <v>116131.05689149009</v>
      </c>
    </row>
    <row r="97" spans="1:29" x14ac:dyDescent="0.2">
      <c r="A97" s="18" t="s">
        <v>94</v>
      </c>
      <c r="B97" s="45" t="s">
        <v>1</v>
      </c>
      <c r="C97" s="69">
        <v>44630.857219499994</v>
      </c>
      <c r="D97" s="69">
        <v>52364.596666569996</v>
      </c>
      <c r="E97" s="69">
        <v>63394.109623785422</v>
      </c>
      <c r="F97" s="69">
        <v>70928.744448297497</v>
      </c>
      <c r="G97" s="69">
        <v>78186.739974548516</v>
      </c>
      <c r="H97" s="69">
        <v>88094.325094253189</v>
      </c>
      <c r="I97" s="69">
        <v>97913.512334301529</v>
      </c>
      <c r="J97" s="69">
        <v>115920.19972487142</v>
      </c>
      <c r="K97" s="69">
        <v>157746.72488186654</v>
      </c>
      <c r="L97" s="61">
        <v>192672.87554221644</v>
      </c>
      <c r="M97" s="61">
        <v>204107.35109910343</v>
      </c>
      <c r="N97" s="61">
        <v>213281.9390876292</v>
      </c>
      <c r="O97" s="16">
        <v>225428.65373000895</v>
      </c>
      <c r="P97" s="16">
        <v>264939.04284846946</v>
      </c>
      <c r="Q97" s="16">
        <v>262204.64651788701</v>
      </c>
      <c r="R97" s="19" t="s">
        <v>115</v>
      </c>
      <c r="S97" s="16">
        <v>141355.0970651918</v>
      </c>
      <c r="T97" s="16">
        <v>144307.81860902303</v>
      </c>
      <c r="U97" s="16">
        <v>156856.23761294372</v>
      </c>
      <c r="V97" s="16">
        <v>147910.62185109814</v>
      </c>
      <c r="W97" s="16">
        <v>147225.39819762949</v>
      </c>
      <c r="X97" s="16">
        <v>124560.5</v>
      </c>
      <c r="Y97" s="16">
        <v>109957.3898987779</v>
      </c>
      <c r="Z97" s="16">
        <v>107266.72795090231</v>
      </c>
      <c r="AA97" s="16">
        <v>91489.96096413357</v>
      </c>
      <c r="AB97" s="16">
        <v>89317.492248517519</v>
      </c>
      <c r="AC97" s="16">
        <v>89965.121321607774</v>
      </c>
    </row>
    <row r="98" spans="1:29" x14ac:dyDescent="0.2">
      <c r="A98" s="18" t="s">
        <v>95</v>
      </c>
      <c r="B98" s="45" t="s">
        <v>1</v>
      </c>
      <c r="C98" s="69">
        <v>11069.356922039997</v>
      </c>
      <c r="D98" s="69">
        <v>12767.902858450001</v>
      </c>
      <c r="E98" s="69">
        <v>10894.502556262249</v>
      </c>
      <c r="F98" s="69">
        <v>12314.482788757501</v>
      </c>
      <c r="G98" s="69">
        <v>13027.353822081721</v>
      </c>
      <c r="H98" s="69">
        <v>15332.9630161484</v>
      </c>
      <c r="I98" s="69">
        <v>15800.66854782365</v>
      </c>
      <c r="J98" s="69">
        <v>23863.672944127396</v>
      </c>
      <c r="K98" s="69">
        <v>24254.836262754623</v>
      </c>
      <c r="L98" s="61">
        <v>36738.686940687723</v>
      </c>
      <c r="M98" s="61">
        <v>45057.479741958559</v>
      </c>
      <c r="N98" s="61">
        <v>61226.57925270596</v>
      </c>
      <c r="O98" s="16">
        <v>68419.846528595474</v>
      </c>
      <c r="P98" s="16">
        <v>75294.965062636024</v>
      </c>
      <c r="Q98" s="16">
        <v>93668.714441554868</v>
      </c>
      <c r="R98" s="19" t="s">
        <v>115</v>
      </c>
      <c r="S98" s="16">
        <v>9259.1532588476202</v>
      </c>
      <c r="T98" s="16">
        <v>10044.753363155605</v>
      </c>
      <c r="U98" s="16">
        <v>14484.460609670301</v>
      </c>
      <c r="V98" s="16">
        <v>15854.51700523742</v>
      </c>
      <c r="W98" s="16">
        <v>22119.188888467768</v>
      </c>
      <c r="X98" s="16">
        <v>63796.5</v>
      </c>
      <c r="Y98" s="16">
        <v>42331.735281006491</v>
      </c>
      <c r="Z98" s="16">
        <v>29683.72726014991</v>
      </c>
      <c r="AA98" s="16">
        <v>36939.288468353298</v>
      </c>
      <c r="AB98" s="16">
        <v>38495.19599894635</v>
      </c>
      <c r="AC98" s="16">
        <v>54186.527067149087</v>
      </c>
    </row>
    <row r="99" spans="1:29" x14ac:dyDescent="0.2">
      <c r="A99" s="18" t="s">
        <v>57</v>
      </c>
      <c r="B99" s="45" t="s">
        <v>1</v>
      </c>
      <c r="C99" s="69">
        <v>8459.3248023800006</v>
      </c>
      <c r="D99" s="69">
        <v>9801.0818018500013</v>
      </c>
      <c r="E99" s="69">
        <v>9295.4428689999986</v>
      </c>
      <c r="F99" s="69">
        <v>8168.39188354</v>
      </c>
      <c r="G99" s="69">
        <v>7760.5346283400013</v>
      </c>
      <c r="H99" s="69">
        <v>6379.1139534399981</v>
      </c>
      <c r="I99" s="69">
        <v>8362.3060120699993</v>
      </c>
      <c r="J99" s="69">
        <v>6926.4720718399985</v>
      </c>
      <c r="K99" s="69">
        <v>9639.3910776699995</v>
      </c>
      <c r="L99" s="61">
        <v>18142.3624777982</v>
      </c>
      <c r="M99" s="61">
        <v>22236.991634761529</v>
      </c>
      <c r="N99" s="61">
        <v>26131.557531555882</v>
      </c>
      <c r="O99" s="16">
        <v>42894.996312863863</v>
      </c>
      <c r="P99" s="16">
        <v>39249.110835695363</v>
      </c>
      <c r="Q99" s="16">
        <v>47993.475262085005</v>
      </c>
      <c r="R99" s="19" t="s">
        <v>115</v>
      </c>
      <c r="S99" s="16">
        <v>19685.312096297359</v>
      </c>
      <c r="T99" s="16">
        <v>23347.319469355738</v>
      </c>
      <c r="U99" s="16">
        <v>37086.960572505384</v>
      </c>
      <c r="V99" s="16">
        <v>43835.757094186054</v>
      </c>
      <c r="W99" s="16">
        <v>44152.267311377524</v>
      </c>
      <c r="X99" s="16">
        <v>61754</v>
      </c>
      <c r="Y99" s="16">
        <v>59360.369079326498</v>
      </c>
      <c r="Z99" s="16">
        <v>65442.114978188627</v>
      </c>
      <c r="AA99" s="16">
        <v>81664.095851127611</v>
      </c>
      <c r="AB99" s="16">
        <v>83846.624348687692</v>
      </c>
      <c r="AC99" s="16">
        <v>89444.598061894838</v>
      </c>
    </row>
    <row r="100" spans="1:29" x14ac:dyDescent="0.2">
      <c r="A100" s="18" t="s">
        <v>96</v>
      </c>
      <c r="B100" s="45" t="s">
        <v>1</v>
      </c>
      <c r="C100" s="69">
        <v>3194.9571850100001</v>
      </c>
      <c r="D100" s="69">
        <v>3291.7750000000001</v>
      </c>
      <c r="E100" s="69">
        <v>0</v>
      </c>
      <c r="F100" s="69">
        <v>0</v>
      </c>
      <c r="G100" s="69">
        <v>0</v>
      </c>
      <c r="H100" s="69">
        <v>0</v>
      </c>
      <c r="I100" s="69">
        <v>18.626122629999998</v>
      </c>
      <c r="J100" s="69">
        <v>15.459317329999999</v>
      </c>
      <c r="K100" s="69">
        <v>5.7783899999999996E-3</v>
      </c>
      <c r="L100" s="61">
        <v>8790.2999999999993</v>
      </c>
      <c r="M100" s="61">
        <v>0</v>
      </c>
      <c r="N100" s="61">
        <v>0</v>
      </c>
      <c r="O100" s="16">
        <v>1888.60579345</v>
      </c>
      <c r="P100" s="16">
        <v>1960.4998645799999</v>
      </c>
      <c r="Q100" s="16">
        <v>1827.92336871</v>
      </c>
      <c r="R100" s="19" t="s">
        <v>115</v>
      </c>
      <c r="S100" s="16">
        <v>1732.8397115799999</v>
      </c>
      <c r="T100" s="16">
        <v>1310.54828232</v>
      </c>
      <c r="U100" s="16">
        <v>1398.41930637</v>
      </c>
      <c r="V100" s="16">
        <v>1356.9880313699998</v>
      </c>
      <c r="W100" s="16">
        <v>1356.9104727399999</v>
      </c>
      <c r="X100" s="16">
        <v>1316</v>
      </c>
      <c r="Y100" s="16">
        <v>1258.7008081199999</v>
      </c>
      <c r="Z100" s="16">
        <v>1362.3793503500001</v>
      </c>
      <c r="AA100" s="16">
        <v>1357.8064511800001</v>
      </c>
      <c r="AB100" s="16">
        <v>1132.1093111099999</v>
      </c>
      <c r="AC100" s="16">
        <v>5.1640567700000002</v>
      </c>
    </row>
    <row r="101" spans="1:29" x14ac:dyDescent="0.2">
      <c r="A101" s="15" t="s">
        <v>114</v>
      </c>
      <c r="B101" s="45" t="s">
        <v>1</v>
      </c>
      <c r="C101" s="69" t="s">
        <v>115</v>
      </c>
      <c r="D101" s="69" t="s">
        <v>115</v>
      </c>
      <c r="E101" s="69" t="s">
        <v>115</v>
      </c>
      <c r="F101" s="69" t="s">
        <v>115</v>
      </c>
      <c r="G101" s="69" t="s">
        <v>115</v>
      </c>
      <c r="H101" s="69" t="s">
        <v>115</v>
      </c>
      <c r="I101" s="69" t="s">
        <v>115</v>
      </c>
      <c r="J101" s="69" t="s">
        <v>115</v>
      </c>
      <c r="K101" s="69" t="s">
        <v>115</v>
      </c>
      <c r="L101" s="61" t="s">
        <v>115</v>
      </c>
      <c r="M101" s="61" t="s">
        <v>115</v>
      </c>
      <c r="N101" s="61" t="s">
        <v>115</v>
      </c>
      <c r="O101" s="16" t="s">
        <v>115</v>
      </c>
      <c r="P101" s="16" t="s">
        <v>115</v>
      </c>
      <c r="Q101" s="16" t="s">
        <v>115</v>
      </c>
      <c r="R101" s="19" t="s">
        <v>115</v>
      </c>
      <c r="S101" s="16">
        <v>77.00025595999999</v>
      </c>
      <c r="T101" s="16">
        <v>0</v>
      </c>
      <c r="U101" s="16">
        <v>0</v>
      </c>
      <c r="V101" s="16">
        <v>0</v>
      </c>
      <c r="W101" s="16">
        <v>3755.7183808664572</v>
      </c>
      <c r="X101" s="16">
        <v>1121.8</v>
      </c>
      <c r="Y101" s="16">
        <v>1327.277906596745</v>
      </c>
      <c r="Z101" s="16">
        <v>3375.4902139725209</v>
      </c>
      <c r="AA101" s="16">
        <v>3553.41343408796</v>
      </c>
      <c r="AB101" s="16">
        <v>2526.0195847747968</v>
      </c>
      <c r="AC101" s="16">
        <v>3498.3175021383081</v>
      </c>
    </row>
    <row r="102" spans="1:29" x14ac:dyDescent="0.2">
      <c r="A102" s="15" t="s">
        <v>7</v>
      </c>
      <c r="B102" s="45" t="s">
        <v>1</v>
      </c>
      <c r="C102" s="69">
        <v>605298.34828186</v>
      </c>
      <c r="D102" s="69">
        <v>639777.40399259992</v>
      </c>
      <c r="E102" s="69">
        <v>675894.9399588001</v>
      </c>
      <c r="F102" s="69">
        <v>700668.80392903008</v>
      </c>
      <c r="G102" s="69">
        <v>690508.68051996001</v>
      </c>
      <c r="H102" s="69">
        <v>807779.95525700005</v>
      </c>
      <c r="I102" s="69">
        <v>840368.82874244009</v>
      </c>
      <c r="J102" s="69">
        <v>857181.82516540994</v>
      </c>
      <c r="K102" s="69">
        <v>757747.58054512192</v>
      </c>
      <c r="L102" s="61">
        <v>797574.5269846865</v>
      </c>
      <c r="M102" s="61">
        <v>874148.12067776429</v>
      </c>
      <c r="N102" s="61">
        <v>893900.25299310731</v>
      </c>
      <c r="O102" s="16">
        <v>970088.88809317234</v>
      </c>
      <c r="P102" s="16">
        <v>1009551.8457432773</v>
      </c>
      <c r="Q102" s="16">
        <v>1070918.6580509157</v>
      </c>
      <c r="R102" s="19" t="s">
        <v>115</v>
      </c>
      <c r="S102" s="16">
        <v>929715.82043385436</v>
      </c>
      <c r="T102" s="16">
        <v>915749.69163790345</v>
      </c>
      <c r="U102" s="16">
        <v>1154395.3621968359</v>
      </c>
      <c r="V102" s="16">
        <v>1208114.856304544</v>
      </c>
      <c r="W102" s="16">
        <v>1372801.6511529721</v>
      </c>
      <c r="X102" s="16">
        <v>1479190.2</v>
      </c>
      <c r="Y102" s="16">
        <v>1527157.4239526039</v>
      </c>
      <c r="Z102" s="16">
        <v>1591731.9513385689</v>
      </c>
      <c r="AA102" s="16">
        <v>2122289.883696394</v>
      </c>
      <c r="AB102" s="16">
        <v>2051111.204001538</v>
      </c>
      <c r="AC102" s="16">
        <v>2084431.484572714</v>
      </c>
    </row>
    <row r="103" spans="1:29" ht="12" customHeight="1" x14ac:dyDescent="0.2">
      <c r="A103" s="15" t="s">
        <v>97</v>
      </c>
      <c r="B103" s="45" t="s">
        <v>1</v>
      </c>
      <c r="C103" s="69">
        <v>902687.92531662027</v>
      </c>
      <c r="D103" s="69">
        <v>880147.17963699007</v>
      </c>
      <c r="E103" s="69">
        <v>872268.27260994003</v>
      </c>
      <c r="F103" s="69">
        <v>888389.76832799998</v>
      </c>
      <c r="G103" s="69">
        <v>938078.22934864019</v>
      </c>
      <c r="H103" s="69">
        <v>936744.69811708992</v>
      </c>
      <c r="I103" s="69">
        <v>931279.9446308699</v>
      </c>
      <c r="J103" s="69">
        <v>933865.28472174006</v>
      </c>
      <c r="K103" s="69">
        <v>921003.27944187005</v>
      </c>
      <c r="L103" s="61">
        <v>918638.54571937991</v>
      </c>
      <c r="M103" s="61">
        <v>942557.41002832004</v>
      </c>
      <c r="N103" s="61">
        <v>938231.61976633989</v>
      </c>
      <c r="O103" s="16">
        <v>975611.07898857992</v>
      </c>
      <c r="P103" s="16">
        <v>1047082.3275908</v>
      </c>
      <c r="Q103" s="16">
        <v>1110506.0446715504</v>
      </c>
      <c r="R103" s="19" t="s">
        <v>115</v>
      </c>
      <c r="S103" s="16">
        <v>1247891.7168222</v>
      </c>
      <c r="T103" s="16">
        <v>1291602.3949464902</v>
      </c>
      <c r="U103" s="16">
        <v>1451679.7205392006</v>
      </c>
      <c r="V103" s="16">
        <v>1485805.69138895</v>
      </c>
      <c r="W103" s="16">
        <v>1548461.56027018</v>
      </c>
      <c r="X103" s="16">
        <v>1630361.1</v>
      </c>
      <c r="Y103" s="16">
        <v>1676107.6846594799</v>
      </c>
      <c r="Z103" s="16">
        <v>1721073.4120646301</v>
      </c>
      <c r="AA103" s="16">
        <v>1789704.1846006301</v>
      </c>
      <c r="AB103" s="16">
        <v>1800586.9435103401</v>
      </c>
      <c r="AC103" s="16">
        <v>1846583.9370055301</v>
      </c>
    </row>
    <row r="104" spans="1:29" ht="12" customHeight="1" x14ac:dyDescent="0.2">
      <c r="A104" s="18" t="s">
        <v>98</v>
      </c>
      <c r="B104" s="45" t="s">
        <v>1</v>
      </c>
      <c r="C104" s="69">
        <v>720685.71165455028</v>
      </c>
      <c r="D104" s="69">
        <v>699415.48663771001</v>
      </c>
      <c r="E104" s="69">
        <v>688204.39690940001</v>
      </c>
      <c r="F104" s="69">
        <v>692788.35640460008</v>
      </c>
      <c r="G104" s="69">
        <v>706142.17316095007</v>
      </c>
      <c r="H104" s="69">
        <v>709381.23566797981</v>
      </c>
      <c r="I104" s="69">
        <v>714561.7567235399</v>
      </c>
      <c r="J104" s="69">
        <v>720433.97924688016</v>
      </c>
      <c r="K104" s="69">
        <v>701178.50935201987</v>
      </c>
      <c r="L104" s="61">
        <v>728296.54088096984</v>
      </c>
      <c r="M104" s="61">
        <v>754047.22828956007</v>
      </c>
      <c r="N104" s="61">
        <v>759774.3568435997</v>
      </c>
      <c r="O104" s="16">
        <v>779781.75442285999</v>
      </c>
      <c r="P104" s="16">
        <v>841253.49276314012</v>
      </c>
      <c r="Q104" s="16">
        <v>908201.64086718007</v>
      </c>
      <c r="R104" s="19" t="s">
        <v>115</v>
      </c>
      <c r="S104" s="16">
        <v>1032585.1111174602</v>
      </c>
      <c r="T104" s="16">
        <v>1074812.95074697</v>
      </c>
      <c r="U104" s="16">
        <v>1201153.6519932698</v>
      </c>
      <c r="V104" s="16">
        <v>1251560.8210749296</v>
      </c>
      <c r="W104" s="16">
        <v>1304280.1806685</v>
      </c>
      <c r="X104" s="16">
        <v>1360095.6</v>
      </c>
      <c r="Y104" s="16">
        <v>1383431.8696856601</v>
      </c>
      <c r="Z104" s="16">
        <v>1416182.17814759</v>
      </c>
      <c r="AA104" s="16">
        <v>1493374.1116691499</v>
      </c>
      <c r="AB104" s="16">
        <v>1497423.1125345</v>
      </c>
      <c r="AC104" s="16">
        <v>1515929.5763339801</v>
      </c>
    </row>
    <row r="105" spans="1:29" ht="12" customHeight="1" x14ac:dyDescent="0.2">
      <c r="A105" s="18" t="s">
        <v>101</v>
      </c>
      <c r="B105" s="45" t="s">
        <v>1</v>
      </c>
      <c r="C105" s="69">
        <v>182002.21366207002</v>
      </c>
      <c r="D105" s="69">
        <v>180731.69299928003</v>
      </c>
      <c r="E105" s="69">
        <v>184063.87570053997</v>
      </c>
      <c r="F105" s="69">
        <v>195601.41192339998</v>
      </c>
      <c r="G105" s="69">
        <v>231936.05618768997</v>
      </c>
      <c r="H105" s="69">
        <v>227363.46244910997</v>
      </c>
      <c r="I105" s="69">
        <v>216718.18790732999</v>
      </c>
      <c r="J105" s="69">
        <v>213431.30547486001</v>
      </c>
      <c r="K105" s="69">
        <v>219824.77008985003</v>
      </c>
      <c r="L105" s="61">
        <v>190342.00483841001</v>
      </c>
      <c r="M105" s="61">
        <v>188510.18173876</v>
      </c>
      <c r="N105" s="61">
        <v>178457.26292273999</v>
      </c>
      <c r="O105" s="16">
        <v>195829.32456572005</v>
      </c>
      <c r="P105" s="16">
        <v>205828.83482766</v>
      </c>
      <c r="Q105" s="16">
        <v>202304.40380436997</v>
      </c>
      <c r="R105" s="19" t="s">
        <v>115</v>
      </c>
      <c r="S105" s="16">
        <v>183910.14652239002</v>
      </c>
      <c r="T105" s="16">
        <v>216789.44419951999</v>
      </c>
      <c r="U105" s="16">
        <v>250526.06854593</v>
      </c>
      <c r="V105" s="16">
        <v>234244.87031402008</v>
      </c>
      <c r="W105" s="16">
        <v>244181.37960168003</v>
      </c>
      <c r="X105" s="16">
        <v>270265.5</v>
      </c>
      <c r="Y105" s="16">
        <v>292675.81497382</v>
      </c>
      <c r="Z105" s="16">
        <v>304891.23391703999</v>
      </c>
      <c r="AA105" s="16">
        <v>296330.07293148001</v>
      </c>
      <c r="AB105" s="16">
        <v>303163.83097583998</v>
      </c>
      <c r="AC105" s="16">
        <v>330654.36067154998</v>
      </c>
    </row>
    <row r="106" spans="1:29" ht="12" customHeight="1" x14ac:dyDescent="0.2">
      <c r="A106" s="15" t="s">
        <v>99</v>
      </c>
      <c r="B106" s="45" t="s">
        <v>1</v>
      </c>
      <c r="C106" s="69">
        <v>16756.625522390001</v>
      </c>
      <c r="D106" s="69">
        <v>23323.614120300001</v>
      </c>
      <c r="E106" s="69">
        <v>23633.196238559998</v>
      </c>
      <c r="F106" s="69">
        <v>23022.554224660002</v>
      </c>
      <c r="G106" s="69">
        <v>24285.46741193</v>
      </c>
      <c r="H106" s="69">
        <v>21922.811913509999</v>
      </c>
      <c r="I106" s="69">
        <v>20895.57698568</v>
      </c>
      <c r="J106" s="69">
        <v>17283.525161180001</v>
      </c>
      <c r="K106" s="69">
        <v>15603.005207730001</v>
      </c>
      <c r="L106" s="61">
        <v>12284.171981630001</v>
      </c>
      <c r="M106" s="61">
        <v>16026.784004470001</v>
      </c>
      <c r="N106" s="61">
        <v>13142.958833909999</v>
      </c>
      <c r="O106" s="16">
        <v>11684.14610027</v>
      </c>
      <c r="P106" s="16">
        <v>8982.5729780799993</v>
      </c>
      <c r="Q106" s="16">
        <v>7404.4847486499993</v>
      </c>
      <c r="R106" s="19" t="s">
        <v>115</v>
      </c>
      <c r="S106" s="16">
        <v>5618.2569130399997</v>
      </c>
      <c r="T106" s="16">
        <v>5149.474969599999</v>
      </c>
      <c r="U106" s="16">
        <v>4604.9538982100003</v>
      </c>
      <c r="V106" s="16">
        <v>3901.28890138</v>
      </c>
      <c r="W106" s="16">
        <v>3477.6795391499995</v>
      </c>
      <c r="X106" s="16">
        <v>2814.6</v>
      </c>
      <c r="Y106" s="16">
        <v>2733.1663205599998</v>
      </c>
      <c r="Z106" s="16">
        <v>2650.37061911</v>
      </c>
      <c r="AA106" s="16">
        <v>2656.0605081099998</v>
      </c>
      <c r="AB106" s="16">
        <v>2621.1190865499998</v>
      </c>
      <c r="AC106" s="16">
        <v>2508.7313442599998</v>
      </c>
    </row>
    <row r="107" spans="1:29" ht="12" customHeight="1" x14ac:dyDescent="0.2">
      <c r="A107" s="15" t="s">
        <v>100</v>
      </c>
      <c r="B107" s="45" t="s">
        <v>1</v>
      </c>
      <c r="C107" s="69">
        <v>471119.98595597007</v>
      </c>
      <c r="D107" s="69">
        <v>503034.54254814016</v>
      </c>
      <c r="E107" s="69">
        <v>524476.25863839686</v>
      </c>
      <c r="F107" s="69">
        <v>557823.36715936707</v>
      </c>
      <c r="G107" s="69">
        <v>581934.87809509563</v>
      </c>
      <c r="H107" s="69">
        <v>866817.55903573963</v>
      </c>
      <c r="I107" s="69">
        <v>1043106.0062733837</v>
      </c>
      <c r="J107" s="69">
        <v>658818.46063450491</v>
      </c>
      <c r="K107" s="69">
        <v>672953.86257916118</v>
      </c>
      <c r="L107" s="61">
        <v>720586.95329915581</v>
      </c>
      <c r="M107" s="61">
        <v>817682.54861602164</v>
      </c>
      <c r="N107" s="61">
        <v>844030.87527471967</v>
      </c>
      <c r="O107" s="16">
        <v>896939.35855723009</v>
      </c>
      <c r="P107" s="16">
        <v>998120.67256317392</v>
      </c>
      <c r="Q107" s="16">
        <v>1073893.5194354814</v>
      </c>
      <c r="R107" s="80" t="s">
        <v>115</v>
      </c>
      <c r="S107" s="16">
        <v>1337128.6261792325</v>
      </c>
      <c r="T107" s="16">
        <v>1493295.0436210781</v>
      </c>
      <c r="U107" s="16">
        <v>1642228.4666671907</v>
      </c>
      <c r="V107" s="16">
        <v>1681020.8882954856</v>
      </c>
      <c r="W107" s="16">
        <v>1967941.8443906172</v>
      </c>
      <c r="X107" s="16">
        <v>2417459.5</v>
      </c>
      <c r="Y107" s="16">
        <v>2625299.046101144</v>
      </c>
      <c r="Z107" s="16">
        <v>2693410.7864158028</v>
      </c>
      <c r="AA107" s="16">
        <v>2789859.6010292852</v>
      </c>
      <c r="AB107" s="16">
        <v>2823157.2583672339</v>
      </c>
      <c r="AC107" s="16">
        <v>2986244.50612891</v>
      </c>
    </row>
    <row r="108" spans="1:29" x14ac:dyDescent="0.2">
      <c r="A108" s="28" t="s">
        <v>38</v>
      </c>
      <c r="B108" s="43" t="s">
        <v>1</v>
      </c>
      <c r="C108" s="68">
        <v>339930.66489219025</v>
      </c>
      <c r="D108" s="68">
        <v>365816.58591778023</v>
      </c>
      <c r="E108" s="68">
        <v>323789.1933445778</v>
      </c>
      <c r="F108" s="68">
        <v>260460.7069165727</v>
      </c>
      <c r="G108" s="68">
        <v>323171.94649242633</v>
      </c>
      <c r="H108" s="68">
        <v>532628.03777221695</v>
      </c>
      <c r="I108" s="68">
        <v>673096.80803565914</v>
      </c>
      <c r="J108" s="68">
        <v>689746.71127811191</v>
      </c>
      <c r="K108" s="68">
        <v>710319.76741227659</v>
      </c>
      <c r="L108" s="60">
        <v>734593.93994079286</v>
      </c>
      <c r="M108" s="60">
        <v>762166.37583338295</v>
      </c>
      <c r="N108" s="60">
        <v>742933.47624139232</v>
      </c>
      <c r="O108" s="29">
        <v>737159.2370422777</v>
      </c>
      <c r="P108" s="29">
        <v>722471.56902408891</v>
      </c>
      <c r="Q108" s="29">
        <v>827726.3970096478</v>
      </c>
      <c r="R108" s="79" t="s">
        <v>115</v>
      </c>
      <c r="S108" s="29">
        <v>896709.41365406488</v>
      </c>
      <c r="T108" s="29">
        <v>775821.9522084347</v>
      </c>
      <c r="U108" s="29">
        <v>976806.14435938024</v>
      </c>
      <c r="V108" s="29">
        <v>902238.75802411477</v>
      </c>
      <c r="W108" s="29">
        <v>1086301.1397806918</v>
      </c>
      <c r="X108" s="29">
        <v>1176667</v>
      </c>
      <c r="Y108" s="29">
        <v>1199130.6776308729</v>
      </c>
      <c r="Z108" s="29">
        <v>1257644.698959501</v>
      </c>
      <c r="AA108" s="29">
        <v>1594606.813707778</v>
      </c>
      <c r="AB108" s="29">
        <v>1534719.3801578609</v>
      </c>
      <c r="AC108" s="29">
        <v>1522838.5241984881</v>
      </c>
    </row>
    <row r="109" spans="1:29" s="9" customFormat="1" x14ac:dyDescent="0.2">
      <c r="A109" s="8" t="s">
        <v>11</v>
      </c>
      <c r="B109" s="4" t="s">
        <v>103</v>
      </c>
      <c r="C109" s="65" t="s">
        <v>103</v>
      </c>
      <c r="D109" s="65" t="s">
        <v>103</v>
      </c>
      <c r="E109" s="65" t="s">
        <v>103</v>
      </c>
      <c r="F109" s="65" t="s">
        <v>103</v>
      </c>
      <c r="G109" s="65" t="s">
        <v>103</v>
      </c>
      <c r="H109" s="65" t="s">
        <v>103</v>
      </c>
      <c r="I109" s="65" t="s">
        <v>103</v>
      </c>
      <c r="J109" s="65" t="s">
        <v>103</v>
      </c>
      <c r="K109" s="65" t="s">
        <v>103</v>
      </c>
      <c r="L109" s="65" t="s">
        <v>103</v>
      </c>
      <c r="M109" s="65" t="s">
        <v>103</v>
      </c>
      <c r="N109" s="4" t="s">
        <v>103</v>
      </c>
      <c r="O109" s="4" t="s">
        <v>103</v>
      </c>
      <c r="P109" s="4" t="s">
        <v>103</v>
      </c>
      <c r="Q109" s="4" t="s">
        <v>103</v>
      </c>
      <c r="R109" s="4" t="s">
        <v>103</v>
      </c>
      <c r="S109" s="4" t="s">
        <v>103</v>
      </c>
      <c r="T109" s="4" t="s">
        <v>103</v>
      </c>
      <c r="U109" s="4" t="s">
        <v>103</v>
      </c>
      <c r="V109" s="4" t="s">
        <v>103</v>
      </c>
      <c r="W109" s="4" t="s">
        <v>103</v>
      </c>
      <c r="X109" s="4" t="s">
        <v>103</v>
      </c>
      <c r="Y109" s="4" t="s">
        <v>103</v>
      </c>
      <c r="Z109" s="4" t="s">
        <v>103</v>
      </c>
      <c r="AA109" s="4" t="s">
        <v>103</v>
      </c>
      <c r="AB109" s="4" t="s">
        <v>103</v>
      </c>
      <c r="AC109" s="4" t="s">
        <v>103</v>
      </c>
    </row>
    <row r="110" spans="1:29" s="9" customFormat="1" x14ac:dyDescent="0.2">
      <c r="A110" s="12" t="s">
        <v>34</v>
      </c>
      <c r="B110" s="42" t="s">
        <v>1</v>
      </c>
      <c r="C110" s="13">
        <v>2329650.4781085202</v>
      </c>
      <c r="D110" s="13">
        <v>2386216.1977279987</v>
      </c>
      <c r="E110" s="13">
        <v>2561270.6070285123</v>
      </c>
      <c r="F110" s="13">
        <v>2687937.9602664779</v>
      </c>
      <c r="G110" s="13">
        <v>2805379.6844629375</v>
      </c>
      <c r="H110" s="13">
        <v>3094376.5073308474</v>
      </c>
      <c r="I110" s="13">
        <v>3524334.7161996225</v>
      </c>
      <c r="J110" s="13">
        <v>3222225.7199968179</v>
      </c>
      <c r="K110" s="13">
        <v>3377351.6635062294</v>
      </c>
      <c r="L110" s="66">
        <v>3695398.8541526338</v>
      </c>
      <c r="M110" s="66">
        <v>3824053.182022667</v>
      </c>
      <c r="N110" s="59">
        <v>4204272.3989611845</v>
      </c>
      <c r="O110" s="13">
        <v>4676128.550931518</v>
      </c>
      <c r="P110" s="13">
        <v>5330049.26090742</v>
      </c>
      <c r="Q110" s="13">
        <v>5479945.6773071438</v>
      </c>
      <c r="R110" s="81" t="s">
        <v>115</v>
      </c>
      <c r="S110" s="13">
        <v>5604120.1321232077</v>
      </c>
      <c r="T110" s="13">
        <v>5334515.4868239779</v>
      </c>
      <c r="U110" s="13">
        <v>6417214.9535754975</v>
      </c>
      <c r="V110" s="13">
        <v>6803064.8896527672</v>
      </c>
      <c r="W110" s="13">
        <v>7422172.7741007516</v>
      </c>
      <c r="X110" s="13">
        <v>8446597.1999999993</v>
      </c>
      <c r="Y110" s="13">
        <v>8636160.8987258524</v>
      </c>
      <c r="Z110" s="13">
        <v>8850302.2781196907</v>
      </c>
      <c r="AA110" s="13">
        <v>10480583.55100275</v>
      </c>
      <c r="AB110" s="13">
        <v>10620933.915381329</v>
      </c>
      <c r="AC110" s="13">
        <v>10805338.45951464</v>
      </c>
    </row>
    <row r="111" spans="1:29" s="9" customFormat="1" x14ac:dyDescent="0.2">
      <c r="A111" s="28" t="s">
        <v>85</v>
      </c>
      <c r="B111" s="43" t="s">
        <v>1</v>
      </c>
      <c r="C111" s="29">
        <v>2644539.9792637294</v>
      </c>
      <c r="D111" s="29">
        <v>2727795.2858100804</v>
      </c>
      <c r="E111" s="29">
        <v>2861180.2547659436</v>
      </c>
      <c r="F111" s="29">
        <v>2926345.3349011992</v>
      </c>
      <c r="G111" s="29">
        <v>3101127.3408335592</v>
      </c>
      <c r="H111" s="29">
        <v>3598147.9623258682</v>
      </c>
      <c r="I111" s="29">
        <v>4169871.9001416392</v>
      </c>
      <c r="J111" s="29">
        <v>3885023.5669753347</v>
      </c>
      <c r="K111" s="29">
        <v>4059871.5379754771</v>
      </c>
      <c r="L111" s="60">
        <v>4399885.9183611972</v>
      </c>
      <c r="M111" s="60">
        <v>4554236.0682583088</v>
      </c>
      <c r="N111" s="60">
        <v>4918841.9978552805</v>
      </c>
      <c r="O111" s="29">
        <v>5384219.5844978094</v>
      </c>
      <c r="P111" s="29">
        <v>6026054.5544965575</v>
      </c>
      <c r="Q111" s="29">
        <v>6267684.7606876791</v>
      </c>
      <c r="R111" s="79" t="s">
        <v>115</v>
      </c>
      <c r="S111" s="29">
        <v>6473686.282165288</v>
      </c>
      <c r="T111" s="29">
        <v>6083049.0793717494</v>
      </c>
      <c r="U111" s="29">
        <v>7364895.4365604362</v>
      </c>
      <c r="V111" s="29">
        <v>7678420.6011607498</v>
      </c>
      <c r="W111" s="29">
        <v>8475794.43425522</v>
      </c>
      <c r="X111" s="29">
        <v>9581291.1999999993</v>
      </c>
      <c r="Y111" s="29">
        <v>9793330.4479993973</v>
      </c>
      <c r="Z111" s="29">
        <v>10061641.59264178</v>
      </c>
      <c r="AA111" s="29">
        <v>12015053.66413234</v>
      </c>
      <c r="AB111" s="29">
        <v>12102306.512409151</v>
      </c>
      <c r="AC111" s="29">
        <v>12270982.81933004</v>
      </c>
    </row>
    <row r="112" spans="1:29" s="9" customFormat="1" x14ac:dyDescent="0.2">
      <c r="A112" s="15" t="s">
        <v>86</v>
      </c>
      <c r="B112" s="45" t="s">
        <v>1</v>
      </c>
      <c r="C112" s="16">
        <v>279242.31685441994</v>
      </c>
      <c r="D112" s="16">
        <v>271083.34001574974</v>
      </c>
      <c r="E112" s="16">
        <v>272621.20904030005</v>
      </c>
      <c r="F112" s="16">
        <v>257494.19564296008</v>
      </c>
      <c r="G112" s="16">
        <v>266385.69870351983</v>
      </c>
      <c r="H112" s="16">
        <v>279202.13792486978</v>
      </c>
      <c r="I112" s="16">
        <v>312931.48923918401</v>
      </c>
      <c r="J112" s="16">
        <v>367528.87517995248</v>
      </c>
      <c r="K112" s="16">
        <v>284542.60701813072</v>
      </c>
      <c r="L112" s="61">
        <v>339838.33823135961</v>
      </c>
      <c r="M112" s="61">
        <v>316946.41343313269</v>
      </c>
      <c r="N112" s="61">
        <v>302518.29507818527</v>
      </c>
      <c r="O112" s="16">
        <v>313708.38630799577</v>
      </c>
      <c r="P112" s="16">
        <v>311316.80446206074</v>
      </c>
      <c r="Q112" s="16">
        <v>385799.5643525651</v>
      </c>
      <c r="R112" s="19" t="s">
        <v>115</v>
      </c>
      <c r="S112" s="16">
        <v>356030.2646655069</v>
      </c>
      <c r="T112" s="16">
        <v>608301.37435590127</v>
      </c>
      <c r="U112" s="16">
        <v>713364.30397263926</v>
      </c>
      <c r="V112" s="16">
        <v>673162.11266516673</v>
      </c>
      <c r="W112" s="16">
        <v>695286.53934841196</v>
      </c>
      <c r="X112" s="16">
        <v>810852.6</v>
      </c>
      <c r="Y112" s="91">
        <v>812626.16080584819</v>
      </c>
      <c r="Z112" s="91">
        <v>840103.5559953748</v>
      </c>
      <c r="AA112" s="91">
        <v>936411.12444143859</v>
      </c>
      <c r="AB112" s="91">
        <v>977997.56536718365</v>
      </c>
      <c r="AC112" s="91">
        <v>908641.49065855157</v>
      </c>
    </row>
    <row r="113" spans="1:29" s="9" customFormat="1" x14ac:dyDescent="0.2">
      <c r="A113" s="18" t="s">
        <v>87</v>
      </c>
      <c r="B113" s="45" t="s">
        <v>1</v>
      </c>
      <c r="C113" s="16">
        <v>131798.68464132992</v>
      </c>
      <c r="D113" s="16">
        <v>154923.40540074997</v>
      </c>
      <c r="E113" s="16">
        <v>132739.22409855996</v>
      </c>
      <c r="F113" s="16">
        <v>132370.24745938007</v>
      </c>
      <c r="G113" s="16">
        <v>118264.06937212001</v>
      </c>
      <c r="H113" s="16">
        <v>129390.08582764986</v>
      </c>
      <c r="I113" s="16">
        <v>133258.67706843009</v>
      </c>
      <c r="J113" s="16">
        <v>103272.88627505611</v>
      </c>
      <c r="K113" s="16">
        <v>122290.65286023112</v>
      </c>
      <c r="L113" s="61">
        <v>171610.23375895037</v>
      </c>
      <c r="M113" s="61">
        <v>132254.33316942854</v>
      </c>
      <c r="N113" s="61">
        <v>141358.58091330522</v>
      </c>
      <c r="O113" s="16">
        <v>153124.3562117719</v>
      </c>
      <c r="P113" s="16">
        <v>127223.72057052038</v>
      </c>
      <c r="Q113" s="16">
        <v>166944.1996706856</v>
      </c>
      <c r="R113" s="19" t="s">
        <v>115</v>
      </c>
      <c r="S113" s="16">
        <v>182930.29667635224</v>
      </c>
      <c r="T113" s="16">
        <v>184327.89412237261</v>
      </c>
      <c r="U113" s="16">
        <v>241049.24406429549</v>
      </c>
      <c r="V113" s="16">
        <v>204305.15084568184</v>
      </c>
      <c r="W113" s="16">
        <v>231082.37962343465</v>
      </c>
      <c r="X113" s="16">
        <v>240504</v>
      </c>
      <c r="Y113" s="91">
        <v>264722.68810733961</v>
      </c>
      <c r="Z113" s="91">
        <v>278855.15968763479</v>
      </c>
      <c r="AA113" s="91">
        <v>373207.94420755072</v>
      </c>
      <c r="AB113" s="91">
        <v>414607.93188128778</v>
      </c>
      <c r="AC113" s="91">
        <v>343539.59910294157</v>
      </c>
    </row>
    <row r="114" spans="1:29" s="9" customFormat="1" x14ac:dyDescent="0.2">
      <c r="A114" s="18" t="s">
        <v>88</v>
      </c>
      <c r="B114" s="45" t="s">
        <v>1</v>
      </c>
      <c r="C114" s="16">
        <v>147443.63221308996</v>
      </c>
      <c r="D114" s="16">
        <v>116159.93461500002</v>
      </c>
      <c r="E114" s="16">
        <v>139881.98494173994</v>
      </c>
      <c r="F114" s="16">
        <v>125123.9481835801</v>
      </c>
      <c r="G114" s="16">
        <v>148121.62933140006</v>
      </c>
      <c r="H114" s="16">
        <v>149812.05209722021</v>
      </c>
      <c r="I114" s="16">
        <v>179672.81217075369</v>
      </c>
      <c r="J114" s="16">
        <v>264255.98890489672</v>
      </c>
      <c r="K114" s="16">
        <v>162251.95415790015</v>
      </c>
      <c r="L114" s="61">
        <v>168228.10447240912</v>
      </c>
      <c r="M114" s="61">
        <v>184692.08026370313</v>
      </c>
      <c r="N114" s="61">
        <v>161159.7141648799</v>
      </c>
      <c r="O114" s="16">
        <v>160584.03009622445</v>
      </c>
      <c r="P114" s="16">
        <v>184093.08389154039</v>
      </c>
      <c r="Q114" s="16">
        <v>218855.36468187859</v>
      </c>
      <c r="R114" s="19" t="s">
        <v>115</v>
      </c>
      <c r="S114" s="16">
        <v>173099.96798915425</v>
      </c>
      <c r="T114" s="16">
        <v>423973.48023352877</v>
      </c>
      <c r="U114" s="16">
        <v>472315.05990834261</v>
      </c>
      <c r="V114" s="16">
        <v>468856.96181948425</v>
      </c>
      <c r="W114" s="16">
        <v>464204.15972497727</v>
      </c>
      <c r="X114" s="16">
        <v>570348.6</v>
      </c>
      <c r="Y114" s="91">
        <v>547903.47269850853</v>
      </c>
      <c r="Z114" s="91">
        <v>561248.39630774001</v>
      </c>
      <c r="AA114" s="91">
        <v>563203.18023388786</v>
      </c>
      <c r="AB114" s="91">
        <v>563389.63348589581</v>
      </c>
      <c r="AC114" s="91">
        <v>565101.89155561</v>
      </c>
    </row>
    <row r="115" spans="1:29" s="9" customFormat="1" x14ac:dyDescent="0.2">
      <c r="A115" s="17" t="s">
        <v>33</v>
      </c>
      <c r="B115" s="45" t="s">
        <v>1</v>
      </c>
      <c r="C115" s="16">
        <v>522653.6705837</v>
      </c>
      <c r="D115" s="16">
        <v>569563.94178425998</v>
      </c>
      <c r="E115" s="16">
        <v>602955.0794501201</v>
      </c>
      <c r="F115" s="16">
        <v>541697.47146669007</v>
      </c>
      <c r="G115" s="16">
        <v>568397.56675431994</v>
      </c>
      <c r="H115" s="16">
        <v>499825.96974492999</v>
      </c>
      <c r="I115" s="16">
        <v>570874.71683467994</v>
      </c>
      <c r="J115" s="16">
        <v>881033.83749991574</v>
      </c>
      <c r="K115" s="16">
        <v>1033457.3791850127</v>
      </c>
      <c r="L115" s="61">
        <v>1077047.3037471655</v>
      </c>
      <c r="M115" s="61">
        <v>1088540.4832261014</v>
      </c>
      <c r="N115" s="61">
        <v>1260727.9417246026</v>
      </c>
      <c r="O115" s="16">
        <v>1387408.2130043528</v>
      </c>
      <c r="P115" s="16">
        <v>1489023.6286971502</v>
      </c>
      <c r="Q115" s="16">
        <v>1548923.0350827952</v>
      </c>
      <c r="R115" s="19" t="s">
        <v>115</v>
      </c>
      <c r="S115" s="16">
        <v>1412086.0974216163</v>
      </c>
      <c r="T115" s="16">
        <v>913374.0827196748</v>
      </c>
      <c r="U115" s="16">
        <v>1543493.5068207006</v>
      </c>
      <c r="V115" s="16">
        <v>1728590.2107984335</v>
      </c>
      <c r="W115" s="16">
        <v>1985439.1959884022</v>
      </c>
      <c r="X115" s="16">
        <v>2400792.6</v>
      </c>
      <c r="Y115" s="91">
        <v>2363027.2283824598</v>
      </c>
      <c r="Z115" s="91">
        <v>2421690.10262931</v>
      </c>
      <c r="AA115" s="91">
        <v>3639846.1235304801</v>
      </c>
      <c r="AB115" s="91">
        <v>3716944.8386473102</v>
      </c>
      <c r="AC115" s="91">
        <v>3698389.0904514198</v>
      </c>
    </row>
    <row r="116" spans="1:29" s="9" customFormat="1" x14ac:dyDescent="0.2">
      <c r="A116" s="15" t="s">
        <v>89</v>
      </c>
      <c r="B116" s="45" t="s">
        <v>1</v>
      </c>
      <c r="C116" s="16">
        <v>79490.824933839991</v>
      </c>
      <c r="D116" s="16">
        <v>90048.640178990012</v>
      </c>
      <c r="E116" s="16">
        <v>92764.407243759997</v>
      </c>
      <c r="F116" s="16">
        <v>94444.136771229983</v>
      </c>
      <c r="G116" s="16">
        <v>111382.44163859999</v>
      </c>
      <c r="H116" s="16">
        <v>219211.22894045999</v>
      </c>
      <c r="I116" s="16">
        <v>447217.48016296997</v>
      </c>
      <c r="J116" s="16">
        <v>155875.67598623998</v>
      </c>
      <c r="K116" s="16">
        <v>261550.16543978997</v>
      </c>
      <c r="L116" s="61">
        <v>356474.41989031999</v>
      </c>
      <c r="M116" s="61">
        <v>329946.87969626999</v>
      </c>
      <c r="N116" s="61">
        <v>491142.76402656996</v>
      </c>
      <c r="O116" s="16">
        <v>671776.10071340029</v>
      </c>
      <c r="P116" s="16">
        <v>978335.26990345982</v>
      </c>
      <c r="Q116" s="16">
        <v>861806.53538265976</v>
      </c>
      <c r="R116" s="19" t="s">
        <v>115</v>
      </c>
      <c r="S116" s="16">
        <v>977515.06360022025</v>
      </c>
      <c r="T116" s="16">
        <v>659812.47764086002</v>
      </c>
      <c r="U116" s="16">
        <v>608463.30988009996</v>
      </c>
      <c r="V116" s="16">
        <v>667264.5115111398</v>
      </c>
      <c r="W116" s="16">
        <v>732381.67406203982</v>
      </c>
      <c r="X116" s="16">
        <v>815276.7</v>
      </c>
      <c r="Y116" s="91">
        <v>814210.54441849003</v>
      </c>
      <c r="Z116" s="91">
        <v>834932.65998344996</v>
      </c>
      <c r="AA116" s="91">
        <v>851789.61111863004</v>
      </c>
      <c r="AB116" s="91">
        <v>852482.42293443996</v>
      </c>
      <c r="AC116" s="91">
        <v>893683.99470050004</v>
      </c>
    </row>
    <row r="117" spans="1:29" s="9" customFormat="1" x14ac:dyDescent="0.2">
      <c r="A117" s="15" t="s">
        <v>90</v>
      </c>
      <c r="B117" s="45" t="s">
        <v>1</v>
      </c>
      <c r="C117" s="16">
        <v>27714.026198920001</v>
      </c>
      <c r="D117" s="16">
        <v>26534.847272619994</v>
      </c>
      <c r="E117" s="16">
        <v>27466.105832460005</v>
      </c>
      <c r="F117" s="16">
        <v>39107.192894779997</v>
      </c>
      <c r="G117" s="16">
        <v>53289.186536790003</v>
      </c>
      <c r="H117" s="16">
        <v>59407.501870219996</v>
      </c>
      <c r="I117" s="16">
        <v>65170.747839290001</v>
      </c>
      <c r="J117" s="16">
        <v>71161.465303979989</v>
      </c>
      <c r="K117" s="16">
        <v>71426.643444999994</v>
      </c>
      <c r="L117" s="61">
        <v>70152.497950950012</v>
      </c>
      <c r="M117" s="61">
        <v>60930.363142349983</v>
      </c>
      <c r="N117" s="61">
        <v>65644.879751879998</v>
      </c>
      <c r="O117" s="16">
        <v>64945.161303229979</v>
      </c>
      <c r="P117" s="16">
        <v>76675.328203570025</v>
      </c>
      <c r="Q117" s="16">
        <v>123363.37103814998</v>
      </c>
      <c r="R117" s="19" t="s">
        <v>115</v>
      </c>
      <c r="S117" s="16">
        <v>120680.10357921998</v>
      </c>
      <c r="T117" s="16">
        <v>133318.00856043139</v>
      </c>
      <c r="U117" s="16">
        <v>204578.22982901253</v>
      </c>
      <c r="V117" s="16">
        <v>206351.85218738293</v>
      </c>
      <c r="W117" s="16">
        <v>224950.08328240318</v>
      </c>
      <c r="X117" s="16">
        <v>237421.5</v>
      </c>
      <c r="Y117" s="91">
        <v>247221.61246201221</v>
      </c>
      <c r="Z117" s="91">
        <v>261936.27911955479</v>
      </c>
      <c r="AA117" s="91">
        <v>271151.46562437352</v>
      </c>
      <c r="AB117" s="91">
        <v>276855.74696127808</v>
      </c>
      <c r="AC117" s="91">
        <v>291720.62870859279</v>
      </c>
    </row>
    <row r="118" spans="1:29" s="9" customFormat="1" x14ac:dyDescent="0.2">
      <c r="A118" s="15" t="s">
        <v>91</v>
      </c>
      <c r="B118" s="45" t="s">
        <v>1</v>
      </c>
      <c r="C118" s="16">
        <v>2630.3850046200005</v>
      </c>
      <c r="D118" s="16">
        <v>5114.6195929899995</v>
      </c>
      <c r="E118" s="16">
        <v>27363.736426299998</v>
      </c>
      <c r="F118" s="16">
        <v>85404.676633769996</v>
      </c>
      <c r="G118" s="16">
        <v>111862.66401187</v>
      </c>
      <c r="H118" s="16">
        <v>128653.18803546998</v>
      </c>
      <c r="I118" s="16">
        <v>135742.20408783999</v>
      </c>
      <c r="J118" s="16">
        <v>135489.43795505102</v>
      </c>
      <c r="K118" s="16">
        <v>133937.78206375</v>
      </c>
      <c r="L118" s="61">
        <v>164426.06852600997</v>
      </c>
      <c r="M118" s="61">
        <v>158115.34569463998</v>
      </c>
      <c r="N118" s="61">
        <v>159599.82788680005</v>
      </c>
      <c r="O118" s="16">
        <v>152501.15779899943</v>
      </c>
      <c r="P118" s="16">
        <v>158588.85302401229</v>
      </c>
      <c r="Q118" s="16">
        <v>137695.18680151465</v>
      </c>
      <c r="R118" s="19" t="s">
        <v>115</v>
      </c>
      <c r="S118" s="16">
        <v>135668.69617346997</v>
      </c>
      <c r="T118" s="16">
        <v>131930.25786175285</v>
      </c>
      <c r="U118" s="16">
        <v>136117.56204600411</v>
      </c>
      <c r="V118" s="16">
        <v>138545.28349324674</v>
      </c>
      <c r="W118" s="16">
        <v>154263.84898344651</v>
      </c>
      <c r="X118" s="16">
        <v>154481.9</v>
      </c>
      <c r="Y118" s="91">
        <v>149552.2013107058</v>
      </c>
      <c r="Z118" s="91">
        <v>156831.10447491799</v>
      </c>
      <c r="AA118" s="91">
        <v>159929.51323096879</v>
      </c>
      <c r="AB118" s="91">
        <v>164126.32140994939</v>
      </c>
      <c r="AC118" s="91">
        <v>164557.89116997109</v>
      </c>
    </row>
    <row r="119" spans="1:29" s="9" customFormat="1" x14ac:dyDescent="0.2">
      <c r="A119" s="15" t="s">
        <v>31</v>
      </c>
      <c r="B119" s="45" t="s">
        <v>1</v>
      </c>
      <c r="C119" s="16">
        <v>13.814333449999999</v>
      </c>
      <c r="D119" s="16">
        <v>17.384156480000001</v>
      </c>
      <c r="E119" s="16">
        <v>2090.31332939</v>
      </c>
      <c r="F119" s="16">
        <v>3743.4508779899998</v>
      </c>
      <c r="G119" s="16">
        <v>10197.291164169998</v>
      </c>
      <c r="H119" s="16">
        <v>19830.857537290001</v>
      </c>
      <c r="I119" s="16">
        <v>22493.356209019999</v>
      </c>
      <c r="J119" s="16">
        <v>22634.905456119999</v>
      </c>
      <c r="K119" s="16">
        <v>29281.4411693</v>
      </c>
      <c r="L119" s="61">
        <v>36890.091037300001</v>
      </c>
      <c r="M119" s="61">
        <v>58226.597566429999</v>
      </c>
      <c r="N119" s="61">
        <v>58419.15367811</v>
      </c>
      <c r="O119" s="16">
        <v>60153.093882560002</v>
      </c>
      <c r="P119" s="16">
        <v>57436.697826449999</v>
      </c>
      <c r="Q119" s="16">
        <v>50506.93782282</v>
      </c>
      <c r="R119" s="19" t="s">
        <v>115</v>
      </c>
      <c r="S119" s="16">
        <v>47660.561720220001</v>
      </c>
      <c r="T119" s="16">
        <v>44365.93095164001</v>
      </c>
      <c r="U119" s="16">
        <v>42533.153353520007</v>
      </c>
      <c r="V119" s="16">
        <v>44208.513002860011</v>
      </c>
      <c r="W119" s="16">
        <v>40202.839010249991</v>
      </c>
      <c r="X119" s="16">
        <v>35304.6</v>
      </c>
      <c r="Y119" s="91">
        <v>33879.792764930004</v>
      </c>
      <c r="Z119" s="91">
        <v>32578.506099800001</v>
      </c>
      <c r="AA119" s="91">
        <v>30240.24460477</v>
      </c>
      <c r="AB119" s="91">
        <v>30217.484070099999</v>
      </c>
      <c r="AC119" s="91">
        <v>28962.082911680001</v>
      </c>
    </row>
    <row r="120" spans="1:29" s="9" customFormat="1" x14ac:dyDescent="0.2">
      <c r="A120" s="15" t="s">
        <v>32</v>
      </c>
      <c r="B120" s="45" t="s">
        <v>1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40.542930120000008</v>
      </c>
      <c r="J120" s="16">
        <v>39.647463760000001</v>
      </c>
      <c r="K120" s="16">
        <v>162.96295885000001</v>
      </c>
      <c r="L120" s="61">
        <v>161.10015385</v>
      </c>
      <c r="M120" s="61">
        <v>124.36513745000001</v>
      </c>
      <c r="N120" s="61">
        <v>76.349596250000005</v>
      </c>
      <c r="O120" s="16">
        <v>70.839927399999993</v>
      </c>
      <c r="P120" s="16">
        <v>70.727754050000001</v>
      </c>
      <c r="Q120" s="16">
        <v>34.981672420000002</v>
      </c>
      <c r="R120" s="19" t="s">
        <v>115</v>
      </c>
      <c r="S120" s="16">
        <v>28.388195329999999</v>
      </c>
      <c r="T120" s="16">
        <v>16.832184429999998</v>
      </c>
      <c r="U120" s="16">
        <v>17.17922145</v>
      </c>
      <c r="V120" s="16">
        <v>15.231033879999998</v>
      </c>
      <c r="W120" s="16">
        <v>2.37867468</v>
      </c>
      <c r="X120" s="16">
        <v>2.2999999999999998</v>
      </c>
      <c r="Y120" s="91">
        <v>0</v>
      </c>
      <c r="Z120" s="91">
        <v>0</v>
      </c>
      <c r="AA120" s="91">
        <v>0</v>
      </c>
      <c r="AB120" s="91">
        <v>0</v>
      </c>
      <c r="AC120" s="91">
        <v>0</v>
      </c>
    </row>
    <row r="121" spans="1:29" s="9" customFormat="1" x14ac:dyDescent="0.2">
      <c r="A121" s="15" t="s">
        <v>116</v>
      </c>
      <c r="B121" s="45" t="s">
        <v>1</v>
      </c>
      <c r="C121" s="16">
        <v>30269.874869479998</v>
      </c>
      <c r="D121" s="16">
        <v>27615.993799489999</v>
      </c>
      <c r="E121" s="16">
        <v>29534.876604640001</v>
      </c>
      <c r="F121" s="16">
        <v>22298.498687110001</v>
      </c>
      <c r="G121" s="16">
        <v>23386.145454549995</v>
      </c>
      <c r="H121" s="16">
        <v>26103.722447499997</v>
      </c>
      <c r="I121" s="16">
        <v>52681.484318910007</v>
      </c>
      <c r="J121" s="16">
        <v>52570.90916617999</v>
      </c>
      <c r="K121" s="16">
        <v>96134.406094060003</v>
      </c>
      <c r="L121" s="61">
        <v>96584.904259410003</v>
      </c>
      <c r="M121" s="61">
        <v>99158.805333429991</v>
      </c>
      <c r="N121" s="61">
        <v>97997.344773300036</v>
      </c>
      <c r="O121" s="16">
        <v>80077.203620740009</v>
      </c>
      <c r="P121" s="16">
        <v>76211.236839739999</v>
      </c>
      <c r="Q121" s="16">
        <v>83307.25788194999</v>
      </c>
      <c r="R121" s="19" t="s">
        <v>115</v>
      </c>
      <c r="S121" s="16">
        <v>76737.714027199996</v>
      </c>
      <c r="T121" s="16">
        <v>79491.684344800015</v>
      </c>
      <c r="U121" s="16">
        <v>75319.488324999998</v>
      </c>
      <c r="V121" s="16">
        <v>76544.485497280009</v>
      </c>
      <c r="W121" s="16">
        <v>79487.310723989998</v>
      </c>
      <c r="X121" s="16">
        <v>80778.2</v>
      </c>
      <c r="Y121" s="91">
        <v>80123.466857029998</v>
      </c>
      <c r="Z121" s="91">
        <v>80615.18057687</v>
      </c>
      <c r="AA121" s="91">
        <v>83263.580277450004</v>
      </c>
      <c r="AB121" s="91">
        <v>80938.958285729997</v>
      </c>
      <c r="AC121" s="91">
        <v>81029.587081809994</v>
      </c>
    </row>
    <row r="122" spans="1:29" s="9" customFormat="1" x14ac:dyDescent="0.2">
      <c r="A122" s="15" t="s">
        <v>92</v>
      </c>
      <c r="B122" s="45" t="s">
        <v>1</v>
      </c>
      <c r="C122" s="16">
        <v>22762.840388160002</v>
      </c>
      <c r="D122" s="16">
        <v>28879.658795889998</v>
      </c>
      <c r="E122" s="16">
        <v>25293.46463889</v>
      </c>
      <c r="F122" s="16">
        <v>26079.310569280002</v>
      </c>
      <c r="G122" s="16">
        <v>33617.920346359999</v>
      </c>
      <c r="H122" s="16">
        <v>35250.320380860001</v>
      </c>
      <c r="I122" s="16">
        <v>29868.511590310009</v>
      </c>
      <c r="J122" s="16">
        <v>32326.709233274312</v>
      </c>
      <c r="K122" s="16">
        <v>65201.740024336577</v>
      </c>
      <c r="L122" s="61">
        <v>95562.633881931702</v>
      </c>
      <c r="M122" s="61">
        <v>96382.579070254156</v>
      </c>
      <c r="N122" s="61">
        <v>106875.62238874967</v>
      </c>
      <c r="O122" s="16">
        <v>118004.51209266864</v>
      </c>
      <c r="P122" s="16">
        <v>133671.8617977121</v>
      </c>
      <c r="Q122" s="16">
        <v>145959.93307270951</v>
      </c>
      <c r="R122" s="19" t="s">
        <v>115</v>
      </c>
      <c r="S122" s="16">
        <v>149567.17291319495</v>
      </c>
      <c r="T122" s="16">
        <v>143182.42662316328</v>
      </c>
      <c r="U122" s="16">
        <v>155592.97643050036</v>
      </c>
      <c r="V122" s="16">
        <v>148875.74768377226</v>
      </c>
      <c r="W122" s="16">
        <v>141363.6542762403</v>
      </c>
      <c r="X122" s="16">
        <v>108357.4</v>
      </c>
      <c r="Y122" s="91">
        <v>105201.9132573536</v>
      </c>
      <c r="Z122" s="91">
        <v>114435.1886136861</v>
      </c>
      <c r="AA122" s="91">
        <v>118591.19796539479</v>
      </c>
      <c r="AB122" s="91">
        <v>115782.36118360949</v>
      </c>
      <c r="AC122" s="91">
        <v>113861.1773974753</v>
      </c>
    </row>
    <row r="123" spans="1:29" s="9" customFormat="1" x14ac:dyDescent="0.2">
      <c r="A123" s="18" t="s">
        <v>93</v>
      </c>
      <c r="B123" s="45" t="s">
        <v>1</v>
      </c>
      <c r="C123" s="16">
        <v>4571.6302806599997</v>
      </c>
      <c r="D123" s="16">
        <v>4922.1687173700002</v>
      </c>
      <c r="E123" s="16">
        <v>4827.2015658100008</v>
      </c>
      <c r="F123" s="16">
        <v>4954.9557824699996</v>
      </c>
      <c r="G123" s="16">
        <v>12368.601644709999</v>
      </c>
      <c r="H123" s="16">
        <v>13741.460692659997</v>
      </c>
      <c r="I123" s="16">
        <v>5320.6425585500001</v>
      </c>
      <c r="J123" s="16">
        <v>2589.3667690000002</v>
      </c>
      <c r="K123" s="16">
        <v>3789.9754123641501</v>
      </c>
      <c r="L123" s="61">
        <v>9079.142443531493</v>
      </c>
      <c r="M123" s="61">
        <v>11034.055709551703</v>
      </c>
      <c r="N123" s="61">
        <v>12611.213924668755</v>
      </c>
      <c r="O123" s="16">
        <v>15070.764186469905</v>
      </c>
      <c r="P123" s="16">
        <v>17062.061990065882</v>
      </c>
      <c r="Q123" s="16">
        <v>17187.84940805244</v>
      </c>
      <c r="R123" s="19" t="s">
        <v>115</v>
      </c>
      <c r="S123" s="16">
        <v>17309.446261804358</v>
      </c>
      <c r="T123" s="16">
        <v>18748.295372165252</v>
      </c>
      <c r="U123" s="16">
        <v>19717.223959520881</v>
      </c>
      <c r="V123" s="16">
        <v>16963.78105464</v>
      </c>
      <c r="W123" s="16">
        <v>20645.607363849998</v>
      </c>
      <c r="X123" s="16">
        <v>24371.5</v>
      </c>
      <c r="Y123" s="91">
        <v>23243.219065460002</v>
      </c>
      <c r="Z123" s="91">
        <v>25028.329695079941</v>
      </c>
      <c r="AA123" s="91">
        <v>33450.082832427222</v>
      </c>
      <c r="AB123" s="91">
        <v>28024.044983602049</v>
      </c>
      <c r="AC123" s="91">
        <v>26767.768013347231</v>
      </c>
    </row>
    <row r="124" spans="1:29" s="9" customFormat="1" x14ac:dyDescent="0.2">
      <c r="A124" s="18" t="s">
        <v>94</v>
      </c>
      <c r="B124" s="45" t="s">
        <v>1</v>
      </c>
      <c r="C124" s="16">
        <v>14835.172445030001</v>
      </c>
      <c r="D124" s="16">
        <v>19793.275257199999</v>
      </c>
      <c r="E124" s="16">
        <v>20232.743874520002</v>
      </c>
      <c r="F124" s="16">
        <v>20908.519656979999</v>
      </c>
      <c r="G124" s="16">
        <v>21001.779593039999</v>
      </c>
      <c r="H124" s="16">
        <v>21286.636909390003</v>
      </c>
      <c r="I124" s="16">
        <v>24363.832315170002</v>
      </c>
      <c r="J124" s="16">
        <v>29280.100720234306</v>
      </c>
      <c r="K124" s="16">
        <v>61040.374076752421</v>
      </c>
      <c r="L124" s="61">
        <v>76461.04398355422</v>
      </c>
      <c r="M124" s="61">
        <v>83403.533295384419</v>
      </c>
      <c r="N124" s="61">
        <v>91963.026948106257</v>
      </c>
      <c r="O124" s="16">
        <v>98073.670079344782</v>
      </c>
      <c r="P124" s="16">
        <v>110914.62858680506</v>
      </c>
      <c r="Q124" s="16">
        <v>118902.23165447199</v>
      </c>
      <c r="R124" s="19" t="s">
        <v>115</v>
      </c>
      <c r="S124" s="16">
        <v>123703.98264098036</v>
      </c>
      <c r="T124" s="16">
        <v>117453.02228101726</v>
      </c>
      <c r="U124" s="16">
        <v>120633.11374326306</v>
      </c>
      <c r="V124" s="16">
        <v>115053.92211462228</v>
      </c>
      <c r="W124" s="16">
        <v>109103.91102392034</v>
      </c>
      <c r="X124" s="16">
        <v>65877.2</v>
      </c>
      <c r="Y124" s="91">
        <v>61805.816070563582</v>
      </c>
      <c r="Z124" s="91">
        <v>67069.063697476202</v>
      </c>
      <c r="AA124" s="91">
        <v>49126.892431167587</v>
      </c>
      <c r="AB124" s="91">
        <v>49926.467970737431</v>
      </c>
      <c r="AC124" s="91">
        <v>49106.907489648111</v>
      </c>
    </row>
    <row r="125" spans="1:29" s="9" customFormat="1" x14ac:dyDescent="0.2">
      <c r="A125" s="18" t="s">
        <v>95</v>
      </c>
      <c r="B125" s="45" t="s">
        <v>1</v>
      </c>
      <c r="C125" s="69">
        <v>30.211497779999998</v>
      </c>
      <c r="D125" s="69">
        <v>33.463886459999998</v>
      </c>
      <c r="E125" s="69">
        <v>30.131067300000002</v>
      </c>
      <c r="F125" s="69">
        <v>21.806770219999997</v>
      </c>
      <c r="G125" s="69">
        <v>20.703476269999999</v>
      </c>
      <c r="H125" s="69">
        <v>19.292150120000002</v>
      </c>
      <c r="I125" s="69">
        <v>28.763682450000005</v>
      </c>
      <c r="J125" s="69">
        <v>179.19061198</v>
      </c>
      <c r="K125" s="69">
        <v>75.815292470000003</v>
      </c>
      <c r="L125" s="61">
        <v>78.834935729999998</v>
      </c>
      <c r="M125" s="61">
        <v>159.34760953</v>
      </c>
      <c r="N125" s="61">
        <v>30.989908379999999</v>
      </c>
      <c r="O125" s="16">
        <v>198.57769949000001</v>
      </c>
      <c r="P125" s="16">
        <v>749.70806012000003</v>
      </c>
      <c r="Q125" s="16">
        <v>4193.8417957199999</v>
      </c>
      <c r="R125" s="19" t="s">
        <v>115</v>
      </c>
      <c r="S125" s="16">
        <v>2993.1300916200003</v>
      </c>
      <c r="T125" s="16">
        <v>2858.5608268300002</v>
      </c>
      <c r="U125" s="16">
        <v>3053.4215497000005</v>
      </c>
      <c r="V125" s="16">
        <v>3224.3782510799997</v>
      </c>
      <c r="W125" s="16">
        <v>3766.8655975599995</v>
      </c>
      <c r="X125" s="16">
        <v>4221.5</v>
      </c>
      <c r="Y125" s="91">
        <v>4059.4387833199999</v>
      </c>
      <c r="Z125" s="91">
        <v>3801.6039327200001</v>
      </c>
      <c r="AA125" s="91">
        <v>3245.3446340800001</v>
      </c>
      <c r="AB125" s="91">
        <v>3098.8556978699999</v>
      </c>
      <c r="AC125" s="91">
        <v>3111.7647828999998</v>
      </c>
    </row>
    <row r="126" spans="1:29" s="9" customFormat="1" x14ac:dyDescent="0.2">
      <c r="A126" s="18" t="s">
        <v>57</v>
      </c>
      <c r="B126" s="45" t="s">
        <v>1</v>
      </c>
      <c r="C126" s="69">
        <v>161.27616469</v>
      </c>
      <c r="D126" s="69">
        <v>838.97593486000005</v>
      </c>
      <c r="E126" s="69">
        <v>203.38813125999999</v>
      </c>
      <c r="F126" s="69">
        <v>194.02835961000002</v>
      </c>
      <c r="G126" s="69">
        <v>226.83563233999999</v>
      </c>
      <c r="H126" s="69">
        <v>202.93062868999999</v>
      </c>
      <c r="I126" s="69">
        <v>136.64691151</v>
      </c>
      <c r="J126" s="69">
        <v>262.59181473000001</v>
      </c>
      <c r="K126" s="69">
        <v>295.57524274999997</v>
      </c>
      <c r="L126" s="61">
        <v>1153.3125191159852</v>
      </c>
      <c r="M126" s="61">
        <v>1785.6424557880255</v>
      </c>
      <c r="N126" s="61">
        <v>2270.3916075946795</v>
      </c>
      <c r="O126" s="16">
        <v>2772.8943339139255</v>
      </c>
      <c r="P126" s="16">
        <v>2984.9632961411198</v>
      </c>
      <c r="Q126" s="16">
        <v>3848.0868457551123</v>
      </c>
      <c r="R126" s="19" t="s">
        <v>115</v>
      </c>
      <c r="S126" s="16">
        <v>3827.7742072102019</v>
      </c>
      <c r="T126" s="16">
        <v>2811.9998608307701</v>
      </c>
      <c r="U126" s="16">
        <v>10790.797871646395</v>
      </c>
      <c r="V126" s="16">
        <v>12276.67823206</v>
      </c>
      <c r="W126" s="16">
        <v>6490.359818169999</v>
      </c>
      <c r="X126" s="16">
        <v>12571.4</v>
      </c>
      <c r="Y126" s="91">
        <v>14834.738529890001</v>
      </c>
      <c r="Z126" s="91">
        <v>17173.81193806</v>
      </c>
      <c r="AA126" s="91">
        <v>31411.071616540001</v>
      </c>
      <c r="AB126" s="91">
        <v>33600.883220290001</v>
      </c>
      <c r="AC126" s="91">
        <v>34869.573054809996</v>
      </c>
    </row>
    <row r="127" spans="1:29" s="9" customFormat="1" x14ac:dyDescent="0.2">
      <c r="A127" s="18" t="s">
        <v>96</v>
      </c>
      <c r="B127" s="45" t="s">
        <v>1</v>
      </c>
      <c r="C127" s="69">
        <v>3164.55</v>
      </c>
      <c r="D127" s="69">
        <v>3291.7750000000001</v>
      </c>
      <c r="E127" s="69">
        <v>0</v>
      </c>
      <c r="F127" s="69">
        <v>0</v>
      </c>
      <c r="G127" s="69">
        <v>0</v>
      </c>
      <c r="H127" s="69">
        <v>0</v>
      </c>
      <c r="I127" s="69">
        <v>18.626122629999998</v>
      </c>
      <c r="J127" s="69">
        <v>15.459317329999999</v>
      </c>
      <c r="K127" s="69">
        <v>0</v>
      </c>
      <c r="L127" s="61">
        <v>8790.2999999999993</v>
      </c>
      <c r="M127" s="61">
        <v>0</v>
      </c>
      <c r="N127" s="61">
        <v>0</v>
      </c>
      <c r="O127" s="16">
        <v>1888.60579345</v>
      </c>
      <c r="P127" s="16">
        <v>1960.4998645799999</v>
      </c>
      <c r="Q127" s="16">
        <v>1827.92336871</v>
      </c>
      <c r="R127" s="19" t="s">
        <v>115</v>
      </c>
      <c r="S127" s="16">
        <v>1732.8397115799999</v>
      </c>
      <c r="T127" s="16">
        <v>1310.54828232</v>
      </c>
      <c r="U127" s="16">
        <v>1398.41930637</v>
      </c>
      <c r="V127" s="16">
        <v>1356.9880313699998</v>
      </c>
      <c r="W127" s="16">
        <v>1356.9104727399999</v>
      </c>
      <c r="X127" s="16">
        <v>1316</v>
      </c>
      <c r="Y127" s="91">
        <v>1258.7008081199999</v>
      </c>
      <c r="Z127" s="91">
        <v>1362.3793503500001</v>
      </c>
      <c r="AA127" s="91">
        <v>1357.8064511800001</v>
      </c>
      <c r="AB127" s="91">
        <v>1132.1093111099999</v>
      </c>
      <c r="AC127" s="91">
        <v>5.1640567700000002</v>
      </c>
    </row>
    <row r="128" spans="1:29" x14ac:dyDescent="0.2">
      <c r="A128" s="15" t="s">
        <v>114</v>
      </c>
      <c r="B128" s="45" t="s">
        <v>1</v>
      </c>
      <c r="C128" s="69" t="s">
        <v>115</v>
      </c>
      <c r="D128" s="69" t="s">
        <v>115</v>
      </c>
      <c r="E128" s="69" t="s">
        <v>115</v>
      </c>
      <c r="F128" s="69" t="s">
        <v>115</v>
      </c>
      <c r="G128" s="69" t="s">
        <v>115</v>
      </c>
      <c r="H128" s="69" t="s">
        <v>115</v>
      </c>
      <c r="I128" s="69" t="s">
        <v>115</v>
      </c>
      <c r="J128" s="69" t="s">
        <v>115</v>
      </c>
      <c r="K128" s="69" t="s">
        <v>115</v>
      </c>
      <c r="L128" s="61" t="s">
        <v>115</v>
      </c>
      <c r="M128" s="61" t="s">
        <v>115</v>
      </c>
      <c r="N128" s="61" t="s">
        <v>115</v>
      </c>
      <c r="O128" s="16" t="s">
        <v>115</v>
      </c>
      <c r="P128" s="16" t="s">
        <v>115</v>
      </c>
      <c r="Q128" s="16" t="s">
        <v>115</v>
      </c>
      <c r="R128" s="19" t="s">
        <v>115</v>
      </c>
      <c r="S128" s="16">
        <v>77.00025595999999</v>
      </c>
      <c r="T128" s="16">
        <v>0</v>
      </c>
      <c r="U128" s="16">
        <v>0</v>
      </c>
      <c r="V128" s="16">
        <v>0</v>
      </c>
      <c r="W128" s="16">
        <v>3712.7737741599999</v>
      </c>
      <c r="X128" s="16">
        <v>1075.5999999999999</v>
      </c>
      <c r="Y128" s="91">
        <v>1187.1677739899999</v>
      </c>
      <c r="Z128" s="91">
        <v>3370.6046985271801</v>
      </c>
      <c r="AA128" s="91">
        <v>3547.694499817067</v>
      </c>
      <c r="AB128" s="91">
        <v>2521.4291964559161</v>
      </c>
      <c r="AC128" s="91">
        <v>3482.7322001201278</v>
      </c>
    </row>
    <row r="129" spans="1:29" s="9" customFormat="1" x14ac:dyDescent="0.2">
      <c r="A129" s="15" t="s">
        <v>7</v>
      </c>
      <c r="B129" s="45" t="s">
        <v>1</v>
      </c>
      <c r="C129" s="69">
        <v>605298.33828185999</v>
      </c>
      <c r="D129" s="69">
        <v>639777.36899260001</v>
      </c>
      <c r="E129" s="69">
        <v>675894.87995880004</v>
      </c>
      <c r="F129" s="69">
        <v>700668.74392903002</v>
      </c>
      <c r="G129" s="69">
        <v>690508.64551995997</v>
      </c>
      <c r="H129" s="69">
        <v>807779.92025700002</v>
      </c>
      <c r="I129" s="69">
        <v>840368.71074244007</v>
      </c>
      <c r="J129" s="69">
        <v>857181.72516540997</v>
      </c>
      <c r="K129" s="69">
        <v>757747.47857031994</v>
      </c>
      <c r="L129" s="61">
        <v>797574.32698455988</v>
      </c>
      <c r="M129" s="61">
        <v>869838.92228674993</v>
      </c>
      <c r="N129" s="61">
        <v>889590.87701659999</v>
      </c>
      <c r="O129" s="16">
        <v>963341.1285781801</v>
      </c>
      <c r="P129" s="16">
        <v>1009550.9357435972</v>
      </c>
      <c r="Q129" s="16">
        <v>1070850.7480510429</v>
      </c>
      <c r="R129" s="19" t="s">
        <v>115</v>
      </c>
      <c r="S129" s="16">
        <v>929351.90643381572</v>
      </c>
      <c r="T129" s="16">
        <v>915309.77763783443</v>
      </c>
      <c r="U129" s="16">
        <v>1154128.6201966261</v>
      </c>
      <c r="V129" s="16">
        <v>1208113.9463046265</v>
      </c>
      <c r="W129" s="16">
        <v>1372800.7411531438</v>
      </c>
      <c r="X129" s="16">
        <v>1479189.1</v>
      </c>
      <c r="Y129" s="91">
        <v>1527156.3839528339</v>
      </c>
      <c r="Z129" s="91">
        <v>1591730.911338602</v>
      </c>
      <c r="AA129" s="91">
        <v>2122288.923696083</v>
      </c>
      <c r="AB129" s="91">
        <v>2051110.2440015799</v>
      </c>
      <c r="AC129" s="91">
        <v>2084430.5245726469</v>
      </c>
    </row>
    <row r="130" spans="1:29" s="9" customFormat="1" x14ac:dyDescent="0.2">
      <c r="A130" s="15" t="s">
        <v>97</v>
      </c>
      <c r="B130" s="45" t="s">
        <v>1</v>
      </c>
      <c r="C130" s="69">
        <v>631138.08221888042</v>
      </c>
      <c r="D130" s="69">
        <v>596489.59170042013</v>
      </c>
      <c r="E130" s="69">
        <v>609446.52846201998</v>
      </c>
      <c r="F130" s="69">
        <v>628804.49972466007</v>
      </c>
      <c r="G130" s="69">
        <v>676423.39622976002</v>
      </c>
      <c r="H130" s="69">
        <v>686610.44624020997</v>
      </c>
      <c r="I130" s="69">
        <v>671944.04260458995</v>
      </c>
      <c r="J130" s="69">
        <v>679843.46599308006</v>
      </c>
      <c r="K130" s="69">
        <v>677962.78200594999</v>
      </c>
      <c r="L130" s="61">
        <v>681222.61967112985</v>
      </c>
      <c r="M130" s="61">
        <v>706506.85731414007</v>
      </c>
      <c r="N130" s="61">
        <v>702734.68811128987</v>
      </c>
      <c r="O130" s="16">
        <v>741866.97917488986</v>
      </c>
      <c r="P130" s="16">
        <v>810734.75466594019</v>
      </c>
      <c r="Q130" s="16">
        <v>870577.75184138026</v>
      </c>
      <c r="R130" s="19" t="s">
        <v>115</v>
      </c>
      <c r="S130" s="16">
        <v>1002342.35792774</v>
      </c>
      <c r="T130" s="16">
        <v>1040783.1944742602</v>
      </c>
      <c r="U130" s="16">
        <v>1192676.3321251001</v>
      </c>
      <c r="V130" s="16">
        <v>1220069.1611756398</v>
      </c>
      <c r="W130" s="16">
        <v>1250823.1434140902</v>
      </c>
      <c r="X130" s="16">
        <v>1325529.6000000001</v>
      </c>
      <c r="Y130" s="91">
        <v>1373913.41722045</v>
      </c>
      <c r="Z130" s="91">
        <v>1415688.9551099399</v>
      </c>
      <c r="AA130" s="91">
        <v>1480625.41411201</v>
      </c>
      <c r="AB130" s="91">
        <v>1485830.03982672</v>
      </c>
      <c r="AC130" s="91">
        <v>1529440.99141257</v>
      </c>
    </row>
    <row r="131" spans="1:29" s="9" customFormat="1" x14ac:dyDescent="0.2">
      <c r="A131" s="18" t="s">
        <v>98</v>
      </c>
      <c r="B131" s="45" t="s">
        <v>1</v>
      </c>
      <c r="C131" s="69">
        <v>485525.1466443204</v>
      </c>
      <c r="D131" s="69">
        <v>454455.90710201999</v>
      </c>
      <c r="E131" s="69">
        <v>464898.17826804006</v>
      </c>
      <c r="F131" s="69">
        <v>474933.20840065007</v>
      </c>
      <c r="G131" s="69">
        <v>489892.92280743009</v>
      </c>
      <c r="H131" s="69">
        <v>504470.2458656599</v>
      </c>
      <c r="I131" s="69">
        <v>502709.95306118997</v>
      </c>
      <c r="J131" s="69">
        <v>513314.36807365017</v>
      </c>
      <c r="K131" s="69">
        <v>506114.88688010996</v>
      </c>
      <c r="L131" s="61">
        <v>529585.86247191986</v>
      </c>
      <c r="M131" s="61">
        <v>548483.85431504995</v>
      </c>
      <c r="N131" s="61">
        <v>547540.92115657986</v>
      </c>
      <c r="O131" s="16">
        <v>566801.50980086997</v>
      </c>
      <c r="P131" s="16">
        <v>622555.48221837007</v>
      </c>
      <c r="Q131" s="16">
        <v>689814.4827685901</v>
      </c>
      <c r="R131" s="19" t="s">
        <v>115</v>
      </c>
      <c r="S131" s="16">
        <v>800660.29992901022</v>
      </c>
      <c r="T131" s="16">
        <v>838422.18116508005</v>
      </c>
      <c r="U131" s="16">
        <v>955525.51209521969</v>
      </c>
      <c r="V131" s="16">
        <v>999090.63590700005</v>
      </c>
      <c r="W131" s="16">
        <v>1021242.4429362802</v>
      </c>
      <c r="X131" s="16">
        <v>1070196.7</v>
      </c>
      <c r="Y131" s="91">
        <v>1094629.7102166701</v>
      </c>
      <c r="Z131" s="91">
        <v>1126418.51561861</v>
      </c>
      <c r="AA131" s="91">
        <v>1199735.0849512599</v>
      </c>
      <c r="AB131" s="91">
        <v>1198276.0525156099</v>
      </c>
      <c r="AC131" s="91">
        <v>1214304.59989442</v>
      </c>
    </row>
    <row r="132" spans="1:29" s="9" customFormat="1" ht="13.5" customHeight="1" x14ac:dyDescent="0.2">
      <c r="A132" s="18" t="s">
        <v>101</v>
      </c>
      <c r="B132" s="45" t="s">
        <v>1</v>
      </c>
      <c r="C132" s="69">
        <v>145612.93557455999</v>
      </c>
      <c r="D132" s="69">
        <v>142033.68459840002</v>
      </c>
      <c r="E132" s="69">
        <v>144548.35019397998</v>
      </c>
      <c r="F132" s="69">
        <v>153871.29132401</v>
      </c>
      <c r="G132" s="69">
        <v>186530.47342232999</v>
      </c>
      <c r="H132" s="69">
        <v>182140.20037454995</v>
      </c>
      <c r="I132" s="69">
        <v>169234.08954339998</v>
      </c>
      <c r="J132" s="69">
        <v>166529.09791943003</v>
      </c>
      <c r="K132" s="69">
        <v>171847.89512584003</v>
      </c>
      <c r="L132" s="61">
        <v>151636.75719921003</v>
      </c>
      <c r="M132" s="61">
        <v>158023.00299909001</v>
      </c>
      <c r="N132" s="61">
        <v>155193.76695470998</v>
      </c>
      <c r="O132" s="16">
        <v>175065.46937402003</v>
      </c>
      <c r="P132" s="16">
        <v>188179.27244756999</v>
      </c>
      <c r="Q132" s="16">
        <v>180763.26907278996</v>
      </c>
      <c r="R132" s="19" t="s">
        <v>115</v>
      </c>
      <c r="S132" s="16">
        <v>172845.36397823002</v>
      </c>
      <c r="T132" s="16">
        <v>202361.01330917998</v>
      </c>
      <c r="U132" s="16">
        <v>237150.82002988004</v>
      </c>
      <c r="V132" s="16">
        <v>220978.52526864008</v>
      </c>
      <c r="W132" s="16">
        <v>229580.70047780999</v>
      </c>
      <c r="X132" s="16">
        <v>255332.9</v>
      </c>
      <c r="Y132" s="91">
        <v>279283.70700378</v>
      </c>
      <c r="Z132" s="91">
        <v>289270.43949133001</v>
      </c>
      <c r="AA132" s="91">
        <v>280890.32916075003</v>
      </c>
      <c r="AB132" s="91">
        <v>287553.98731111002</v>
      </c>
      <c r="AC132" s="91">
        <v>315136.39151814999</v>
      </c>
    </row>
    <row r="133" spans="1:29" s="9" customFormat="1" ht="13.5" customHeight="1" x14ac:dyDescent="0.2">
      <c r="A133" s="15" t="s">
        <v>99</v>
      </c>
      <c r="B133" s="45" t="s">
        <v>1</v>
      </c>
      <c r="C133" s="69">
        <v>30</v>
      </c>
      <c r="D133" s="69">
        <v>0</v>
      </c>
      <c r="E133" s="69">
        <v>10.34</v>
      </c>
      <c r="F133" s="69">
        <v>3.4256338900000003</v>
      </c>
      <c r="G133" s="69">
        <v>1730.6439458</v>
      </c>
      <c r="H133" s="69">
        <v>1383.2019685299999</v>
      </c>
      <c r="I133" s="69">
        <v>1282.10764552</v>
      </c>
      <c r="J133" s="69">
        <v>1135.4501831</v>
      </c>
      <c r="K133" s="69">
        <v>994.96703175999994</v>
      </c>
      <c r="L133" s="61">
        <v>877.64493799000002</v>
      </c>
      <c r="M133" s="61">
        <v>0</v>
      </c>
      <c r="N133" s="61">
        <v>0</v>
      </c>
      <c r="O133" s="16">
        <v>0</v>
      </c>
      <c r="P133" s="16">
        <v>0</v>
      </c>
      <c r="Q133" s="16">
        <v>0</v>
      </c>
      <c r="R133" s="19" t="s">
        <v>115</v>
      </c>
      <c r="S133" s="16">
        <v>12.940782789999998</v>
      </c>
      <c r="T133" s="16">
        <v>12.37210488</v>
      </c>
      <c r="U133" s="16">
        <v>11.13395834</v>
      </c>
      <c r="V133" s="16">
        <v>10.011025</v>
      </c>
      <c r="W133" s="16">
        <v>8.5989543299999998</v>
      </c>
      <c r="X133" s="16">
        <v>7.1</v>
      </c>
      <c r="Y133" s="91">
        <v>5.88629376</v>
      </c>
      <c r="Z133" s="91">
        <v>5.8695138199999999</v>
      </c>
      <c r="AA133" s="91">
        <v>5.7083957099999996</v>
      </c>
      <c r="AB133" s="91">
        <v>4.7772859299999997</v>
      </c>
      <c r="AC133" s="91">
        <v>4.9207107199999998</v>
      </c>
    </row>
    <row r="134" spans="1:29" s="9" customFormat="1" x14ac:dyDescent="0.2">
      <c r="A134" s="15" t="s">
        <v>100</v>
      </c>
      <c r="B134" s="45" t="s">
        <v>1</v>
      </c>
      <c r="C134" s="69">
        <v>443295.80559640011</v>
      </c>
      <c r="D134" s="69">
        <v>472669.89952059009</v>
      </c>
      <c r="E134" s="69">
        <v>495739.31377926026</v>
      </c>
      <c r="F134" s="69">
        <v>526599.73206981004</v>
      </c>
      <c r="G134" s="69">
        <v>553945.74052786012</v>
      </c>
      <c r="H134" s="69">
        <v>834889.46697853005</v>
      </c>
      <c r="I134" s="69">
        <v>1019256.5059367688</v>
      </c>
      <c r="J134" s="69">
        <v>628201.46238926973</v>
      </c>
      <c r="K134" s="69">
        <v>647471.18296921777</v>
      </c>
      <c r="L134" s="61">
        <v>683073.96908922261</v>
      </c>
      <c r="M134" s="61">
        <v>769518.45635735698</v>
      </c>
      <c r="N134" s="61">
        <v>783514.25382294017</v>
      </c>
      <c r="O134" s="16">
        <v>830366.80809337529</v>
      </c>
      <c r="P134" s="16">
        <v>924438.4555788259</v>
      </c>
      <c r="Q134" s="16">
        <v>988859.45768766967</v>
      </c>
      <c r="R134" s="80" t="s">
        <v>115</v>
      </c>
      <c r="S134" s="16">
        <v>1265928.0144690147</v>
      </c>
      <c r="T134" s="16">
        <v>1413150.6599121138</v>
      </c>
      <c r="U134" s="16">
        <v>1538599.64040144</v>
      </c>
      <c r="V134" s="16">
        <v>1566669.5347823277</v>
      </c>
      <c r="W134" s="16">
        <v>1795071.6526096221</v>
      </c>
      <c r="X134" s="16">
        <v>2132221.7999999998</v>
      </c>
      <c r="Y134" s="91">
        <v>2285224.6724995328</v>
      </c>
      <c r="Z134" s="91">
        <v>2307722.674487927</v>
      </c>
      <c r="AA134" s="91">
        <v>2317363.0626352131</v>
      </c>
      <c r="AB134" s="91">
        <v>2347494.3232388599</v>
      </c>
      <c r="AC134" s="91">
        <v>2472777.7073539831</v>
      </c>
    </row>
    <row r="135" spans="1:29" s="9" customFormat="1" x14ac:dyDescent="0.2">
      <c r="A135" s="28" t="s">
        <v>38</v>
      </c>
      <c r="B135" s="43" t="s">
        <v>1</v>
      </c>
      <c r="C135" s="68">
        <v>314889.50115521025</v>
      </c>
      <c r="D135" s="68">
        <v>341579.08808208024</v>
      </c>
      <c r="E135" s="68">
        <v>299909.64773743006</v>
      </c>
      <c r="F135" s="68">
        <v>238407.37463472009</v>
      </c>
      <c r="G135" s="68">
        <v>295747.65637062042</v>
      </c>
      <c r="H135" s="68">
        <v>503771.45499502012</v>
      </c>
      <c r="I135" s="68">
        <v>645537.18394201493</v>
      </c>
      <c r="J135" s="68">
        <v>662797.84697851096</v>
      </c>
      <c r="K135" s="68">
        <v>682519.87446924963</v>
      </c>
      <c r="L135" s="60">
        <v>704487.06420855725</v>
      </c>
      <c r="M135" s="60">
        <v>730182.8862356348</v>
      </c>
      <c r="N135" s="60">
        <v>714569.5988940926</v>
      </c>
      <c r="O135" s="29">
        <v>708091.03356628295</v>
      </c>
      <c r="P135" s="29">
        <v>696005.29358914855</v>
      </c>
      <c r="Q135" s="29">
        <v>787739.08338053757</v>
      </c>
      <c r="R135" s="79" t="s">
        <v>115</v>
      </c>
      <c r="S135" s="29">
        <v>869566.15004209953</v>
      </c>
      <c r="T135" s="29">
        <v>748533.59254776675</v>
      </c>
      <c r="U135" s="29">
        <v>947680.48298493493</v>
      </c>
      <c r="V135" s="29">
        <v>875355.71150798653</v>
      </c>
      <c r="W135" s="29">
        <v>1053621.6601544498</v>
      </c>
      <c r="X135" s="29">
        <v>1134725.3999999999</v>
      </c>
      <c r="Y135" s="29">
        <v>1157530.926112595</v>
      </c>
      <c r="Z135" s="29">
        <v>1211581.3947784591</v>
      </c>
      <c r="AA135" s="29">
        <v>1534713.109570046</v>
      </c>
      <c r="AB135" s="29">
        <v>1481776.097848638</v>
      </c>
      <c r="AC135" s="29">
        <v>1464533.1519925511</v>
      </c>
    </row>
    <row r="136" spans="1:29" s="9" customFormat="1" x14ac:dyDescent="0.2">
      <c r="A136" s="2" t="s">
        <v>103</v>
      </c>
      <c r="B136" s="4" t="s">
        <v>103</v>
      </c>
      <c r="C136" s="4" t="s">
        <v>103</v>
      </c>
      <c r="D136" s="4" t="s">
        <v>103</v>
      </c>
      <c r="E136" s="4" t="s">
        <v>103</v>
      </c>
      <c r="F136" s="4" t="s">
        <v>103</v>
      </c>
      <c r="G136" s="4" t="s">
        <v>103</v>
      </c>
      <c r="H136" s="4" t="s">
        <v>103</v>
      </c>
      <c r="I136" s="4" t="s">
        <v>103</v>
      </c>
      <c r="J136" s="4" t="s">
        <v>103</v>
      </c>
      <c r="K136" s="4" t="s">
        <v>103</v>
      </c>
      <c r="L136" s="4" t="s">
        <v>103</v>
      </c>
      <c r="M136" s="4" t="s">
        <v>103</v>
      </c>
      <c r="N136" s="4" t="s">
        <v>103</v>
      </c>
      <c r="O136" s="4" t="s">
        <v>103</v>
      </c>
      <c r="P136" s="4" t="s">
        <v>103</v>
      </c>
      <c r="Q136" s="4" t="s">
        <v>103</v>
      </c>
      <c r="R136" s="4" t="s">
        <v>103</v>
      </c>
      <c r="S136" s="4" t="s">
        <v>103</v>
      </c>
      <c r="T136" s="4" t="s">
        <v>103</v>
      </c>
      <c r="U136" s="4" t="s">
        <v>103</v>
      </c>
      <c r="V136" s="4" t="s">
        <v>103</v>
      </c>
      <c r="W136" s="4" t="s">
        <v>103</v>
      </c>
      <c r="X136" s="4" t="s">
        <v>103</v>
      </c>
      <c r="Y136" s="4" t="s">
        <v>103</v>
      </c>
      <c r="Z136" s="4" t="s">
        <v>103</v>
      </c>
      <c r="AA136" s="4" t="s">
        <v>103</v>
      </c>
      <c r="AB136" s="4" t="s">
        <v>103</v>
      </c>
      <c r="AC136" s="4" t="s">
        <v>103</v>
      </c>
    </row>
    <row r="137" spans="1:29" s="9" customFormat="1" x14ac:dyDescent="0.2">
      <c r="A137" s="12" t="s">
        <v>35</v>
      </c>
      <c r="B137" s="42" t="s">
        <v>1</v>
      </c>
      <c r="C137" s="67">
        <v>18566.562704629996</v>
      </c>
      <c r="D137" s="67">
        <v>19532.244149559992</v>
      </c>
      <c r="E137" s="67">
        <v>25088.017867049475</v>
      </c>
      <c r="F137" s="67">
        <v>39468.022377771631</v>
      </c>
      <c r="G137" s="67">
        <v>42694.621892216077</v>
      </c>
      <c r="H137" s="67">
        <v>43336.366048929594</v>
      </c>
      <c r="I137" s="67">
        <v>45423.451126877473</v>
      </c>
      <c r="J137" s="67">
        <v>46670.100615484043</v>
      </c>
      <c r="K137" s="67">
        <v>48116.030456077715</v>
      </c>
      <c r="L137" s="59">
        <v>53230.064410150684</v>
      </c>
      <c r="M137" s="59">
        <v>59128.583725719509</v>
      </c>
      <c r="N137" s="59">
        <v>66928.38269138521</v>
      </c>
      <c r="O137" s="13">
        <v>85929.580965649933</v>
      </c>
      <c r="P137" s="13">
        <v>84938.667199726187</v>
      </c>
      <c r="Q137" s="13">
        <v>90395.359841558704</v>
      </c>
      <c r="R137" s="81" t="s">
        <v>115</v>
      </c>
      <c r="S137" s="13">
        <v>41522.747794810777</v>
      </c>
      <c r="T137" s="13">
        <v>37283.208689153973</v>
      </c>
      <c r="U137" s="13">
        <v>55330.381804067816</v>
      </c>
      <c r="V137" s="13">
        <v>59959.13779993177</v>
      </c>
      <c r="W137" s="13">
        <v>95967.066978710282</v>
      </c>
      <c r="X137" s="13">
        <v>143235.79999999999</v>
      </c>
      <c r="Y137" s="13">
        <v>150651.55336563871</v>
      </c>
      <c r="Z137" s="13">
        <v>162226.78871565359</v>
      </c>
      <c r="AA137" s="13">
        <v>181453.56935792239</v>
      </c>
      <c r="AB137" s="13">
        <v>187650.70815047339</v>
      </c>
      <c r="AC137" s="13">
        <v>191667.51861525621</v>
      </c>
    </row>
    <row r="138" spans="1:29" s="9" customFormat="1" x14ac:dyDescent="0.2">
      <c r="A138" s="28" t="s">
        <v>85</v>
      </c>
      <c r="B138" s="43" t="s">
        <v>1</v>
      </c>
      <c r="C138" s="68">
        <v>24949.996475069991</v>
      </c>
      <c r="D138" s="68">
        <v>21094.089267229996</v>
      </c>
      <c r="E138" s="68">
        <v>27195.956986510802</v>
      </c>
      <c r="F138" s="68">
        <v>41572.829133945248</v>
      </c>
      <c r="G138" s="68">
        <v>46484.970147436346</v>
      </c>
      <c r="H138" s="68">
        <v>47900.686200269607</v>
      </c>
      <c r="I138" s="68">
        <v>52052.724333743929</v>
      </c>
      <c r="J138" s="68">
        <v>54903.038556563457</v>
      </c>
      <c r="K138" s="68">
        <v>57165.797994519933</v>
      </c>
      <c r="L138" s="60">
        <v>63566.302245738763</v>
      </c>
      <c r="M138" s="60">
        <v>69784.262369401462</v>
      </c>
      <c r="N138" s="60">
        <v>74970.904456618387</v>
      </c>
      <c r="O138" s="29">
        <v>94317.735161070901</v>
      </c>
      <c r="P138" s="29">
        <v>92912.872925507312</v>
      </c>
      <c r="Q138" s="29">
        <v>100347.92963369406</v>
      </c>
      <c r="R138" s="79" t="s">
        <v>115</v>
      </c>
      <c r="S138" s="29">
        <v>48587.506142896316</v>
      </c>
      <c r="T138" s="29">
        <v>43957.925051924423</v>
      </c>
      <c r="U138" s="29">
        <v>62596.822876070015</v>
      </c>
      <c r="V138" s="29">
        <v>67093.207139218473</v>
      </c>
      <c r="W138" s="29">
        <v>107316.19114164625</v>
      </c>
      <c r="X138" s="29">
        <v>189286.6</v>
      </c>
      <c r="Y138" s="29">
        <v>196799.93348985139</v>
      </c>
      <c r="Z138" s="29">
        <v>200663.6012650998</v>
      </c>
      <c r="AA138" s="29">
        <v>225659.6908158834</v>
      </c>
      <c r="AB138" s="29">
        <v>230863.64255272469</v>
      </c>
      <c r="AC138" s="29">
        <v>245190.98926409209</v>
      </c>
    </row>
    <row r="139" spans="1:29" s="9" customFormat="1" x14ac:dyDescent="0.2">
      <c r="A139" s="15" t="s">
        <v>86</v>
      </c>
      <c r="B139" s="45" t="s">
        <v>1</v>
      </c>
      <c r="C139" s="69">
        <v>317.02325639999998</v>
      </c>
      <c r="D139" s="69">
        <v>963.63748021000004</v>
      </c>
      <c r="E139" s="69">
        <v>1315.0958243637003</v>
      </c>
      <c r="F139" s="69">
        <v>11845.793004295125</v>
      </c>
      <c r="G139" s="69">
        <v>10637.941073269474</v>
      </c>
      <c r="H139" s="69">
        <v>10923.2094250132</v>
      </c>
      <c r="I139" s="69">
        <v>12096.794366880647</v>
      </c>
      <c r="J139" s="69">
        <v>12119.113967519199</v>
      </c>
      <c r="K139" s="69">
        <v>11421.032657869828</v>
      </c>
      <c r="L139" s="61">
        <v>11798.737331135753</v>
      </c>
      <c r="M139" s="61">
        <v>10988.898928082777</v>
      </c>
      <c r="N139" s="61">
        <v>12969.274825255172</v>
      </c>
      <c r="O139" s="16">
        <v>17587.917604087754</v>
      </c>
      <c r="P139" s="16">
        <v>17331.949845510342</v>
      </c>
      <c r="Q139" s="16">
        <v>18244.501292704808</v>
      </c>
      <c r="R139" s="19" t="s">
        <v>115</v>
      </c>
      <c r="S139" s="16">
        <v>18587.903998588765</v>
      </c>
      <c r="T139" s="16">
        <v>10825.525011997641</v>
      </c>
      <c r="U139" s="16">
        <v>10626.451810478231</v>
      </c>
      <c r="V139" s="16">
        <v>14182.335862567483</v>
      </c>
      <c r="W139" s="16">
        <v>12093.176373968881</v>
      </c>
      <c r="X139" s="16">
        <v>13419.6</v>
      </c>
      <c r="Y139" s="91">
        <v>11611.46047395942</v>
      </c>
      <c r="Z139" s="91">
        <v>13192.66201917744</v>
      </c>
      <c r="AA139" s="91">
        <v>12401.84725999418</v>
      </c>
      <c r="AB139" s="91">
        <v>14263.248038692411</v>
      </c>
      <c r="AC139" s="91">
        <v>14619.196019156019</v>
      </c>
    </row>
    <row r="140" spans="1:29" s="9" customFormat="1" x14ac:dyDescent="0.2">
      <c r="A140" s="18" t="s">
        <v>87</v>
      </c>
      <c r="B140" s="45" t="s">
        <v>1</v>
      </c>
      <c r="C140" s="69">
        <v>317.02325639999998</v>
      </c>
      <c r="D140" s="69">
        <v>99.564967879999998</v>
      </c>
      <c r="E140" s="69">
        <v>389.92987642370002</v>
      </c>
      <c r="F140" s="69">
        <v>10933.900702925124</v>
      </c>
      <c r="G140" s="69">
        <v>9735.0356280694759</v>
      </c>
      <c r="H140" s="69">
        <v>10036.762096243199</v>
      </c>
      <c r="I140" s="69">
        <v>11030.655668250649</v>
      </c>
      <c r="J140" s="69">
        <v>11069.741649899199</v>
      </c>
      <c r="K140" s="69">
        <v>10386.156069759827</v>
      </c>
      <c r="L140" s="61">
        <v>10783.014926765753</v>
      </c>
      <c r="M140" s="61">
        <v>9990.6583748027788</v>
      </c>
      <c r="N140" s="61">
        <v>11984.943318405174</v>
      </c>
      <c r="O140" s="16">
        <v>17587.917604087754</v>
      </c>
      <c r="P140" s="16">
        <v>11719.922082819376</v>
      </c>
      <c r="Q140" s="16">
        <v>14998.881508366776</v>
      </c>
      <c r="R140" s="19" t="s">
        <v>115</v>
      </c>
      <c r="S140" s="16">
        <v>18469.525752008765</v>
      </c>
      <c r="T140" s="16">
        <v>10705.65832706764</v>
      </c>
      <c r="U140" s="16">
        <v>10505.679447468232</v>
      </c>
      <c r="V140" s="16">
        <v>14060.360787227482</v>
      </c>
      <c r="W140" s="16">
        <v>11515.257647938881</v>
      </c>
      <c r="X140" s="16">
        <v>13025.5</v>
      </c>
      <c r="Y140" s="91">
        <v>11511.328967109421</v>
      </c>
      <c r="Z140" s="91">
        <v>13056.223087107441</v>
      </c>
      <c r="AA140" s="91">
        <v>11829.2526413052</v>
      </c>
      <c r="AB140" s="91">
        <v>13815.60124742195</v>
      </c>
      <c r="AC140" s="91">
        <v>14400.771335746031</v>
      </c>
    </row>
    <row r="141" spans="1:29" s="9" customFormat="1" x14ac:dyDescent="0.2">
      <c r="A141" s="18" t="s">
        <v>88</v>
      </c>
      <c r="B141" s="45" t="s">
        <v>1</v>
      </c>
      <c r="C141" s="69">
        <v>0</v>
      </c>
      <c r="D141" s="69">
        <v>864.07251233</v>
      </c>
      <c r="E141" s="69">
        <v>925.16594793999991</v>
      </c>
      <c r="F141" s="69">
        <v>911.89230137000004</v>
      </c>
      <c r="G141" s="69">
        <v>902.90544519999992</v>
      </c>
      <c r="H141" s="69">
        <v>886.44732877000001</v>
      </c>
      <c r="I141" s="69">
        <v>1066.1386986299999</v>
      </c>
      <c r="J141" s="69">
        <v>1049.3723176200001</v>
      </c>
      <c r="K141" s="69">
        <v>1034.8765881099998</v>
      </c>
      <c r="L141" s="61">
        <v>1015.72240437</v>
      </c>
      <c r="M141" s="61">
        <v>998.24055327999997</v>
      </c>
      <c r="N141" s="61">
        <v>984.33150684999998</v>
      </c>
      <c r="O141" s="16">
        <v>0</v>
      </c>
      <c r="P141" s="16">
        <v>5612.0277626909692</v>
      </c>
      <c r="Q141" s="16">
        <v>3245.6197843380319</v>
      </c>
      <c r="R141" s="19" t="s">
        <v>115</v>
      </c>
      <c r="S141" s="16">
        <v>118.37824658</v>
      </c>
      <c r="T141" s="16">
        <v>119.86668493000001</v>
      </c>
      <c r="U141" s="16">
        <v>120.77236301000001</v>
      </c>
      <c r="V141" s="16">
        <v>121.97507534</v>
      </c>
      <c r="W141" s="16">
        <v>577.91872603000002</v>
      </c>
      <c r="X141" s="16">
        <v>394</v>
      </c>
      <c r="Y141" s="91">
        <v>100.13150684999999</v>
      </c>
      <c r="Z141" s="91">
        <v>136.43893206999999</v>
      </c>
      <c r="AA141" s="91">
        <v>572.59461868897904</v>
      </c>
      <c r="AB141" s="91">
        <v>447.64679127046202</v>
      </c>
      <c r="AC141" s="91">
        <v>218.42468341</v>
      </c>
    </row>
    <row r="142" spans="1:29" s="9" customFormat="1" x14ac:dyDescent="0.2">
      <c r="A142" s="17" t="s">
        <v>33</v>
      </c>
      <c r="B142" s="45" t="s">
        <v>1</v>
      </c>
      <c r="C142" s="69">
        <v>5358.7754958199994</v>
      </c>
      <c r="D142" s="69">
        <v>5331.7477350200006</v>
      </c>
      <c r="E142" s="69">
        <v>5243.1986319999996</v>
      </c>
      <c r="F142" s="69">
        <v>5329.9058528000005</v>
      </c>
      <c r="G142" s="69">
        <v>5343.8171247999999</v>
      </c>
      <c r="H142" s="69">
        <v>4937.5318767999997</v>
      </c>
      <c r="I142" s="69">
        <v>4736.7073387999999</v>
      </c>
      <c r="J142" s="69">
        <v>4435.1158096000008</v>
      </c>
      <c r="K142" s="69">
        <v>4436.4186991000006</v>
      </c>
      <c r="L142" s="61">
        <v>4253.3070224000003</v>
      </c>
      <c r="M142" s="61">
        <v>6.6807894000000001</v>
      </c>
      <c r="N142" s="61">
        <v>4.9435050999999994</v>
      </c>
      <c r="O142" s="16">
        <v>8453.0536249999986</v>
      </c>
      <c r="P142" s="16">
        <v>8127.8909391999996</v>
      </c>
      <c r="Q142" s="16">
        <v>8287.8842590499989</v>
      </c>
      <c r="R142" s="19" t="s">
        <v>115</v>
      </c>
      <c r="S142" s="16">
        <v>8842.3551282100016</v>
      </c>
      <c r="T142" s="16">
        <v>6129.9387781699988</v>
      </c>
      <c r="U142" s="16">
        <v>6192.9690703699998</v>
      </c>
      <c r="V142" s="16">
        <v>5805.3018509599997</v>
      </c>
      <c r="W142" s="16">
        <v>5880.0384437600005</v>
      </c>
      <c r="X142" s="16">
        <v>10769.8</v>
      </c>
      <c r="Y142" s="91">
        <v>11712.407652420001</v>
      </c>
      <c r="Z142" s="91">
        <v>12888.513798705049</v>
      </c>
      <c r="AA142" s="91">
        <v>13683.86158034304</v>
      </c>
      <c r="AB142" s="91">
        <v>14459.56297396208</v>
      </c>
      <c r="AC142" s="91">
        <v>14921.46225270078</v>
      </c>
    </row>
    <row r="143" spans="1:29" s="9" customFormat="1" x14ac:dyDescent="0.2">
      <c r="A143" s="15" t="s">
        <v>89</v>
      </c>
      <c r="B143" s="45" t="s">
        <v>1</v>
      </c>
      <c r="C143" s="69">
        <v>3412.5972920699996</v>
      </c>
      <c r="D143" s="69">
        <v>5199.0994219800004</v>
      </c>
      <c r="E143" s="69">
        <v>5409.860413110001</v>
      </c>
      <c r="F143" s="69">
        <v>5959.8974499200003</v>
      </c>
      <c r="G143" s="69">
        <v>6250.3083006499992</v>
      </c>
      <c r="H143" s="69">
        <v>6111.0489415199991</v>
      </c>
      <c r="I143" s="69">
        <v>8705.3993372299992</v>
      </c>
      <c r="J143" s="69">
        <v>7531.7778412200014</v>
      </c>
      <c r="K143" s="69">
        <v>6962.5324497000011</v>
      </c>
      <c r="L143" s="61">
        <v>6353.4893268100004</v>
      </c>
      <c r="M143" s="61">
        <v>6401.4583389300005</v>
      </c>
      <c r="N143" s="61">
        <v>6600.5068111900009</v>
      </c>
      <c r="O143" s="16">
        <v>2196.5417794800001</v>
      </c>
      <c r="P143" s="16">
        <v>2085.6441075600001</v>
      </c>
      <c r="Q143" s="16">
        <v>2058.6955223800001</v>
      </c>
      <c r="R143" s="19" t="s">
        <v>115</v>
      </c>
      <c r="S143" s="16">
        <v>2218.13247667</v>
      </c>
      <c r="T143" s="16">
        <v>0</v>
      </c>
      <c r="U143" s="16">
        <v>0</v>
      </c>
      <c r="V143" s="16">
        <v>0</v>
      </c>
      <c r="W143" s="16">
        <v>0</v>
      </c>
      <c r="X143" s="16">
        <v>26.3</v>
      </c>
      <c r="Y143" s="91">
        <v>33.733445359999997</v>
      </c>
      <c r="Z143" s="91">
        <v>53.774961570000002</v>
      </c>
      <c r="AA143" s="91">
        <v>62.529010630000002</v>
      </c>
      <c r="AB143" s="91">
        <v>61.73233261</v>
      </c>
      <c r="AC143" s="91">
        <v>62.467727709999998</v>
      </c>
    </row>
    <row r="144" spans="1:29" s="9" customFormat="1" x14ac:dyDescent="0.2">
      <c r="A144" s="15" t="s">
        <v>90</v>
      </c>
      <c r="B144" s="45" t="s">
        <v>1</v>
      </c>
      <c r="C144" s="69">
        <v>1056.6977248700002</v>
      </c>
      <c r="D144" s="69">
        <v>201.16685436</v>
      </c>
      <c r="E144" s="69">
        <v>189.83959235000003</v>
      </c>
      <c r="F144" s="69">
        <v>98.025188799999995</v>
      </c>
      <c r="G144" s="69">
        <v>109.7678128</v>
      </c>
      <c r="H144" s="69">
        <v>8.2862211200000004</v>
      </c>
      <c r="I144" s="69">
        <v>65.087510460000004</v>
      </c>
      <c r="J144" s="69">
        <v>74.673312140000007</v>
      </c>
      <c r="K144" s="69">
        <v>233.96648510999998</v>
      </c>
      <c r="L144" s="61">
        <v>250.72158089000001</v>
      </c>
      <c r="M144" s="61">
        <v>417.04123487999999</v>
      </c>
      <c r="N144" s="61">
        <v>3942.9667574999999</v>
      </c>
      <c r="O144" s="16">
        <v>8447.4632532199994</v>
      </c>
      <c r="P144" s="16">
        <v>8965.7360336599995</v>
      </c>
      <c r="Q144" s="16">
        <v>13361.70712228923</v>
      </c>
      <c r="R144" s="19" t="s">
        <v>115</v>
      </c>
      <c r="S144" s="16">
        <v>4929.76735568</v>
      </c>
      <c r="T144" s="16">
        <v>6631.3188921876599</v>
      </c>
      <c r="U144" s="16">
        <v>9481.3565195688552</v>
      </c>
      <c r="V144" s="16">
        <v>15791.378147641437</v>
      </c>
      <c r="W144" s="16">
        <v>20214.18541213424</v>
      </c>
      <c r="X144" s="16">
        <v>27643.8</v>
      </c>
      <c r="Y144" s="91">
        <v>33719.90120694464</v>
      </c>
      <c r="Z144" s="91">
        <v>36620.94242145009</v>
      </c>
      <c r="AA144" s="91">
        <v>47030.323688103061</v>
      </c>
      <c r="AB144" s="91">
        <v>54622.727290974872</v>
      </c>
      <c r="AC144" s="91">
        <v>63540.506884888273</v>
      </c>
    </row>
    <row r="145" spans="1:29" s="9" customFormat="1" x14ac:dyDescent="0.2">
      <c r="A145" s="15" t="s">
        <v>91</v>
      </c>
      <c r="B145" s="45" t="s">
        <v>1</v>
      </c>
      <c r="C145" s="69">
        <v>5557.9723490900005</v>
      </c>
      <c r="D145" s="69">
        <v>190.14266669</v>
      </c>
      <c r="E145" s="69">
        <v>107.78111254000001</v>
      </c>
      <c r="F145" s="69">
        <v>75.453445689999995</v>
      </c>
      <c r="G145" s="69">
        <v>86.837616659999995</v>
      </c>
      <c r="H145" s="69">
        <v>205.71703627000002</v>
      </c>
      <c r="I145" s="69">
        <v>470.94690487124996</v>
      </c>
      <c r="J145" s="69">
        <v>587.62134404405003</v>
      </c>
      <c r="K145" s="69">
        <v>384.58387973222506</v>
      </c>
      <c r="L145" s="61">
        <v>248.59872815</v>
      </c>
      <c r="M145" s="61">
        <v>47.964659150000003</v>
      </c>
      <c r="N145" s="61">
        <v>108.2673428328</v>
      </c>
      <c r="O145" s="16">
        <v>1979.05392933844</v>
      </c>
      <c r="P145" s="16">
        <v>1806.3102432806602</v>
      </c>
      <c r="Q145" s="16">
        <v>1264.9812973504559</v>
      </c>
      <c r="R145" s="19" t="s">
        <v>115</v>
      </c>
      <c r="S145" s="16">
        <v>3174.6054480555799</v>
      </c>
      <c r="T145" s="16">
        <v>929.75597165794807</v>
      </c>
      <c r="U145" s="16">
        <v>5524.8701665389171</v>
      </c>
      <c r="V145" s="16">
        <v>6353.0618657963987</v>
      </c>
      <c r="W145" s="16">
        <v>7144.3173103208801</v>
      </c>
      <c r="X145" s="16">
        <v>8619</v>
      </c>
      <c r="Y145" s="91">
        <v>8434.4243817484585</v>
      </c>
      <c r="Z145" s="91">
        <v>7954.8393050722952</v>
      </c>
      <c r="AA145" s="91">
        <v>8679.8103864517034</v>
      </c>
      <c r="AB145" s="91">
        <v>9031.1095577792858</v>
      </c>
      <c r="AC145" s="91">
        <v>8856.4814503950001</v>
      </c>
    </row>
    <row r="146" spans="1:29" s="9" customFormat="1" x14ac:dyDescent="0.2">
      <c r="A146" s="15" t="s">
        <v>31</v>
      </c>
      <c r="B146" s="45" t="s">
        <v>1</v>
      </c>
      <c r="C146" s="69">
        <v>0</v>
      </c>
      <c r="D146" s="69">
        <v>10.60947702</v>
      </c>
      <c r="E146" s="69">
        <v>0</v>
      </c>
      <c r="F146" s="69">
        <v>0</v>
      </c>
      <c r="G146" s="69">
        <v>0</v>
      </c>
      <c r="H146" s="69">
        <v>0</v>
      </c>
      <c r="I146" s="69">
        <v>6.5980927000000005</v>
      </c>
      <c r="J146" s="69">
        <v>7.4189094899999999</v>
      </c>
      <c r="K146" s="69">
        <v>7.4591483800000002</v>
      </c>
      <c r="L146" s="61">
        <v>3.2228812200000001</v>
      </c>
      <c r="M146" s="61">
        <v>33.688920960000004</v>
      </c>
      <c r="N146" s="61">
        <v>32.258107019999997</v>
      </c>
      <c r="O146" s="16">
        <v>30.57834093</v>
      </c>
      <c r="P146" s="16">
        <v>28.697099999999999</v>
      </c>
      <c r="Q146" s="16">
        <v>27.9651</v>
      </c>
      <c r="R146" s="19" t="s">
        <v>115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91">
        <v>0</v>
      </c>
      <c r="Z146" s="91">
        <v>0</v>
      </c>
      <c r="AA146" s="91">
        <v>0</v>
      </c>
      <c r="AB146" s="91">
        <v>0</v>
      </c>
      <c r="AC146" s="91">
        <v>0</v>
      </c>
    </row>
    <row r="147" spans="1:29" s="9" customFormat="1" x14ac:dyDescent="0.2">
      <c r="A147" s="15" t="s">
        <v>32</v>
      </c>
      <c r="B147" s="45" t="s">
        <v>1</v>
      </c>
      <c r="C147" s="69">
        <v>0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1">
        <v>0</v>
      </c>
      <c r="M147" s="61">
        <v>0</v>
      </c>
      <c r="N147" s="61">
        <v>0</v>
      </c>
      <c r="O147" s="16">
        <v>0</v>
      </c>
      <c r="P147" s="16">
        <v>0</v>
      </c>
      <c r="Q147" s="16">
        <v>0</v>
      </c>
      <c r="R147" s="19" t="s">
        <v>115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0</v>
      </c>
    </row>
    <row r="148" spans="1:29" s="9" customFormat="1" x14ac:dyDescent="0.2">
      <c r="A148" s="15" t="s">
        <v>116</v>
      </c>
      <c r="B148" s="45" t="s">
        <v>1</v>
      </c>
      <c r="C148" s="69">
        <v>0</v>
      </c>
      <c r="D148" s="69">
        <v>0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1">
        <v>223.74833494999999</v>
      </c>
      <c r="M148" s="61">
        <v>223.74833494999999</v>
      </c>
      <c r="N148" s="61">
        <v>236.61761502000002</v>
      </c>
      <c r="O148" s="16">
        <v>53.507928149999998</v>
      </c>
      <c r="P148" s="16">
        <v>0</v>
      </c>
      <c r="Q148" s="16">
        <v>0</v>
      </c>
      <c r="R148" s="19" t="s">
        <v>115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91">
        <v>0</v>
      </c>
      <c r="Z148" s="91">
        <v>0</v>
      </c>
      <c r="AA148" s="91">
        <v>0</v>
      </c>
      <c r="AB148" s="91">
        <v>0</v>
      </c>
      <c r="AC148" s="91">
        <v>0</v>
      </c>
    </row>
    <row r="149" spans="1:29" s="9" customFormat="1" x14ac:dyDescent="0.2">
      <c r="A149" s="15" t="s">
        <v>92</v>
      </c>
      <c r="B149" s="45" t="s">
        <v>1</v>
      </c>
      <c r="C149" s="69">
        <v>8254.6681507699977</v>
      </c>
      <c r="D149" s="69">
        <v>8621.506204629999</v>
      </c>
      <c r="E149" s="69">
        <v>12365.042284928422</v>
      </c>
      <c r="F149" s="69">
        <v>16675.100560736249</v>
      </c>
      <c r="G149" s="69">
        <v>22185.862007583703</v>
      </c>
      <c r="H149" s="69">
        <v>22928.6094004232</v>
      </c>
      <c r="I149" s="69">
        <v>24116.562054528422</v>
      </c>
      <c r="J149" s="69">
        <v>28127.240396326106</v>
      </c>
      <c r="K149" s="69">
        <v>30959.862281166945</v>
      </c>
      <c r="L149" s="61">
        <v>36857.089593786433</v>
      </c>
      <c r="M149" s="61">
        <v>40277.023746120707</v>
      </c>
      <c r="N149" s="61">
        <v>37488.705836744484</v>
      </c>
      <c r="O149" s="16">
        <v>42332.660087778037</v>
      </c>
      <c r="P149" s="16">
        <v>42830.488223824374</v>
      </c>
      <c r="Q149" s="16">
        <v>45051.448275493989</v>
      </c>
      <c r="R149" s="19" t="s">
        <v>115</v>
      </c>
      <c r="S149" s="16">
        <v>2651.84254413186</v>
      </c>
      <c r="T149" s="16">
        <v>10203.348537630702</v>
      </c>
      <c r="U149" s="16">
        <v>16383.308218529217</v>
      </c>
      <c r="V149" s="16">
        <v>12924.610907311153</v>
      </c>
      <c r="W149" s="16">
        <v>19911.398031089979</v>
      </c>
      <c r="X149" s="16">
        <v>21687.4</v>
      </c>
      <c r="Y149" s="91">
        <v>22137.623695004091</v>
      </c>
      <c r="Z149" s="91">
        <v>12653.564035354289</v>
      </c>
      <c r="AA149" s="91">
        <v>13247.54417015229</v>
      </c>
      <c r="AB149" s="91">
        <v>12231.51750690166</v>
      </c>
      <c r="AC149" s="91">
        <v>13348.44400385442</v>
      </c>
    </row>
    <row r="150" spans="1:29" s="9" customFormat="1" x14ac:dyDescent="0.2">
      <c r="A150" s="18" t="s">
        <v>93</v>
      </c>
      <c r="B150" s="45" t="s">
        <v>1</v>
      </c>
      <c r="C150" s="69">
        <v>76.320369319999998</v>
      </c>
      <c r="D150" s="69">
        <v>84.11867706999999</v>
      </c>
      <c r="E150" s="69">
        <v>60.180404870000004</v>
      </c>
      <c r="F150" s="69">
        <v>78.489363530000006</v>
      </c>
      <c r="G150" s="69">
        <v>55.454819799999996</v>
      </c>
      <c r="H150" s="69">
        <v>42.548884749999999</v>
      </c>
      <c r="I150" s="69">
        <v>12.87949729</v>
      </c>
      <c r="J150" s="69">
        <v>16.584318570000001</v>
      </c>
      <c r="K150" s="69">
        <v>5.5234465199999994</v>
      </c>
      <c r="L150" s="61">
        <v>404.13519166715503</v>
      </c>
      <c r="M150" s="61">
        <v>1281.5097600223</v>
      </c>
      <c r="N150" s="61">
        <v>1945.6076190217279</v>
      </c>
      <c r="O150" s="16">
        <v>4596.4790075534747</v>
      </c>
      <c r="P150" s="16">
        <v>616.66428615036807</v>
      </c>
      <c r="Q150" s="16">
        <v>575.5276308295339</v>
      </c>
      <c r="R150" s="19" t="s">
        <v>115</v>
      </c>
      <c r="S150" s="16">
        <v>20.584641956239999</v>
      </c>
      <c r="T150" s="16">
        <v>54.761853903439999</v>
      </c>
      <c r="U150" s="16">
        <v>150.55143102024201</v>
      </c>
      <c r="V150" s="16">
        <v>37.523910670202</v>
      </c>
      <c r="W150" s="16">
        <v>345.77160939229304</v>
      </c>
      <c r="X150" s="16">
        <v>32.700000000000003</v>
      </c>
      <c r="Y150" s="91">
        <v>31.755511730759999</v>
      </c>
      <c r="Z150" s="91">
        <v>123.481000927618</v>
      </c>
      <c r="AA150" s="91">
        <v>363.30248768523001</v>
      </c>
      <c r="AB150" s="91">
        <v>177.738318012891</v>
      </c>
      <c r="AC150" s="91">
        <v>279.17205900030399</v>
      </c>
    </row>
    <row r="151" spans="1:29" s="9" customFormat="1" x14ac:dyDescent="0.2">
      <c r="A151" s="18" t="s">
        <v>94</v>
      </c>
      <c r="B151" s="45" t="s">
        <v>1</v>
      </c>
      <c r="C151" s="69">
        <v>7761.9874887799997</v>
      </c>
      <c r="D151" s="69">
        <v>8055.6442632099988</v>
      </c>
      <c r="E151" s="69">
        <v>11680.900446098425</v>
      </c>
      <c r="F151" s="69">
        <v>16185.942027566251</v>
      </c>
      <c r="G151" s="69">
        <v>21748.926156973703</v>
      </c>
      <c r="H151" s="69">
        <v>22523.981548903197</v>
      </c>
      <c r="I151" s="69">
        <v>24033.08447928842</v>
      </c>
      <c r="J151" s="69">
        <v>28039.152780916102</v>
      </c>
      <c r="K151" s="69">
        <v>30905.195411316952</v>
      </c>
      <c r="L151" s="61">
        <v>36149.90626026503</v>
      </c>
      <c r="M151" s="61">
        <v>38638.415762343102</v>
      </c>
      <c r="N151" s="61">
        <v>34937.64381342048</v>
      </c>
      <c r="O151" s="16">
        <v>36370.953148944864</v>
      </c>
      <c r="P151" s="16">
        <v>41741.137665698734</v>
      </c>
      <c r="Q151" s="16">
        <v>39712.32534685907</v>
      </c>
      <c r="R151" s="19" t="s">
        <v>115</v>
      </c>
      <c r="S151" s="16">
        <v>2099.0622141955</v>
      </c>
      <c r="T151" s="16">
        <v>9337.2658780512193</v>
      </c>
      <c r="U151" s="16">
        <v>16101.292012728114</v>
      </c>
      <c r="V151" s="16">
        <v>12761.000739620064</v>
      </c>
      <c r="W151" s="16">
        <v>15663.610955608365</v>
      </c>
      <c r="X151" s="16">
        <v>17307</v>
      </c>
      <c r="Y151" s="91">
        <v>17907.76978748733</v>
      </c>
      <c r="Z151" s="91">
        <v>11943.550142359991</v>
      </c>
      <c r="AA151" s="91">
        <v>12379.06021274058</v>
      </c>
      <c r="AB151" s="91">
        <v>11524.92875647302</v>
      </c>
      <c r="AC151" s="91">
        <v>12286.24724218457</v>
      </c>
    </row>
    <row r="152" spans="1:29" s="9" customFormat="1" x14ac:dyDescent="0.2">
      <c r="A152" s="18" t="s">
        <v>95</v>
      </c>
      <c r="B152" s="45" t="s">
        <v>1</v>
      </c>
      <c r="C152" s="69">
        <v>389.35922632</v>
      </c>
      <c r="D152" s="69">
        <v>463.55753075999996</v>
      </c>
      <c r="E152" s="69">
        <v>593.42531365000013</v>
      </c>
      <c r="F152" s="69">
        <v>382.78959857000001</v>
      </c>
      <c r="G152" s="69">
        <v>349.21154268999999</v>
      </c>
      <c r="H152" s="69">
        <v>335.89789030000003</v>
      </c>
      <c r="I152" s="69">
        <v>3.7322556499999999</v>
      </c>
      <c r="J152" s="69">
        <v>25.652295490000004</v>
      </c>
      <c r="K152" s="69">
        <v>40.94516033</v>
      </c>
      <c r="L152" s="61">
        <v>283.95765926000001</v>
      </c>
      <c r="M152" s="61">
        <v>310.52171577999997</v>
      </c>
      <c r="N152" s="61">
        <v>470.83923549604805</v>
      </c>
      <c r="O152" s="16">
        <v>660.74499918009383</v>
      </c>
      <c r="P152" s="16">
        <v>371.87254962527999</v>
      </c>
      <c r="Q152" s="16">
        <v>4637.9924241153994</v>
      </c>
      <c r="R152" s="19" t="s">
        <v>115</v>
      </c>
      <c r="S152" s="16">
        <v>495.31371798011997</v>
      </c>
      <c r="T152" s="16">
        <v>777.28368337604002</v>
      </c>
      <c r="U152" s="16">
        <v>95.347800100859999</v>
      </c>
      <c r="V152" s="16">
        <v>92.466343500890005</v>
      </c>
      <c r="W152" s="16">
        <v>3859.6273720893182</v>
      </c>
      <c r="X152" s="16">
        <v>4218.6000000000004</v>
      </c>
      <c r="Y152" s="91">
        <v>4079.3485592860002</v>
      </c>
      <c r="Z152" s="91">
        <v>321.17205556667898</v>
      </c>
      <c r="AA152" s="91">
        <v>326.21150377647899</v>
      </c>
      <c r="AB152" s="91">
        <v>322.60794341575303</v>
      </c>
      <c r="AC152" s="91">
        <v>331.76589841954802</v>
      </c>
    </row>
    <row r="153" spans="1:29" s="9" customFormat="1" x14ac:dyDescent="0.2">
      <c r="A153" s="18" t="s">
        <v>57</v>
      </c>
      <c r="B153" s="45" t="s">
        <v>1</v>
      </c>
      <c r="C153" s="69">
        <v>27.001066350000002</v>
      </c>
      <c r="D153" s="69">
        <v>18.185733589999998</v>
      </c>
      <c r="E153" s="69">
        <v>30.536120309999998</v>
      </c>
      <c r="F153" s="69">
        <v>27.879571070000001</v>
      </c>
      <c r="G153" s="69">
        <v>32.269488119999998</v>
      </c>
      <c r="H153" s="69">
        <v>26.181076469999997</v>
      </c>
      <c r="I153" s="69">
        <v>66.865822299999991</v>
      </c>
      <c r="J153" s="69">
        <v>45.851001350000004</v>
      </c>
      <c r="K153" s="69">
        <v>8.1982630000000007</v>
      </c>
      <c r="L153" s="61">
        <v>19.090482594240001</v>
      </c>
      <c r="M153" s="61">
        <v>46.576507975299997</v>
      </c>
      <c r="N153" s="61">
        <v>134.615168806225</v>
      </c>
      <c r="O153" s="16">
        <v>704.48293209959502</v>
      </c>
      <c r="P153" s="16">
        <v>100.81372234999999</v>
      </c>
      <c r="Q153" s="16">
        <v>125.60287369</v>
      </c>
      <c r="R153" s="19" t="s">
        <v>115</v>
      </c>
      <c r="S153" s="16">
        <v>36.881970000000003</v>
      </c>
      <c r="T153" s="16">
        <v>34.0371223</v>
      </c>
      <c r="U153" s="16">
        <v>36.116974679999998</v>
      </c>
      <c r="V153" s="16">
        <v>33.619913519999997</v>
      </c>
      <c r="W153" s="16">
        <v>42.388094000000002</v>
      </c>
      <c r="X153" s="16">
        <v>129.1</v>
      </c>
      <c r="Y153" s="91">
        <v>118.7498365</v>
      </c>
      <c r="Z153" s="91">
        <v>265.3608365</v>
      </c>
      <c r="AA153" s="91">
        <v>178.96996594999999</v>
      </c>
      <c r="AB153" s="91">
        <v>206.24248900000001</v>
      </c>
      <c r="AC153" s="91">
        <v>451.25880425000003</v>
      </c>
    </row>
    <row r="154" spans="1:29" s="9" customFormat="1" x14ac:dyDescent="0.2">
      <c r="A154" s="18" t="s">
        <v>96</v>
      </c>
      <c r="B154" s="45" t="s">
        <v>1</v>
      </c>
      <c r="C154" s="69">
        <v>0</v>
      </c>
      <c r="D154" s="69">
        <v>0</v>
      </c>
      <c r="E154" s="69">
        <v>0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1">
        <v>0</v>
      </c>
      <c r="M154" s="61">
        <v>0</v>
      </c>
      <c r="N154" s="61">
        <v>0</v>
      </c>
      <c r="O154" s="16">
        <v>0</v>
      </c>
      <c r="P154" s="16">
        <v>0</v>
      </c>
      <c r="Q154" s="16">
        <v>0</v>
      </c>
      <c r="R154" s="19" t="s">
        <v>115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91">
        <v>0</v>
      </c>
      <c r="Z154" s="91">
        <v>0</v>
      </c>
      <c r="AA154" s="91">
        <v>0</v>
      </c>
      <c r="AB154" s="91">
        <v>0</v>
      </c>
      <c r="AC154" s="91">
        <v>0</v>
      </c>
    </row>
    <row r="155" spans="1:29" x14ac:dyDescent="0.2">
      <c r="A155" s="15" t="s">
        <v>114</v>
      </c>
      <c r="B155" s="45" t="s">
        <v>1</v>
      </c>
      <c r="C155" s="69" t="s">
        <v>115</v>
      </c>
      <c r="D155" s="69" t="s">
        <v>115</v>
      </c>
      <c r="E155" s="69" t="s">
        <v>115</v>
      </c>
      <c r="F155" s="69" t="s">
        <v>115</v>
      </c>
      <c r="G155" s="69" t="s">
        <v>115</v>
      </c>
      <c r="H155" s="69" t="s">
        <v>115</v>
      </c>
      <c r="I155" s="69" t="s">
        <v>115</v>
      </c>
      <c r="J155" s="69" t="s">
        <v>115</v>
      </c>
      <c r="K155" s="69" t="s">
        <v>115</v>
      </c>
      <c r="L155" s="61" t="s">
        <v>115</v>
      </c>
      <c r="M155" s="61" t="s">
        <v>115</v>
      </c>
      <c r="N155" s="61" t="s">
        <v>115</v>
      </c>
      <c r="O155" s="16" t="s">
        <v>115</v>
      </c>
      <c r="P155" s="16" t="s">
        <v>115</v>
      </c>
      <c r="Q155" s="16" t="s">
        <v>115</v>
      </c>
      <c r="R155" s="19" t="s">
        <v>115</v>
      </c>
      <c r="S155" s="16">
        <v>0</v>
      </c>
      <c r="T155" s="16">
        <v>0</v>
      </c>
      <c r="U155" s="16">
        <v>0</v>
      </c>
      <c r="V155" s="16">
        <v>0</v>
      </c>
      <c r="W155" s="16">
        <v>42.944606706456995</v>
      </c>
      <c r="X155" s="16">
        <v>46.1</v>
      </c>
      <c r="Y155" s="91">
        <v>140.110132606745</v>
      </c>
      <c r="Z155" s="91">
        <v>4.8855154453410004</v>
      </c>
      <c r="AA155" s="91">
        <v>5.7189342708930004</v>
      </c>
      <c r="AB155" s="91">
        <v>4.5903883188809997</v>
      </c>
      <c r="AC155" s="91">
        <v>15.58530201818</v>
      </c>
    </row>
    <row r="156" spans="1:29" s="9" customFormat="1" x14ac:dyDescent="0.2">
      <c r="A156" s="15" t="s">
        <v>7</v>
      </c>
      <c r="B156" s="45" t="s">
        <v>1</v>
      </c>
      <c r="C156" s="69">
        <v>0.01</v>
      </c>
      <c r="D156" s="69">
        <v>3.5000000000000003E-2</v>
      </c>
      <c r="E156" s="69">
        <v>0.06</v>
      </c>
      <c r="F156" s="69">
        <v>0.06</v>
      </c>
      <c r="G156" s="69">
        <v>3.5000000000000003E-2</v>
      </c>
      <c r="H156" s="69">
        <v>3.5000000000000003E-2</v>
      </c>
      <c r="I156" s="69">
        <v>0.11799999999999999</v>
      </c>
      <c r="J156" s="69">
        <v>0.1</v>
      </c>
      <c r="K156" s="69">
        <v>0.10197480202499998</v>
      </c>
      <c r="L156" s="61">
        <v>0.20000012654999999</v>
      </c>
      <c r="M156" s="61">
        <v>4309.1983910143745</v>
      </c>
      <c r="N156" s="61">
        <v>4309.3759765072182</v>
      </c>
      <c r="O156" s="16">
        <v>6747.7595149922527</v>
      </c>
      <c r="P156" s="16">
        <v>0.90999968018400001</v>
      </c>
      <c r="Q156" s="16">
        <v>67.909999872700013</v>
      </c>
      <c r="R156" s="19" t="s">
        <v>115</v>
      </c>
      <c r="S156" s="16">
        <v>363.91400003873997</v>
      </c>
      <c r="T156" s="16">
        <v>439.91400006891001</v>
      </c>
      <c r="U156" s="16">
        <v>266.74200021006197</v>
      </c>
      <c r="V156" s="16">
        <v>0.90999991718500006</v>
      </c>
      <c r="W156" s="16">
        <v>0.90999982834699999</v>
      </c>
      <c r="X156" s="16">
        <v>1</v>
      </c>
      <c r="Y156" s="91">
        <v>1.039999769165</v>
      </c>
      <c r="Z156" s="91">
        <v>1.039999966983</v>
      </c>
      <c r="AA156" s="91">
        <v>0.96000031107499995</v>
      </c>
      <c r="AB156" s="91">
        <v>0.95999995846800001</v>
      </c>
      <c r="AC156" s="91">
        <v>0.96000006708800001</v>
      </c>
    </row>
    <row r="157" spans="1:29" s="9" customFormat="1" x14ac:dyDescent="0.2">
      <c r="A157" s="15" t="s">
        <v>97</v>
      </c>
      <c r="B157" s="45" t="s">
        <v>1</v>
      </c>
      <c r="C157" s="69">
        <v>0</v>
      </c>
      <c r="D157" s="69">
        <v>0</v>
      </c>
      <c r="E157" s="69">
        <v>0</v>
      </c>
      <c r="F157" s="69">
        <v>0</v>
      </c>
      <c r="G157" s="69">
        <v>0</v>
      </c>
      <c r="H157" s="69">
        <v>0</v>
      </c>
      <c r="I157" s="69">
        <v>0</v>
      </c>
      <c r="J157" s="69">
        <v>0.622</v>
      </c>
      <c r="K157" s="69">
        <v>0</v>
      </c>
      <c r="L157" s="61">
        <v>0</v>
      </c>
      <c r="M157" s="61">
        <v>0</v>
      </c>
      <c r="N157" s="61">
        <v>0</v>
      </c>
      <c r="O157" s="16">
        <v>0</v>
      </c>
      <c r="P157" s="16">
        <v>0</v>
      </c>
      <c r="Q157" s="16">
        <v>0</v>
      </c>
      <c r="R157" s="19" t="s">
        <v>115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</row>
    <row r="158" spans="1:29" s="9" customFormat="1" x14ac:dyDescent="0.2">
      <c r="A158" s="18" t="s">
        <v>98</v>
      </c>
      <c r="B158" s="45" t="s">
        <v>1</v>
      </c>
      <c r="C158" s="69">
        <v>0</v>
      </c>
      <c r="D158" s="69">
        <v>0</v>
      </c>
      <c r="E158" s="69">
        <v>0</v>
      </c>
      <c r="F158" s="69">
        <v>0</v>
      </c>
      <c r="G158" s="69">
        <v>0</v>
      </c>
      <c r="H158" s="69">
        <v>0</v>
      </c>
      <c r="I158" s="69">
        <v>0</v>
      </c>
      <c r="J158" s="69">
        <v>0.622</v>
      </c>
      <c r="K158" s="69">
        <v>0</v>
      </c>
      <c r="L158" s="61">
        <v>0</v>
      </c>
      <c r="M158" s="61">
        <v>0</v>
      </c>
      <c r="N158" s="61">
        <v>0</v>
      </c>
      <c r="O158" s="16">
        <v>0</v>
      </c>
      <c r="P158" s="16">
        <v>0</v>
      </c>
      <c r="Q158" s="16">
        <v>0</v>
      </c>
      <c r="R158" s="19" t="s">
        <v>115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0</v>
      </c>
    </row>
    <row r="159" spans="1:29" s="9" customFormat="1" ht="13.5" customHeight="1" x14ac:dyDescent="0.2">
      <c r="A159" s="18" t="s">
        <v>101</v>
      </c>
      <c r="B159" s="45" t="s">
        <v>1</v>
      </c>
      <c r="C159" s="69">
        <v>0</v>
      </c>
      <c r="D159" s="69">
        <v>0</v>
      </c>
      <c r="E159" s="69">
        <v>0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61">
        <v>0</v>
      </c>
      <c r="M159" s="61">
        <v>0</v>
      </c>
      <c r="N159" s="61">
        <v>0</v>
      </c>
      <c r="O159" s="16">
        <v>0</v>
      </c>
      <c r="P159" s="16">
        <v>0</v>
      </c>
      <c r="Q159" s="16">
        <v>0</v>
      </c>
      <c r="R159" s="19" t="s">
        <v>115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91">
        <v>0</v>
      </c>
      <c r="Z159" s="91">
        <v>0</v>
      </c>
      <c r="AA159" s="91">
        <v>0</v>
      </c>
      <c r="AB159" s="91">
        <v>0</v>
      </c>
      <c r="AC159" s="91">
        <v>0</v>
      </c>
    </row>
    <row r="160" spans="1:29" s="9" customFormat="1" ht="13.5" customHeight="1" x14ac:dyDescent="0.2">
      <c r="A160" s="15" t="s">
        <v>99</v>
      </c>
      <c r="B160" s="45" t="s">
        <v>1</v>
      </c>
      <c r="C160" s="69">
        <v>0</v>
      </c>
      <c r="D160" s="69">
        <v>0</v>
      </c>
      <c r="E160" s="69">
        <v>0</v>
      </c>
      <c r="F160" s="69">
        <v>0</v>
      </c>
      <c r="G160" s="69">
        <v>0</v>
      </c>
      <c r="H160" s="69">
        <v>0</v>
      </c>
      <c r="I160" s="69">
        <v>0.91551349000000004</v>
      </c>
      <c r="J160" s="69">
        <v>0.83757905999999993</v>
      </c>
      <c r="K160" s="69">
        <v>0</v>
      </c>
      <c r="L160" s="61">
        <v>0</v>
      </c>
      <c r="M160" s="61">
        <v>0</v>
      </c>
      <c r="N160" s="61">
        <v>0</v>
      </c>
      <c r="O160" s="16">
        <v>0</v>
      </c>
      <c r="P160" s="16">
        <v>0</v>
      </c>
      <c r="Q160" s="16">
        <v>0</v>
      </c>
      <c r="R160" s="19" t="s">
        <v>115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91">
        <v>0</v>
      </c>
      <c r="Z160" s="91">
        <v>0</v>
      </c>
      <c r="AA160" s="91">
        <v>0</v>
      </c>
      <c r="AB160" s="91">
        <v>0</v>
      </c>
      <c r="AC160" s="91">
        <v>0</v>
      </c>
    </row>
    <row r="161" spans="1:29" s="9" customFormat="1" x14ac:dyDescent="0.2">
      <c r="A161" s="15" t="s">
        <v>100</v>
      </c>
      <c r="B161" s="45" t="s">
        <v>1</v>
      </c>
      <c r="C161" s="69">
        <v>992.25220605000004</v>
      </c>
      <c r="D161" s="69">
        <v>576.14442732000009</v>
      </c>
      <c r="E161" s="69">
        <v>2565.0791272186748</v>
      </c>
      <c r="F161" s="69">
        <v>1588.593631703875</v>
      </c>
      <c r="G161" s="69">
        <v>1870.4012116731749</v>
      </c>
      <c r="H161" s="69">
        <v>2786.2482991232005</v>
      </c>
      <c r="I161" s="69">
        <v>1853.5952147835999</v>
      </c>
      <c r="J161" s="69">
        <v>2018.5173971641002</v>
      </c>
      <c r="K161" s="69">
        <v>2759.8404186589246</v>
      </c>
      <c r="L161" s="61">
        <v>3577.1874462700403</v>
      </c>
      <c r="M161" s="61">
        <v>7078.5590259136252</v>
      </c>
      <c r="N161" s="61">
        <v>9277.9876794486972</v>
      </c>
      <c r="O161" s="16">
        <v>6489.199098094452</v>
      </c>
      <c r="P161" s="16">
        <v>11735.246432791731</v>
      </c>
      <c r="Q161" s="16">
        <v>11982.83676455286</v>
      </c>
      <c r="R161" s="80" t="s">
        <v>115</v>
      </c>
      <c r="S161" s="16">
        <v>7818.9851915214012</v>
      </c>
      <c r="T161" s="16">
        <v>8798.1238602115463</v>
      </c>
      <c r="U161" s="16">
        <v>14121.125090374742</v>
      </c>
      <c r="V161" s="16">
        <v>12035.608505024818</v>
      </c>
      <c r="W161" s="16">
        <v>42029.220963837462</v>
      </c>
      <c r="X161" s="16">
        <v>107073.60000000001</v>
      </c>
      <c r="Y161" s="91">
        <v>109009.2325020389</v>
      </c>
      <c r="Z161" s="91">
        <v>117293.3792083584</v>
      </c>
      <c r="AA161" s="91">
        <v>130547.0957856271</v>
      </c>
      <c r="AB161" s="91">
        <v>126188.19446352711</v>
      </c>
      <c r="AC161" s="91">
        <v>129825.8856233023</v>
      </c>
    </row>
    <row r="162" spans="1:29" s="9" customFormat="1" x14ac:dyDescent="0.2">
      <c r="A162" s="28" t="s">
        <v>38</v>
      </c>
      <c r="B162" s="43" t="s">
        <v>1</v>
      </c>
      <c r="C162" s="68">
        <v>6383.4337704399986</v>
      </c>
      <c r="D162" s="68">
        <v>1561.84511767</v>
      </c>
      <c r="E162" s="68">
        <v>2107.9391194613245</v>
      </c>
      <c r="F162" s="68">
        <v>2104.8067561736248</v>
      </c>
      <c r="G162" s="68">
        <v>3790.3482552202745</v>
      </c>
      <c r="H162" s="68">
        <v>4564.320151339999</v>
      </c>
      <c r="I162" s="68">
        <v>6629.2732068664482</v>
      </c>
      <c r="J162" s="68">
        <v>8232.9379410794008</v>
      </c>
      <c r="K162" s="68">
        <v>9049.76753844222</v>
      </c>
      <c r="L162" s="60">
        <v>10336.237835588114</v>
      </c>
      <c r="M162" s="60">
        <v>10655.678643681949</v>
      </c>
      <c r="N162" s="60">
        <v>8042.5217652332085</v>
      </c>
      <c r="O162" s="29">
        <v>8388.1541954209879</v>
      </c>
      <c r="P162" s="29">
        <v>7974.2057257810848</v>
      </c>
      <c r="Q162" s="29">
        <v>9952.5697921353403</v>
      </c>
      <c r="R162" s="79" t="s">
        <v>115</v>
      </c>
      <c r="S162" s="29">
        <v>7064.7583480855792</v>
      </c>
      <c r="T162" s="29">
        <v>6674.7163627704385</v>
      </c>
      <c r="U162" s="29">
        <v>7266.4410720021961</v>
      </c>
      <c r="V162" s="29">
        <v>7134.0693392867015</v>
      </c>
      <c r="W162" s="29">
        <v>11349.124162935985</v>
      </c>
      <c r="X162" s="29">
        <v>16607.900000000001</v>
      </c>
      <c r="Y162" s="29">
        <v>20396.177742847489</v>
      </c>
      <c r="Z162" s="29">
        <v>24525.094027662781</v>
      </c>
      <c r="AA162" s="29">
        <v>29854.991626552452</v>
      </c>
      <c r="AB162" s="29">
        <v>28628.252913060871</v>
      </c>
      <c r="AC162" s="29">
        <v>38806.572063554697</v>
      </c>
    </row>
    <row r="163" spans="1:29" s="9" customFormat="1" x14ac:dyDescent="0.2">
      <c r="A163" s="8" t="s">
        <v>12</v>
      </c>
      <c r="B163" s="4" t="s">
        <v>103</v>
      </c>
      <c r="C163" s="4" t="s">
        <v>103</v>
      </c>
      <c r="D163" s="4" t="s">
        <v>103</v>
      </c>
      <c r="E163" s="4" t="s">
        <v>103</v>
      </c>
      <c r="F163" s="4" t="s">
        <v>103</v>
      </c>
      <c r="G163" s="4" t="s">
        <v>103</v>
      </c>
      <c r="H163" s="4" t="s">
        <v>103</v>
      </c>
      <c r="I163" s="4" t="s">
        <v>103</v>
      </c>
      <c r="J163" s="4" t="s">
        <v>103</v>
      </c>
      <c r="K163" s="4" t="s">
        <v>103</v>
      </c>
      <c r="L163" s="4" t="s">
        <v>103</v>
      </c>
      <c r="M163" s="4" t="s">
        <v>103</v>
      </c>
      <c r="N163" s="4" t="s">
        <v>103</v>
      </c>
      <c r="O163" s="4" t="s">
        <v>103</v>
      </c>
      <c r="P163" s="4" t="s">
        <v>103</v>
      </c>
      <c r="Q163" s="4" t="s">
        <v>103</v>
      </c>
      <c r="R163" s="4" t="s">
        <v>103</v>
      </c>
      <c r="S163" s="4" t="s">
        <v>103</v>
      </c>
      <c r="T163" s="4" t="s">
        <v>103</v>
      </c>
      <c r="U163" s="4" t="s">
        <v>103</v>
      </c>
      <c r="V163" s="4" t="s">
        <v>103</v>
      </c>
      <c r="W163" s="4" t="s">
        <v>103</v>
      </c>
      <c r="X163" s="4" t="s">
        <v>103</v>
      </c>
      <c r="Y163" s="4" t="s">
        <v>103</v>
      </c>
      <c r="Z163" s="4" t="s">
        <v>103</v>
      </c>
      <c r="AA163" s="4" t="s">
        <v>103</v>
      </c>
      <c r="AB163" s="4" t="s">
        <v>103</v>
      </c>
      <c r="AC163" s="4" t="s">
        <v>103</v>
      </c>
    </row>
    <row r="164" spans="1:29" s="9" customFormat="1" x14ac:dyDescent="0.2">
      <c r="A164" s="12" t="s">
        <v>34</v>
      </c>
      <c r="B164" s="42" t="s">
        <v>1</v>
      </c>
      <c r="C164" s="67">
        <v>448526.51340115018</v>
      </c>
      <c r="D164" s="67">
        <v>456203.49918670009</v>
      </c>
      <c r="E164" s="67">
        <v>432880.14169989014</v>
      </c>
      <c r="F164" s="67">
        <v>430218.45300430991</v>
      </c>
      <c r="G164" s="67">
        <v>425388.42847082973</v>
      </c>
      <c r="H164" s="67">
        <v>415232.84926893015</v>
      </c>
      <c r="I164" s="67">
        <v>421697.92724311992</v>
      </c>
      <c r="J164" s="67">
        <v>414411.1110910197</v>
      </c>
      <c r="K164" s="67">
        <v>403188.12450835004</v>
      </c>
      <c r="L164" s="59">
        <v>407196.14957821427</v>
      </c>
      <c r="M164" s="59">
        <v>396441.98628669209</v>
      </c>
      <c r="N164" s="59">
        <v>408686.62229230424</v>
      </c>
      <c r="O164" s="13">
        <v>418053.5055018086</v>
      </c>
      <c r="P164" s="13">
        <v>417232.47623014887</v>
      </c>
      <c r="Q164" s="13">
        <v>418532.52119155816</v>
      </c>
      <c r="R164" s="81" t="s">
        <v>115</v>
      </c>
      <c r="S164" s="13">
        <v>405480.7902447466</v>
      </c>
      <c r="T164" s="13">
        <v>431395.316233069</v>
      </c>
      <c r="U164" s="13">
        <v>459639.35339538846</v>
      </c>
      <c r="V164" s="13">
        <v>477582.34840836201</v>
      </c>
      <c r="W164" s="13">
        <v>487979.35482386162</v>
      </c>
      <c r="X164" s="13">
        <v>601451.80000000005</v>
      </c>
      <c r="Y164" s="13">
        <v>550340.24126772769</v>
      </c>
      <c r="Z164" s="13">
        <v>557575.32725258847</v>
      </c>
      <c r="AA164" s="13">
        <v>591712.75631100545</v>
      </c>
      <c r="AB164" s="13">
        <v>611422.83771653171</v>
      </c>
      <c r="AC164" s="13">
        <v>639799.35100905632</v>
      </c>
    </row>
    <row r="165" spans="1:29" s="9" customFormat="1" x14ac:dyDescent="0.2">
      <c r="A165" s="28" t="s">
        <v>85</v>
      </c>
      <c r="B165" s="43" t="s">
        <v>1</v>
      </c>
      <c r="C165" s="68">
        <v>462776.22737858974</v>
      </c>
      <c r="D165" s="68">
        <v>472535.80787809007</v>
      </c>
      <c r="E165" s="68">
        <v>452005.91131363006</v>
      </c>
      <c r="F165" s="68">
        <v>446070.24893502012</v>
      </c>
      <c r="G165" s="68">
        <v>445951.62257618975</v>
      </c>
      <c r="H165" s="68">
        <v>434563.18373372976</v>
      </c>
      <c r="I165" s="68">
        <v>439581.45344398014</v>
      </c>
      <c r="J165" s="68">
        <v>429963.08321368037</v>
      </c>
      <c r="K165" s="68">
        <v>418182.10724352987</v>
      </c>
      <c r="L165" s="60">
        <v>421319.85030227393</v>
      </c>
      <c r="M165" s="60">
        <v>413063.49877578416</v>
      </c>
      <c r="N165" s="60">
        <v>418924.69764049962</v>
      </c>
      <c r="O165" s="29">
        <v>427640.15839569515</v>
      </c>
      <c r="P165" s="29">
        <v>427911.94144996454</v>
      </c>
      <c r="Q165" s="29">
        <v>436220.05435758649</v>
      </c>
      <c r="R165" s="79" t="s">
        <v>115</v>
      </c>
      <c r="S165" s="29">
        <v>421155.74320729362</v>
      </c>
      <c r="T165" s="29">
        <v>446279.77344608109</v>
      </c>
      <c r="U165" s="29">
        <v>475829.80382555712</v>
      </c>
      <c r="V165" s="29">
        <v>490793.13385152631</v>
      </c>
      <c r="W165" s="29">
        <v>501527.99147270713</v>
      </c>
      <c r="X165" s="29">
        <v>619248.80000000005</v>
      </c>
      <c r="Y165" s="29">
        <v>564401.55092428776</v>
      </c>
      <c r="Z165" s="29">
        <v>573661.27443106659</v>
      </c>
      <c r="AA165" s="29">
        <v>615149.84254735138</v>
      </c>
      <c r="AB165" s="29">
        <v>631045.19351989613</v>
      </c>
      <c r="AC165" s="29">
        <v>655263.94999544113</v>
      </c>
    </row>
    <row r="166" spans="1:29" s="9" customFormat="1" x14ac:dyDescent="0.2">
      <c r="A166" s="15" t="s">
        <v>86</v>
      </c>
      <c r="B166" s="45" t="s">
        <v>1</v>
      </c>
      <c r="C166" s="69">
        <v>33970.491879150002</v>
      </c>
      <c r="D166" s="69">
        <v>26842.495614740008</v>
      </c>
      <c r="E166" s="69">
        <v>28236.112000249977</v>
      </c>
      <c r="F166" s="69">
        <v>26463.078700270005</v>
      </c>
      <c r="G166" s="69">
        <v>29522.635297699991</v>
      </c>
      <c r="H166" s="69">
        <v>33003.91116317999</v>
      </c>
      <c r="I166" s="69">
        <v>31597.149886110001</v>
      </c>
      <c r="J166" s="69">
        <v>34038.031297599991</v>
      </c>
      <c r="K166" s="69">
        <v>35164.72614873002</v>
      </c>
      <c r="L166" s="61">
        <v>46644.619624019993</v>
      </c>
      <c r="M166" s="61">
        <v>31344.543260419454</v>
      </c>
      <c r="N166" s="61">
        <v>27440.254565594456</v>
      </c>
      <c r="O166" s="16">
        <v>27002.708540238647</v>
      </c>
      <c r="P166" s="16">
        <v>30574.375761443953</v>
      </c>
      <c r="Q166" s="16">
        <v>47849.074802567353</v>
      </c>
      <c r="R166" s="19" t="s">
        <v>115</v>
      </c>
      <c r="S166" s="16">
        <v>50785.839590329771</v>
      </c>
      <c r="T166" s="16">
        <v>67206.328590350196</v>
      </c>
      <c r="U166" s="16">
        <v>91016.907659128832</v>
      </c>
      <c r="V166" s="16">
        <v>101007.65417618152</v>
      </c>
      <c r="W166" s="16">
        <v>59751.085660461555</v>
      </c>
      <c r="X166" s="16">
        <v>75531.3</v>
      </c>
      <c r="Y166" s="91">
        <v>71025.068317133046</v>
      </c>
      <c r="Z166" s="91">
        <v>81681.571588031627</v>
      </c>
      <c r="AA166" s="91">
        <v>89949.669068335497</v>
      </c>
      <c r="AB166" s="91">
        <v>97701.642374733929</v>
      </c>
      <c r="AC166" s="91">
        <v>100268.36968553221</v>
      </c>
    </row>
    <row r="167" spans="1:29" s="9" customFormat="1" x14ac:dyDescent="0.2">
      <c r="A167" s="18" t="s">
        <v>87</v>
      </c>
      <c r="B167" s="45" t="s">
        <v>1</v>
      </c>
      <c r="C167" s="69">
        <v>11787.608290230002</v>
      </c>
      <c r="D167" s="69">
        <v>15137.436053949998</v>
      </c>
      <c r="E167" s="69">
        <v>15041.420558529995</v>
      </c>
      <c r="F167" s="69">
        <v>13480.571241170002</v>
      </c>
      <c r="G167" s="69">
        <v>12621.611660700004</v>
      </c>
      <c r="H167" s="69">
        <v>13351.21710032</v>
      </c>
      <c r="I167" s="69">
        <v>11264.683134530005</v>
      </c>
      <c r="J167" s="69">
        <v>12048.291616420001</v>
      </c>
      <c r="K167" s="69">
        <v>12254.391078690005</v>
      </c>
      <c r="L167" s="61">
        <v>25036.544262799998</v>
      </c>
      <c r="M167" s="61">
        <v>14749.208038689459</v>
      </c>
      <c r="N167" s="61">
        <v>14719.190565444454</v>
      </c>
      <c r="O167" s="16">
        <v>17933.833595738659</v>
      </c>
      <c r="P167" s="16">
        <v>16096.214283023955</v>
      </c>
      <c r="Q167" s="16">
        <v>20320.942369787335</v>
      </c>
      <c r="R167" s="19" t="s">
        <v>115</v>
      </c>
      <c r="S167" s="16">
        <v>12206.029733259798</v>
      </c>
      <c r="T167" s="16">
        <v>13565.018337140184</v>
      </c>
      <c r="U167" s="16">
        <v>16930.105647608827</v>
      </c>
      <c r="V167" s="16">
        <v>22582.322722811536</v>
      </c>
      <c r="W167" s="16">
        <v>11191.623251631561</v>
      </c>
      <c r="X167" s="16">
        <v>20166.7</v>
      </c>
      <c r="Y167" s="91">
        <v>22537.979295333051</v>
      </c>
      <c r="Z167" s="91">
        <v>23933.598495671631</v>
      </c>
      <c r="AA167" s="91">
        <v>16375.7807013155</v>
      </c>
      <c r="AB167" s="91">
        <v>32316.36115113393</v>
      </c>
      <c r="AC167" s="91">
        <v>22992.473538782211</v>
      </c>
    </row>
    <row r="168" spans="1:29" s="9" customFormat="1" x14ac:dyDescent="0.2">
      <c r="A168" s="18" t="s">
        <v>88</v>
      </c>
      <c r="B168" s="45" t="s">
        <v>1</v>
      </c>
      <c r="C168" s="69">
        <v>22182.883588919995</v>
      </c>
      <c r="D168" s="69">
        <v>11705.059560790001</v>
      </c>
      <c r="E168" s="69">
        <v>13194.691441720001</v>
      </c>
      <c r="F168" s="69">
        <v>12982.507459100001</v>
      </c>
      <c r="G168" s="69">
        <v>16901.023636999998</v>
      </c>
      <c r="H168" s="69">
        <v>19652.694062859995</v>
      </c>
      <c r="I168" s="69">
        <v>20332.466751579999</v>
      </c>
      <c r="J168" s="69">
        <v>21989.739681179999</v>
      </c>
      <c r="K168" s="69">
        <v>22910.335070039997</v>
      </c>
      <c r="L168" s="61">
        <v>21608.075361219999</v>
      </c>
      <c r="M168" s="61">
        <v>16595.335221729998</v>
      </c>
      <c r="N168" s="61">
        <v>12721.064000149998</v>
      </c>
      <c r="O168" s="16">
        <v>9068.8749444999994</v>
      </c>
      <c r="P168" s="16">
        <v>14478.161478420003</v>
      </c>
      <c r="Q168" s="16">
        <v>27528.132432779999</v>
      </c>
      <c r="R168" s="19" t="s">
        <v>115</v>
      </c>
      <c r="S168" s="16">
        <v>38579.809857069988</v>
      </c>
      <c r="T168" s="16">
        <v>53641.310253210009</v>
      </c>
      <c r="U168" s="16">
        <v>74086.802011520005</v>
      </c>
      <c r="V168" s="16">
        <v>78425.331453370003</v>
      </c>
      <c r="W168" s="16">
        <v>48559.462408829997</v>
      </c>
      <c r="X168" s="16">
        <v>55364.6</v>
      </c>
      <c r="Y168" s="91">
        <v>48487.089021799999</v>
      </c>
      <c r="Z168" s="91">
        <v>57747.97309236</v>
      </c>
      <c r="AA168" s="91">
        <v>73573.888367020001</v>
      </c>
      <c r="AB168" s="91">
        <v>65385.281223600003</v>
      </c>
      <c r="AC168" s="91">
        <v>77275.896146750005</v>
      </c>
    </row>
    <row r="169" spans="1:29" s="9" customFormat="1" x14ac:dyDescent="0.2">
      <c r="A169" s="17" t="s">
        <v>33</v>
      </c>
      <c r="B169" s="45" t="s">
        <v>1</v>
      </c>
      <c r="C169" s="69">
        <v>87091.395947340017</v>
      </c>
      <c r="D169" s="69">
        <v>87861.36207232</v>
      </c>
      <c r="E169" s="69">
        <v>79245.848758499997</v>
      </c>
      <c r="F169" s="69">
        <v>79879.814661669996</v>
      </c>
      <c r="G169" s="69">
        <v>75345.400020260015</v>
      </c>
      <c r="H169" s="69">
        <v>74109.123379820012</v>
      </c>
      <c r="I169" s="69">
        <v>74879.025749260007</v>
      </c>
      <c r="J169" s="69">
        <v>68764.578330689998</v>
      </c>
      <c r="K169" s="69">
        <v>67532.994657629999</v>
      </c>
      <c r="L169" s="61">
        <v>54154.197479750001</v>
      </c>
      <c r="M169" s="61">
        <v>46560.343342969994</v>
      </c>
      <c r="N169" s="61">
        <v>41977.529520789998</v>
      </c>
      <c r="O169" s="16">
        <v>41935.614952609998</v>
      </c>
      <c r="P169" s="16">
        <v>42499.1771353</v>
      </c>
      <c r="Q169" s="16">
        <v>42984.203269095742</v>
      </c>
      <c r="R169" s="19" t="s">
        <v>115</v>
      </c>
      <c r="S169" s="16">
        <v>41283.297233804115</v>
      </c>
      <c r="T169" s="16">
        <v>41148.621414008419</v>
      </c>
      <c r="U169" s="16">
        <v>41637.109315090085</v>
      </c>
      <c r="V169" s="16">
        <v>38141.015905672342</v>
      </c>
      <c r="W169" s="16">
        <v>38701.459543536192</v>
      </c>
      <c r="X169" s="16">
        <v>39536.9</v>
      </c>
      <c r="Y169" s="91">
        <v>39556.472069005693</v>
      </c>
      <c r="Z169" s="91">
        <v>39100.599455025469</v>
      </c>
      <c r="AA169" s="91">
        <v>39104.672160900722</v>
      </c>
      <c r="AB169" s="91">
        <v>39348.560213661571</v>
      </c>
      <c r="AC169" s="91">
        <v>39941.963086168187</v>
      </c>
    </row>
    <row r="170" spans="1:29" s="9" customFormat="1" x14ac:dyDescent="0.2">
      <c r="A170" s="15" t="s">
        <v>89</v>
      </c>
      <c r="B170" s="45" t="s">
        <v>1</v>
      </c>
      <c r="C170" s="69">
        <v>1074.3808523</v>
      </c>
      <c r="D170" s="69">
        <v>1609.8851497199998</v>
      </c>
      <c r="E170" s="69">
        <v>36.882257260000003</v>
      </c>
      <c r="F170" s="69">
        <v>30.596105909999999</v>
      </c>
      <c r="G170" s="69">
        <v>225.06238157999999</v>
      </c>
      <c r="H170" s="69">
        <v>629.3887180700001</v>
      </c>
      <c r="I170" s="69">
        <v>603.33196956000006</v>
      </c>
      <c r="J170" s="69">
        <v>605.56736468000008</v>
      </c>
      <c r="K170" s="69">
        <v>600.01017336999996</v>
      </c>
      <c r="L170" s="61">
        <v>584.59583252999994</v>
      </c>
      <c r="M170" s="61">
        <v>136.86029475999999</v>
      </c>
      <c r="N170" s="61">
        <v>135.96733275999998</v>
      </c>
      <c r="O170" s="16">
        <v>135.69784387000001</v>
      </c>
      <c r="P170" s="16">
        <v>135.83770632999997</v>
      </c>
      <c r="Q170" s="16">
        <v>132.20593883000001</v>
      </c>
      <c r="R170" s="19" t="s">
        <v>115</v>
      </c>
      <c r="S170" s="16">
        <v>135.14628037</v>
      </c>
      <c r="T170" s="16">
        <v>136.64600774000002</v>
      </c>
      <c r="U170" s="16">
        <v>134.40038903000001</v>
      </c>
      <c r="V170" s="16">
        <v>134.06981528</v>
      </c>
      <c r="W170" s="16">
        <v>130.81113299</v>
      </c>
      <c r="X170" s="16">
        <v>129.6</v>
      </c>
      <c r="Y170" s="91">
        <v>132.02732741</v>
      </c>
      <c r="Z170" s="91">
        <v>131.33248742999999</v>
      </c>
      <c r="AA170" s="91">
        <v>135.80057228999999</v>
      </c>
      <c r="AB170" s="91">
        <v>137.44807331000001</v>
      </c>
      <c r="AC170" s="91">
        <v>139.10051249</v>
      </c>
    </row>
    <row r="171" spans="1:29" s="9" customFormat="1" x14ac:dyDescent="0.2">
      <c r="A171" s="15" t="s">
        <v>90</v>
      </c>
      <c r="B171" s="45" t="s">
        <v>1</v>
      </c>
      <c r="C171" s="69">
        <v>32315.108273429996</v>
      </c>
      <c r="D171" s="69">
        <v>29336.663300430002</v>
      </c>
      <c r="E171" s="69">
        <v>30604.010742230003</v>
      </c>
      <c r="F171" s="69">
        <v>30779.243543050005</v>
      </c>
      <c r="G171" s="69">
        <v>31706.701762090004</v>
      </c>
      <c r="H171" s="69">
        <v>31268.260466849995</v>
      </c>
      <c r="I171" s="69">
        <v>32934.443832459991</v>
      </c>
      <c r="J171" s="69">
        <v>35319.005933189997</v>
      </c>
      <c r="K171" s="69">
        <v>36874.407313899996</v>
      </c>
      <c r="L171" s="61">
        <v>35583.237409663605</v>
      </c>
      <c r="M171" s="61">
        <v>36549.138972199995</v>
      </c>
      <c r="N171" s="61">
        <v>37491.268092899991</v>
      </c>
      <c r="O171" s="16">
        <v>34955.148754089991</v>
      </c>
      <c r="P171" s="16">
        <v>33539.641501910002</v>
      </c>
      <c r="Q171" s="16">
        <v>31899.930269570003</v>
      </c>
      <c r="R171" s="19" t="s">
        <v>115</v>
      </c>
      <c r="S171" s="16">
        <v>35583.724055760002</v>
      </c>
      <c r="T171" s="16">
        <v>34901.26095666999</v>
      </c>
      <c r="U171" s="16">
        <v>34738.347672969998</v>
      </c>
      <c r="V171" s="16">
        <v>31851.091732019999</v>
      </c>
      <c r="W171" s="16">
        <v>30805.801563149998</v>
      </c>
      <c r="X171" s="16">
        <v>33614.400000000001</v>
      </c>
      <c r="Y171" s="91">
        <v>31018.681165120001</v>
      </c>
      <c r="Z171" s="91">
        <v>31178.004742789999</v>
      </c>
      <c r="AA171" s="91">
        <v>32280.61173477714</v>
      </c>
      <c r="AB171" s="91">
        <v>33499.073585051061</v>
      </c>
      <c r="AC171" s="91">
        <v>19939.180183422239</v>
      </c>
    </row>
    <row r="172" spans="1:29" s="9" customFormat="1" x14ac:dyDescent="0.2">
      <c r="A172" s="15" t="s">
        <v>91</v>
      </c>
      <c r="B172" s="45" t="s">
        <v>1</v>
      </c>
      <c r="C172" s="69">
        <v>1192.7469344099998</v>
      </c>
      <c r="D172" s="69">
        <v>1143.8929693699999</v>
      </c>
      <c r="E172" s="69">
        <v>8366.8953342900004</v>
      </c>
      <c r="F172" s="69">
        <v>9043.5451053399956</v>
      </c>
      <c r="G172" s="69">
        <v>9250.0803647000012</v>
      </c>
      <c r="H172" s="69">
        <v>8225.0393789200007</v>
      </c>
      <c r="I172" s="69">
        <v>11542.422418640001</v>
      </c>
      <c r="J172" s="69">
        <v>12089.147765790001</v>
      </c>
      <c r="K172" s="69">
        <v>11898.151159400002</v>
      </c>
      <c r="L172" s="61">
        <v>12900.820510914798</v>
      </c>
      <c r="M172" s="61">
        <v>20624.063245907771</v>
      </c>
      <c r="N172" s="61">
        <v>38832.347824480501</v>
      </c>
      <c r="O172" s="16">
        <v>37485.58234924631</v>
      </c>
      <c r="P172" s="16">
        <v>17496.637757519995</v>
      </c>
      <c r="Q172" s="16">
        <v>10270.849743050001</v>
      </c>
      <c r="R172" s="19" t="s">
        <v>115</v>
      </c>
      <c r="S172" s="16">
        <v>10848.141559259999</v>
      </c>
      <c r="T172" s="16">
        <v>9994.1883521999989</v>
      </c>
      <c r="U172" s="16">
        <v>6567.2898785999996</v>
      </c>
      <c r="V172" s="16">
        <v>6549.4593706899977</v>
      </c>
      <c r="W172" s="16">
        <v>10940.475744929996</v>
      </c>
      <c r="X172" s="16">
        <v>8143.4</v>
      </c>
      <c r="Y172" s="91">
        <v>8124.1838032300002</v>
      </c>
      <c r="Z172" s="91">
        <v>9433.1838011899999</v>
      </c>
      <c r="AA172" s="91">
        <v>10772.12827546733</v>
      </c>
      <c r="AB172" s="91">
        <v>10180.141592757869</v>
      </c>
      <c r="AC172" s="91">
        <v>10923.34948643618</v>
      </c>
    </row>
    <row r="173" spans="1:29" s="9" customFormat="1" x14ac:dyDescent="0.2">
      <c r="A173" s="15" t="s">
        <v>31</v>
      </c>
      <c r="B173" s="45" t="s">
        <v>1</v>
      </c>
      <c r="C173" s="69">
        <v>10.287444900000001</v>
      </c>
      <c r="D173" s="69">
        <v>9.6836656199999993</v>
      </c>
      <c r="E173" s="69">
        <v>9.5952111899999988</v>
      </c>
      <c r="F173" s="69">
        <v>283.21012825999998</v>
      </c>
      <c r="G173" s="69">
        <v>493.70344882000001</v>
      </c>
      <c r="H173" s="69">
        <v>1082.9370822599999</v>
      </c>
      <c r="I173" s="69">
        <v>1126.3530025499999</v>
      </c>
      <c r="J173" s="69">
        <v>1508.3634950200001</v>
      </c>
      <c r="K173" s="69">
        <v>1341.93009536</v>
      </c>
      <c r="L173" s="61">
        <v>1734.7485371800001</v>
      </c>
      <c r="M173" s="61">
        <v>1453.9103015599999</v>
      </c>
      <c r="N173" s="61">
        <v>1855.43260846</v>
      </c>
      <c r="O173" s="16">
        <v>1556.14032421</v>
      </c>
      <c r="P173" s="16">
        <v>1392.8501783499999</v>
      </c>
      <c r="Q173" s="16">
        <v>1130.0850752599999</v>
      </c>
      <c r="R173" s="19" t="s">
        <v>115</v>
      </c>
      <c r="S173" s="16">
        <v>3128.3920192399996</v>
      </c>
      <c r="T173" s="16">
        <v>2953.5368859299997</v>
      </c>
      <c r="U173" s="16">
        <v>1512.4448888299999</v>
      </c>
      <c r="V173" s="16">
        <v>1521.5948938499998</v>
      </c>
      <c r="W173" s="16">
        <v>2037.9265223299999</v>
      </c>
      <c r="X173" s="16">
        <v>1596.3</v>
      </c>
      <c r="Y173" s="91">
        <v>1506.27814033</v>
      </c>
      <c r="Z173" s="91">
        <v>1496.63113828</v>
      </c>
      <c r="AA173" s="91">
        <v>1046.02220599</v>
      </c>
      <c r="AB173" s="91">
        <v>1059.5692351600001</v>
      </c>
      <c r="AC173" s="91">
        <v>1075.6532121600001</v>
      </c>
    </row>
    <row r="174" spans="1:29" s="9" customFormat="1" x14ac:dyDescent="0.2">
      <c r="A174" s="15" t="s">
        <v>32</v>
      </c>
      <c r="B174" s="45" t="s">
        <v>1</v>
      </c>
      <c r="C174" s="69">
        <v>0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1">
        <v>0</v>
      </c>
      <c r="M174" s="61">
        <v>0</v>
      </c>
      <c r="N174" s="61">
        <v>0</v>
      </c>
      <c r="O174" s="16">
        <v>0</v>
      </c>
      <c r="P174" s="16">
        <v>0</v>
      </c>
      <c r="Q174" s="16">
        <v>0</v>
      </c>
      <c r="R174" s="19" t="s">
        <v>115</v>
      </c>
      <c r="S174" s="16">
        <v>0</v>
      </c>
      <c r="T174" s="16">
        <v>0</v>
      </c>
      <c r="U174" s="16">
        <v>0</v>
      </c>
      <c r="V174" s="16">
        <v>0</v>
      </c>
      <c r="W174" s="16">
        <v>79.407793620000007</v>
      </c>
      <c r="X174" s="16">
        <v>77.2</v>
      </c>
      <c r="Y174" s="91">
        <v>49.73721389</v>
      </c>
      <c r="Z174" s="91">
        <v>50.186118710000002</v>
      </c>
      <c r="AA174" s="91">
        <v>50.094580919999999</v>
      </c>
      <c r="AB174" s="91">
        <v>49.135133109999998</v>
      </c>
      <c r="AC174" s="91">
        <v>49.307976150000002</v>
      </c>
    </row>
    <row r="175" spans="1:29" s="9" customFormat="1" x14ac:dyDescent="0.2">
      <c r="A175" s="15" t="s">
        <v>116</v>
      </c>
      <c r="B175" s="45" t="s">
        <v>1</v>
      </c>
      <c r="C175" s="69">
        <v>0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1">
        <v>0</v>
      </c>
      <c r="M175" s="61">
        <v>0</v>
      </c>
      <c r="N175" s="61">
        <v>0</v>
      </c>
      <c r="O175" s="16">
        <v>0</v>
      </c>
      <c r="P175" s="16">
        <v>0</v>
      </c>
      <c r="Q175" s="16">
        <v>0</v>
      </c>
      <c r="R175" s="19" t="s">
        <v>115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91">
        <v>0</v>
      </c>
      <c r="Z175" s="91">
        <v>0</v>
      </c>
      <c r="AA175" s="91">
        <v>0</v>
      </c>
      <c r="AB175" s="91">
        <v>0</v>
      </c>
      <c r="AC175" s="91">
        <v>0</v>
      </c>
    </row>
    <row r="176" spans="1:29" s="9" customFormat="1" x14ac:dyDescent="0.2">
      <c r="A176" s="15" t="s">
        <v>92</v>
      </c>
      <c r="B176" s="45" t="s">
        <v>1</v>
      </c>
      <c r="C176" s="69">
        <v>321.60294418000001</v>
      </c>
      <c r="D176" s="69">
        <v>306.03489538000002</v>
      </c>
      <c r="E176" s="69">
        <v>477.67545430000001</v>
      </c>
      <c r="F176" s="69">
        <v>442.06444911</v>
      </c>
      <c r="G176" s="69">
        <v>453.80382660000004</v>
      </c>
      <c r="H176" s="69">
        <v>451.16004550000002</v>
      </c>
      <c r="I176" s="69">
        <v>366.86178968000002</v>
      </c>
      <c r="J176" s="69">
        <v>563.21103529999993</v>
      </c>
      <c r="K176" s="69">
        <v>1183.58719178</v>
      </c>
      <c r="L176" s="61">
        <v>8519.6348379075989</v>
      </c>
      <c r="M176" s="61">
        <v>11892.180442253199</v>
      </c>
      <c r="N176" s="61">
        <v>8298.9739905407296</v>
      </c>
      <c r="O176" s="16">
        <v>24246.088981836299</v>
      </c>
      <c r="P176" s="16">
        <v>42442.504557182801</v>
      </c>
      <c r="Q176" s="16">
        <v>36774.193837851126</v>
      </c>
      <c r="R176" s="19" t="s">
        <v>115</v>
      </c>
      <c r="S176" s="16">
        <v>13452.370909546422</v>
      </c>
      <c r="T176" s="16">
        <v>17255.529871430772</v>
      </c>
      <c r="U176" s="16">
        <v>19493.243898980778</v>
      </c>
      <c r="V176" s="16">
        <v>22993.353458444704</v>
      </c>
      <c r="W176" s="16">
        <v>29607.416550590126</v>
      </c>
      <c r="X176" s="16">
        <v>119327.4</v>
      </c>
      <c r="Y176" s="91">
        <v>67374.824051023112</v>
      </c>
      <c r="Z176" s="91">
        <v>65512.870685039466</v>
      </c>
      <c r="AA176" s="91">
        <v>91277.401051852445</v>
      </c>
      <c r="AB176" s="91">
        <v>95278.208050012719</v>
      </c>
      <c r="AC176" s="91">
        <v>113901.1944132059</v>
      </c>
    </row>
    <row r="177" spans="1:29" s="9" customFormat="1" x14ac:dyDescent="0.2">
      <c r="A177" s="18" t="s">
        <v>93</v>
      </c>
      <c r="B177" s="45" t="s">
        <v>1</v>
      </c>
      <c r="C177" s="69">
        <v>0</v>
      </c>
      <c r="D177" s="69">
        <v>0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363.59211026999998</v>
      </c>
      <c r="L177" s="61">
        <v>6917.5517295622503</v>
      </c>
      <c r="M177" s="61">
        <v>10656.316925625373</v>
      </c>
      <c r="N177" s="61">
        <v>7303.9984442731402</v>
      </c>
      <c r="O177" s="16">
        <v>23641.161364319501</v>
      </c>
      <c r="P177" s="16">
        <v>29121.565810655302</v>
      </c>
      <c r="Q177" s="16">
        <v>31973.530285002689</v>
      </c>
      <c r="R177" s="19" t="s">
        <v>115</v>
      </c>
      <c r="S177" s="16">
        <v>11960.350459399759</v>
      </c>
      <c r="T177" s="16">
        <v>15488.142442793978</v>
      </c>
      <c r="U177" s="16">
        <v>17335.697338370566</v>
      </c>
      <c r="V177" s="16">
        <v>18645.480296491998</v>
      </c>
      <c r="W177" s="16">
        <v>22570.554516824348</v>
      </c>
      <c r="X177" s="16">
        <v>47051.4</v>
      </c>
      <c r="Y177" s="91">
        <v>31766.881523564331</v>
      </c>
      <c r="Z177" s="91">
        <v>31446.03324458389</v>
      </c>
      <c r="AA177" s="91">
        <v>45419.292160771627</v>
      </c>
      <c r="AB177" s="91">
        <v>47298.512118915351</v>
      </c>
      <c r="AC177" s="91">
        <v>50103.094657764261</v>
      </c>
    </row>
    <row r="178" spans="1:29" s="9" customFormat="1" x14ac:dyDescent="0.2">
      <c r="A178" s="18" t="s">
        <v>94</v>
      </c>
      <c r="B178" s="45" t="s">
        <v>1</v>
      </c>
      <c r="C178" s="69">
        <v>321.60294418000001</v>
      </c>
      <c r="D178" s="69">
        <v>306.03489538000002</v>
      </c>
      <c r="E178" s="69">
        <v>477.67545430000001</v>
      </c>
      <c r="F178" s="69">
        <v>442.06444911</v>
      </c>
      <c r="G178" s="69">
        <v>453.80382660000004</v>
      </c>
      <c r="H178" s="69">
        <v>451.16004550000002</v>
      </c>
      <c r="I178" s="69">
        <v>366.86178968000002</v>
      </c>
      <c r="J178" s="69">
        <v>563.21103529999993</v>
      </c>
      <c r="K178" s="69">
        <v>708.7553155899999</v>
      </c>
      <c r="L178" s="61">
        <v>371.08664833000006</v>
      </c>
      <c r="M178" s="61">
        <v>367.71395488000002</v>
      </c>
      <c r="N178" s="61">
        <v>389.02959907000002</v>
      </c>
      <c r="O178" s="16">
        <v>417.31095449999998</v>
      </c>
      <c r="P178" s="16">
        <v>13170.848917180499</v>
      </c>
      <c r="Q178" s="16">
        <v>4628.4482883232495</v>
      </c>
      <c r="R178" s="19" t="s">
        <v>115</v>
      </c>
      <c r="S178" s="16">
        <v>1429.4224971634999</v>
      </c>
      <c r="T178" s="16">
        <v>1708.94892911339</v>
      </c>
      <c r="U178" s="16">
        <v>2120.7941575362638</v>
      </c>
      <c r="V178" s="16">
        <v>4307.4567501102165</v>
      </c>
      <c r="W178" s="16">
        <v>6988.7567958016443</v>
      </c>
      <c r="X178" s="16">
        <v>25813</v>
      </c>
      <c r="Y178" s="91">
        <v>13056.19504149879</v>
      </c>
      <c r="Z178" s="91">
        <v>12346.53442790485</v>
      </c>
      <c r="AA178" s="91">
        <v>16103.03080927279</v>
      </c>
      <c r="AB178" s="91">
        <v>16319.47164713966</v>
      </c>
      <c r="AC178" s="91">
        <v>16545.346562472321</v>
      </c>
    </row>
    <row r="179" spans="1:29" s="9" customFormat="1" x14ac:dyDescent="0.2">
      <c r="A179" s="18" t="s">
        <v>95</v>
      </c>
      <c r="B179" s="45" t="s">
        <v>1</v>
      </c>
      <c r="C179" s="69">
        <v>0</v>
      </c>
      <c r="D179" s="69">
        <v>0</v>
      </c>
      <c r="E179" s="69"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61">
        <v>0</v>
      </c>
      <c r="M179" s="61">
        <v>0</v>
      </c>
      <c r="N179" s="61">
        <v>0</v>
      </c>
      <c r="O179" s="16">
        <v>0</v>
      </c>
      <c r="P179" s="16">
        <v>0</v>
      </c>
      <c r="Q179" s="16">
        <v>0</v>
      </c>
      <c r="R179" s="19" t="s">
        <v>115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42599.6</v>
      </c>
      <c r="Y179" s="91">
        <v>20596.843151239998</v>
      </c>
      <c r="Z179" s="91">
        <v>19851.75255728</v>
      </c>
      <c r="AA179" s="91">
        <v>27677.5967695</v>
      </c>
      <c r="AB179" s="91">
        <v>29460.39728021</v>
      </c>
      <c r="AC179" s="91">
        <v>45025.457655799997</v>
      </c>
    </row>
    <row r="180" spans="1:29" s="9" customFormat="1" x14ac:dyDescent="0.2">
      <c r="A180" s="18" t="s">
        <v>57</v>
      </c>
      <c r="B180" s="45" t="s">
        <v>1</v>
      </c>
      <c r="C180" s="69">
        <v>0</v>
      </c>
      <c r="D180" s="69">
        <v>0</v>
      </c>
      <c r="E180" s="69">
        <v>0</v>
      </c>
      <c r="F180" s="69">
        <v>0</v>
      </c>
      <c r="G180" s="69">
        <v>0</v>
      </c>
      <c r="H180" s="69">
        <v>0</v>
      </c>
      <c r="I180" s="69">
        <v>0</v>
      </c>
      <c r="J180" s="69">
        <v>0</v>
      </c>
      <c r="K180" s="69">
        <v>111.23976592</v>
      </c>
      <c r="L180" s="61">
        <v>1230.9964600153501</v>
      </c>
      <c r="M180" s="61">
        <v>868.14956174782503</v>
      </c>
      <c r="N180" s="61">
        <v>605.94594719759402</v>
      </c>
      <c r="O180" s="16">
        <v>187.61666301678301</v>
      </c>
      <c r="P180" s="16">
        <v>150.089829346968</v>
      </c>
      <c r="Q180" s="16">
        <v>172.21526452519001</v>
      </c>
      <c r="R180" s="19" t="s">
        <v>115</v>
      </c>
      <c r="S180" s="16">
        <v>62.597952983160006</v>
      </c>
      <c r="T180" s="16">
        <v>58.438499523400004</v>
      </c>
      <c r="U180" s="16">
        <v>36.752403073944002</v>
      </c>
      <c r="V180" s="16">
        <v>40.416411842491996</v>
      </c>
      <c r="W180" s="16">
        <v>48.105237964133003</v>
      </c>
      <c r="X180" s="16">
        <v>3863.5</v>
      </c>
      <c r="Y180" s="91">
        <v>1954.9043347199899</v>
      </c>
      <c r="Z180" s="91">
        <v>1868.5504552707371</v>
      </c>
      <c r="AA180" s="91">
        <v>2077.4813123080371</v>
      </c>
      <c r="AB180" s="91">
        <v>2199.827003747715</v>
      </c>
      <c r="AC180" s="91">
        <v>2227.2955371693361</v>
      </c>
    </row>
    <row r="181" spans="1:29" s="9" customFormat="1" x14ac:dyDescent="0.2">
      <c r="A181" s="18" t="s">
        <v>96</v>
      </c>
      <c r="B181" s="45" t="s">
        <v>1</v>
      </c>
      <c r="C181" s="69">
        <v>0</v>
      </c>
      <c r="D181" s="69">
        <v>0</v>
      </c>
      <c r="E181" s="69">
        <v>0</v>
      </c>
      <c r="F181" s="69">
        <v>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1">
        <v>0</v>
      </c>
      <c r="M181" s="61">
        <v>0</v>
      </c>
      <c r="N181" s="61">
        <v>0</v>
      </c>
      <c r="O181" s="16">
        <v>0</v>
      </c>
      <c r="P181" s="16">
        <v>0</v>
      </c>
      <c r="Q181" s="16">
        <v>0</v>
      </c>
      <c r="R181" s="19" t="s">
        <v>115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91">
        <v>0</v>
      </c>
      <c r="Z181" s="91">
        <v>0</v>
      </c>
      <c r="AA181" s="91">
        <v>0</v>
      </c>
      <c r="AB181" s="91">
        <v>0</v>
      </c>
      <c r="AC181" s="91">
        <v>0</v>
      </c>
    </row>
    <row r="182" spans="1:29" x14ac:dyDescent="0.2">
      <c r="A182" s="15" t="s">
        <v>114</v>
      </c>
      <c r="B182" s="45" t="s">
        <v>1</v>
      </c>
      <c r="C182" s="69" t="s">
        <v>115</v>
      </c>
      <c r="D182" s="69" t="s">
        <v>115</v>
      </c>
      <c r="E182" s="69" t="s">
        <v>115</v>
      </c>
      <c r="F182" s="69" t="s">
        <v>115</v>
      </c>
      <c r="G182" s="69" t="s">
        <v>115</v>
      </c>
      <c r="H182" s="69" t="s">
        <v>115</v>
      </c>
      <c r="I182" s="69" t="s">
        <v>115</v>
      </c>
      <c r="J182" s="69" t="s">
        <v>115</v>
      </c>
      <c r="K182" s="69" t="s">
        <v>115</v>
      </c>
      <c r="L182" s="61" t="s">
        <v>115</v>
      </c>
      <c r="M182" s="61" t="s">
        <v>115</v>
      </c>
      <c r="N182" s="61" t="s">
        <v>115</v>
      </c>
      <c r="O182" s="16" t="s">
        <v>115</v>
      </c>
      <c r="P182" s="16" t="s">
        <v>115</v>
      </c>
      <c r="Q182" s="16" t="s">
        <v>115</v>
      </c>
      <c r="R182" s="19" t="s">
        <v>115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91">
        <v>0</v>
      </c>
      <c r="Z182" s="91">
        <v>0</v>
      </c>
      <c r="AA182" s="91">
        <v>0</v>
      </c>
      <c r="AB182" s="91">
        <v>0</v>
      </c>
      <c r="AC182" s="91">
        <v>0</v>
      </c>
    </row>
    <row r="183" spans="1:29" s="9" customFormat="1" x14ac:dyDescent="0.2">
      <c r="A183" s="15" t="s">
        <v>7</v>
      </c>
      <c r="B183" s="45" t="s">
        <v>1</v>
      </c>
      <c r="C183" s="69">
        <v>0</v>
      </c>
      <c r="D183" s="69">
        <v>0</v>
      </c>
      <c r="E183" s="69">
        <v>0</v>
      </c>
      <c r="F183" s="69">
        <v>0</v>
      </c>
      <c r="G183" s="69">
        <v>0</v>
      </c>
      <c r="H183" s="69">
        <v>0</v>
      </c>
      <c r="I183" s="69">
        <v>0</v>
      </c>
      <c r="J183" s="69">
        <v>0</v>
      </c>
      <c r="K183" s="69">
        <v>0</v>
      </c>
      <c r="L183" s="61">
        <v>0</v>
      </c>
      <c r="M183" s="61">
        <v>0</v>
      </c>
      <c r="N183" s="61">
        <v>0</v>
      </c>
      <c r="O183" s="16">
        <v>0</v>
      </c>
      <c r="P183" s="16">
        <v>0</v>
      </c>
      <c r="Q183" s="16">
        <v>0</v>
      </c>
      <c r="R183" s="19" t="s">
        <v>115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0</v>
      </c>
    </row>
    <row r="184" spans="1:29" s="9" customFormat="1" x14ac:dyDescent="0.2">
      <c r="A184" s="15" t="s">
        <v>97</v>
      </c>
      <c r="B184" s="45" t="s">
        <v>1</v>
      </c>
      <c r="C184" s="69">
        <v>271549.84309773991</v>
      </c>
      <c r="D184" s="69">
        <v>283657.58793656999</v>
      </c>
      <c r="E184" s="69">
        <v>262821.74414791999</v>
      </c>
      <c r="F184" s="69">
        <v>259585.26860333997</v>
      </c>
      <c r="G184" s="69">
        <v>261654.83311887993</v>
      </c>
      <c r="H184" s="69">
        <v>250134.25187687998</v>
      </c>
      <c r="I184" s="69">
        <v>259335.90202627997</v>
      </c>
      <c r="J184" s="69">
        <v>254021.19672865997</v>
      </c>
      <c r="K184" s="69">
        <v>243040.49743591994</v>
      </c>
      <c r="L184" s="61">
        <v>237415.92604825</v>
      </c>
      <c r="M184" s="61">
        <v>236050.55271418</v>
      </c>
      <c r="N184" s="61">
        <v>235496.93165504999</v>
      </c>
      <c r="O184" s="16">
        <v>233744.09981369006</v>
      </c>
      <c r="P184" s="16">
        <v>236347.57292485997</v>
      </c>
      <c r="Q184" s="16">
        <v>239928.29283017002</v>
      </c>
      <c r="R184" s="19" t="s">
        <v>115</v>
      </c>
      <c r="S184" s="16">
        <v>245549.35889445993</v>
      </c>
      <c r="T184" s="16">
        <v>250819.20047222998</v>
      </c>
      <c r="U184" s="16">
        <v>259003.38841409999</v>
      </c>
      <c r="V184" s="16">
        <v>265736.53021330998</v>
      </c>
      <c r="W184" s="16">
        <v>297638.41685608996</v>
      </c>
      <c r="X184" s="16">
        <v>304831.5</v>
      </c>
      <c r="Y184" s="91">
        <v>302194.26743902999</v>
      </c>
      <c r="Z184" s="91">
        <v>305384.45695468999</v>
      </c>
      <c r="AA184" s="91">
        <v>309078.77048861998</v>
      </c>
      <c r="AB184" s="91">
        <v>314756.90368361998</v>
      </c>
      <c r="AC184" s="91">
        <v>317142.94559295999</v>
      </c>
    </row>
    <row r="185" spans="1:29" s="9" customFormat="1" x14ac:dyDescent="0.2">
      <c r="A185" s="18" t="s">
        <v>98</v>
      </c>
      <c r="B185" s="45" t="s">
        <v>1</v>
      </c>
      <c r="C185" s="69">
        <v>235160.56501022994</v>
      </c>
      <c r="D185" s="69">
        <v>244959.57953568999</v>
      </c>
      <c r="E185" s="69">
        <v>223306.21864136003</v>
      </c>
      <c r="F185" s="69">
        <v>217855.14800394996</v>
      </c>
      <c r="G185" s="69">
        <v>216249.25035351998</v>
      </c>
      <c r="H185" s="69">
        <v>204910.98980231993</v>
      </c>
      <c r="I185" s="69">
        <v>211851.80366234994</v>
      </c>
      <c r="J185" s="69">
        <v>207118.98917322999</v>
      </c>
      <c r="K185" s="69">
        <v>195063.62247190994</v>
      </c>
      <c r="L185" s="61">
        <v>198710.67840905002</v>
      </c>
      <c r="M185" s="61">
        <v>205563.37397451003</v>
      </c>
      <c r="N185" s="61">
        <v>212233.43568701998</v>
      </c>
      <c r="O185" s="16">
        <v>212980.24462199002</v>
      </c>
      <c r="P185" s="16">
        <v>218698.01054476996</v>
      </c>
      <c r="Q185" s="16">
        <v>218387.15809859001</v>
      </c>
      <c r="R185" s="19" t="s">
        <v>115</v>
      </c>
      <c r="S185" s="16">
        <v>231924.81118844994</v>
      </c>
      <c r="T185" s="16">
        <v>236390.76958189</v>
      </c>
      <c r="U185" s="16">
        <v>245628.13989804997</v>
      </c>
      <c r="V185" s="16">
        <v>252470.18516793</v>
      </c>
      <c r="W185" s="16">
        <v>283037.73773221998</v>
      </c>
      <c r="X185" s="16">
        <v>289898.90000000002</v>
      </c>
      <c r="Y185" s="91">
        <v>288802.15946898999</v>
      </c>
      <c r="Z185" s="91">
        <v>289763.66252898</v>
      </c>
      <c r="AA185" s="91">
        <v>293639.02671789</v>
      </c>
      <c r="AB185" s="91">
        <v>299147.06001889001</v>
      </c>
      <c r="AC185" s="91">
        <v>301624.97643956001</v>
      </c>
    </row>
    <row r="186" spans="1:29" s="9" customFormat="1" ht="12" customHeight="1" x14ac:dyDescent="0.2">
      <c r="A186" s="18" t="s">
        <v>101</v>
      </c>
      <c r="B186" s="45" t="s">
        <v>1</v>
      </c>
      <c r="C186" s="69">
        <v>36389.27808751</v>
      </c>
      <c r="D186" s="69">
        <v>38698.008400879997</v>
      </c>
      <c r="E186" s="69">
        <v>39515.525506559999</v>
      </c>
      <c r="F186" s="69">
        <v>41730.12059939</v>
      </c>
      <c r="G186" s="69">
        <v>45405.582765359999</v>
      </c>
      <c r="H186" s="69">
        <v>45223.26207456</v>
      </c>
      <c r="I186" s="69">
        <v>47484.098363930003</v>
      </c>
      <c r="J186" s="69">
        <v>46902.207555429995</v>
      </c>
      <c r="K186" s="69">
        <v>47976.874964009992</v>
      </c>
      <c r="L186" s="61">
        <v>38705.247639200003</v>
      </c>
      <c r="M186" s="61">
        <v>30487.178739670002</v>
      </c>
      <c r="N186" s="61">
        <v>23263.495968029998</v>
      </c>
      <c r="O186" s="16">
        <v>20763.855191700004</v>
      </c>
      <c r="P186" s="16">
        <v>17649.562380089999</v>
      </c>
      <c r="Q186" s="16">
        <v>21541.134731579998</v>
      </c>
      <c r="R186" s="19" t="s">
        <v>115</v>
      </c>
      <c r="S186" s="16">
        <v>11064.78254416</v>
      </c>
      <c r="T186" s="16">
        <v>14428.43089034</v>
      </c>
      <c r="U186" s="16">
        <v>13375.24851605</v>
      </c>
      <c r="V186" s="16">
        <v>13266.34504538</v>
      </c>
      <c r="W186" s="16">
        <v>14600.679123869999</v>
      </c>
      <c r="X186" s="16">
        <v>14932.6</v>
      </c>
      <c r="Y186" s="91">
        <v>13392.107970040001</v>
      </c>
      <c r="Z186" s="91">
        <v>15620.794425710001</v>
      </c>
      <c r="AA186" s="91">
        <v>15439.74377073</v>
      </c>
      <c r="AB186" s="91">
        <v>15609.84366473</v>
      </c>
      <c r="AC186" s="91">
        <v>15517.969153399999</v>
      </c>
    </row>
    <row r="187" spans="1:29" s="9" customFormat="1" ht="12" customHeight="1" x14ac:dyDescent="0.2">
      <c r="A187" s="15" t="s">
        <v>99</v>
      </c>
      <c r="B187" s="45" t="s">
        <v>1</v>
      </c>
      <c r="C187" s="69">
        <v>16395.501527290002</v>
      </c>
      <c r="D187" s="69">
        <v>23032.644423819998</v>
      </c>
      <c r="E187" s="69">
        <v>22780.039481529999</v>
      </c>
      <c r="F187" s="69">
        <v>21198.713889709998</v>
      </c>
      <c r="G187" s="69">
        <v>19994.990312419999</v>
      </c>
      <c r="H187" s="69">
        <v>17748.612119259997</v>
      </c>
      <c r="I187" s="69">
        <v>15999.679457329999</v>
      </c>
      <c r="J187" s="69">
        <v>13099.703030139999</v>
      </c>
      <c r="K187" s="69">
        <v>11404.330459860001</v>
      </c>
      <c r="L187" s="61">
        <v>9145.798227270001</v>
      </c>
      <c r="M187" s="61">
        <v>12881.866661450002</v>
      </c>
      <c r="N187" s="61">
        <v>10548.932681799999</v>
      </c>
      <c r="O187" s="16">
        <v>9153.6329399200004</v>
      </c>
      <c r="P187" s="16">
        <v>7677.8958503399999</v>
      </c>
      <c r="Q187" s="16">
        <v>6581.8246530299994</v>
      </c>
      <c r="R187" s="19" t="s">
        <v>115</v>
      </c>
      <c r="S187" s="16">
        <v>5033.8018800099999</v>
      </c>
      <c r="T187" s="16">
        <v>4606.2498313599999</v>
      </c>
      <c r="U187" s="16">
        <v>4080.9796335999999</v>
      </c>
      <c r="V187" s="16">
        <v>3397.1023658499998</v>
      </c>
      <c r="W187" s="16">
        <v>2967.7773756399997</v>
      </c>
      <c r="X187" s="16">
        <v>2576.3000000000002</v>
      </c>
      <c r="Y187" s="91">
        <v>2509.0234554499998</v>
      </c>
      <c r="Z187" s="91">
        <v>2424.2490608399999</v>
      </c>
      <c r="AA187" s="91">
        <v>2349.4988473200001</v>
      </c>
      <c r="AB187" s="91">
        <v>2314.2874194999999</v>
      </c>
      <c r="AC187" s="91">
        <v>2206.54775814</v>
      </c>
    </row>
    <row r="188" spans="1:29" s="9" customFormat="1" x14ac:dyDescent="0.2">
      <c r="A188" s="15" t="s">
        <v>100</v>
      </c>
      <c r="B188" s="45" t="s">
        <v>1</v>
      </c>
      <c r="C188" s="69">
        <v>18854.868477850003</v>
      </c>
      <c r="D188" s="69">
        <v>18735.557850120007</v>
      </c>
      <c r="E188" s="69">
        <v>19427.10792616001</v>
      </c>
      <c r="F188" s="69">
        <v>18364.713748360002</v>
      </c>
      <c r="G188" s="69">
        <v>17304.412043140004</v>
      </c>
      <c r="H188" s="69">
        <v>17910.499502990002</v>
      </c>
      <c r="I188" s="69">
        <v>11196.283312110005</v>
      </c>
      <c r="J188" s="69">
        <v>9954.278232609995</v>
      </c>
      <c r="K188" s="69">
        <v>9141.4726075799972</v>
      </c>
      <c r="L188" s="61">
        <v>14636.271794787883</v>
      </c>
      <c r="M188" s="61">
        <v>15570.039540083648</v>
      </c>
      <c r="N188" s="61">
        <v>16847.059368123937</v>
      </c>
      <c r="O188" s="16">
        <v>17425.443895983546</v>
      </c>
      <c r="P188" s="16">
        <v>15805.44807672776</v>
      </c>
      <c r="Q188" s="16">
        <v>18669.393938162419</v>
      </c>
      <c r="R188" s="80" t="s">
        <v>115</v>
      </c>
      <c r="S188" s="16">
        <v>15355.670784513257</v>
      </c>
      <c r="T188" s="16">
        <v>17258.211064161958</v>
      </c>
      <c r="U188" s="16">
        <v>17645.692075227293</v>
      </c>
      <c r="V188" s="16">
        <v>19461.261920227767</v>
      </c>
      <c r="W188" s="16">
        <v>28867.412729369444</v>
      </c>
      <c r="X188" s="16">
        <v>33884.5</v>
      </c>
      <c r="Y188" s="91">
        <v>40910.987942665939</v>
      </c>
      <c r="Z188" s="91">
        <v>37268.188399039973</v>
      </c>
      <c r="AA188" s="91">
        <v>39105.173560878262</v>
      </c>
      <c r="AB188" s="91">
        <v>36720.224158978963</v>
      </c>
      <c r="AC188" s="91">
        <v>49676.338088776327</v>
      </c>
    </row>
    <row r="189" spans="1:29" s="9" customFormat="1" x14ac:dyDescent="0.2">
      <c r="A189" s="28" t="s">
        <v>38</v>
      </c>
      <c r="B189" s="43" t="s">
        <v>1</v>
      </c>
      <c r="C189" s="68">
        <v>14249.713977440015</v>
      </c>
      <c r="D189" s="68">
        <v>16332.308691389995</v>
      </c>
      <c r="E189" s="68">
        <v>19125.769613740002</v>
      </c>
      <c r="F189" s="68">
        <v>15851.795930710006</v>
      </c>
      <c r="G189" s="68">
        <v>20563.194105360002</v>
      </c>
      <c r="H189" s="68">
        <v>19330.334464800002</v>
      </c>
      <c r="I189" s="68">
        <v>17883.526200859989</v>
      </c>
      <c r="J189" s="68">
        <v>15551.972122660003</v>
      </c>
      <c r="K189" s="68">
        <v>14993.98273518</v>
      </c>
      <c r="L189" s="60">
        <v>14123.70072405981</v>
      </c>
      <c r="M189" s="60">
        <v>16621.512489091878</v>
      </c>
      <c r="N189" s="60">
        <v>10238.075348195171</v>
      </c>
      <c r="O189" s="29">
        <v>9586.6528938863939</v>
      </c>
      <c r="P189" s="29">
        <v>10679.46521981576</v>
      </c>
      <c r="Q189" s="29">
        <v>17687.541166028535</v>
      </c>
      <c r="R189" s="79" t="s">
        <v>115</v>
      </c>
      <c r="S189" s="29">
        <v>15674.95296254688</v>
      </c>
      <c r="T189" s="29">
        <v>14884.457213012367</v>
      </c>
      <c r="U189" s="29">
        <v>16190.450430168699</v>
      </c>
      <c r="V189" s="29">
        <v>13210.785443164486</v>
      </c>
      <c r="W189" s="29">
        <v>13548.636648845702</v>
      </c>
      <c r="X189" s="29">
        <v>15955.2</v>
      </c>
      <c r="Y189" s="29">
        <v>12986.199056900061</v>
      </c>
      <c r="Z189" s="29">
        <v>15062.28126931808</v>
      </c>
      <c r="AA189" s="29">
        <v>20905.97706562595</v>
      </c>
      <c r="AB189" s="29">
        <v>17388.46767383437</v>
      </c>
      <c r="AC189" s="29">
        <v>13666.238421364709</v>
      </c>
    </row>
    <row r="190" spans="1:29" s="9" customFormat="1" x14ac:dyDescent="0.2">
      <c r="A190" s="2" t="s">
        <v>103</v>
      </c>
      <c r="B190" s="4" t="s">
        <v>103</v>
      </c>
      <c r="C190" s="4" t="s">
        <v>103</v>
      </c>
      <c r="D190" s="4" t="s">
        <v>103</v>
      </c>
      <c r="E190" s="4" t="s">
        <v>103</v>
      </c>
      <c r="F190" s="4" t="s">
        <v>103</v>
      </c>
      <c r="G190" s="4" t="s">
        <v>103</v>
      </c>
      <c r="H190" s="4" t="s">
        <v>103</v>
      </c>
      <c r="I190" s="4" t="s">
        <v>103</v>
      </c>
      <c r="J190" s="4" t="s">
        <v>103</v>
      </c>
      <c r="K190" s="4" t="s">
        <v>103</v>
      </c>
      <c r="L190" s="4" t="s">
        <v>103</v>
      </c>
      <c r="M190" s="4" t="s">
        <v>103</v>
      </c>
      <c r="N190" s="4" t="s">
        <v>103</v>
      </c>
      <c r="O190" s="4" t="s">
        <v>103</v>
      </c>
      <c r="P190" s="4" t="s">
        <v>103</v>
      </c>
      <c r="Q190" s="4" t="s">
        <v>103</v>
      </c>
      <c r="R190" s="4" t="s">
        <v>103</v>
      </c>
      <c r="S190" s="4" t="s">
        <v>103</v>
      </c>
      <c r="T190" s="4" t="s">
        <v>103</v>
      </c>
      <c r="U190" s="4" t="s">
        <v>103</v>
      </c>
      <c r="V190" s="4" t="s">
        <v>103</v>
      </c>
      <c r="W190" s="4" t="s">
        <v>103</v>
      </c>
      <c r="X190" s="4" t="s">
        <v>103</v>
      </c>
      <c r="Y190" s="4" t="s">
        <v>103</v>
      </c>
      <c r="Z190" s="4" t="s">
        <v>103</v>
      </c>
      <c r="AA190" s="4" t="s">
        <v>103</v>
      </c>
      <c r="AB190" s="4" t="s">
        <v>103</v>
      </c>
      <c r="AC190" s="4" t="s">
        <v>103</v>
      </c>
    </row>
    <row r="191" spans="1:29" s="9" customFormat="1" x14ac:dyDescent="0.2">
      <c r="A191" s="12" t="s">
        <v>36</v>
      </c>
      <c r="B191" s="42" t="s">
        <v>1</v>
      </c>
      <c r="C191" s="67">
        <v>302268.69018941995</v>
      </c>
      <c r="D191" s="67">
        <v>316124.89162071003</v>
      </c>
      <c r="E191" s="67">
        <v>315353.47123756667</v>
      </c>
      <c r="F191" s="67">
        <v>318365.01735311956</v>
      </c>
      <c r="G191" s="67">
        <v>337000.22496785427</v>
      </c>
      <c r="H191" s="67">
        <v>373888.14998059859</v>
      </c>
      <c r="I191" s="67">
        <v>454705.75997627602</v>
      </c>
      <c r="J191" s="67">
        <v>477686.72555267374</v>
      </c>
      <c r="K191" s="67">
        <v>532320.79624414782</v>
      </c>
      <c r="L191" s="59">
        <v>601118.67610748205</v>
      </c>
      <c r="M191" s="59">
        <v>667297.56775326433</v>
      </c>
      <c r="N191" s="59">
        <v>757738.80010911357</v>
      </c>
      <c r="O191" s="13">
        <v>833142.66336959903</v>
      </c>
      <c r="P191" s="13">
        <v>899717.41304422449</v>
      </c>
      <c r="Q191" s="13">
        <v>920832.41133820813</v>
      </c>
      <c r="R191" s="81" t="s">
        <v>115</v>
      </c>
      <c r="S191" s="13">
        <v>535998.46134046093</v>
      </c>
      <c r="T191" s="13">
        <v>515203.43567763985</v>
      </c>
      <c r="U191" s="13">
        <v>581363.81885110552</v>
      </c>
      <c r="V191" s="13">
        <v>630521.21043051279</v>
      </c>
      <c r="W191" s="13">
        <v>717323.68029416096</v>
      </c>
      <c r="X191" s="13">
        <v>745185.9</v>
      </c>
      <c r="Y191" s="13">
        <v>753179.11290497368</v>
      </c>
      <c r="Z191" s="13">
        <v>733148.18095767708</v>
      </c>
      <c r="AA191" s="13">
        <v>773108.30754590617</v>
      </c>
      <c r="AB191" s="13">
        <v>782810.28699629626</v>
      </c>
      <c r="AC191" s="13">
        <v>794759.27791117015</v>
      </c>
    </row>
    <row r="192" spans="1:29" s="9" customFormat="1" x14ac:dyDescent="0.2">
      <c r="A192" s="28" t="s">
        <v>85</v>
      </c>
      <c r="B192" s="43" t="s">
        <v>1</v>
      </c>
      <c r="C192" s="68">
        <v>306589.40697210003</v>
      </c>
      <c r="D192" s="68">
        <v>322418.77618668001</v>
      </c>
      <c r="E192" s="68">
        <v>317944.22264134465</v>
      </c>
      <c r="F192" s="68">
        <v>322398.37325394544</v>
      </c>
      <c r="G192" s="68">
        <v>340002.47460636077</v>
      </c>
      <c r="H192" s="68">
        <v>378739.41391257377</v>
      </c>
      <c r="I192" s="68">
        <v>457678.56201136211</v>
      </c>
      <c r="J192" s="68">
        <v>480805.6325498012</v>
      </c>
      <c r="K192" s="68">
        <v>535887.46874033124</v>
      </c>
      <c r="L192" s="60">
        <v>606675.8264061783</v>
      </c>
      <c r="M192" s="60">
        <v>671874.5927211931</v>
      </c>
      <c r="N192" s="60">
        <v>767705.2782834447</v>
      </c>
      <c r="O192" s="29">
        <v>844055.75045805785</v>
      </c>
      <c r="P192" s="29">
        <v>907189.73525683489</v>
      </c>
      <c r="Q192" s="29">
        <v>932817.76701601304</v>
      </c>
      <c r="R192" s="79" t="s">
        <v>115</v>
      </c>
      <c r="S192" s="29">
        <v>539639.51020178699</v>
      </c>
      <c r="T192" s="29">
        <v>519784.25934277812</v>
      </c>
      <c r="U192" s="29">
        <v>586357.96914692887</v>
      </c>
      <c r="V192" s="29">
        <v>636028.1523631392</v>
      </c>
      <c r="W192" s="29">
        <v>724095.23396102502</v>
      </c>
      <c r="X192" s="29">
        <v>784773.2</v>
      </c>
      <c r="Y192" s="29">
        <v>795276.10641647608</v>
      </c>
      <c r="Z192" s="29">
        <v>788631.18070556538</v>
      </c>
      <c r="AA192" s="29">
        <v>793495.81241442927</v>
      </c>
      <c r="AB192" s="29">
        <v>797843.95634485071</v>
      </c>
      <c r="AC192" s="29">
        <v>806417.52515493915</v>
      </c>
    </row>
    <row r="193" spans="1:29" s="9" customFormat="1" x14ac:dyDescent="0.2">
      <c r="A193" s="15" t="s">
        <v>86</v>
      </c>
      <c r="B193" s="45" t="s">
        <v>1</v>
      </c>
      <c r="C193" s="69">
        <v>4409.0209505500015</v>
      </c>
      <c r="D193" s="69">
        <v>4602.0896459199976</v>
      </c>
      <c r="E193" s="69">
        <v>8134.6401513022211</v>
      </c>
      <c r="F193" s="69">
        <v>4538.495132833752</v>
      </c>
      <c r="G193" s="69">
        <v>6059.2579406611439</v>
      </c>
      <c r="H193" s="69">
        <v>4008.8906523115988</v>
      </c>
      <c r="I193" s="69">
        <v>7425.4949232981244</v>
      </c>
      <c r="J193" s="69">
        <v>7294.1966345563023</v>
      </c>
      <c r="K193" s="69">
        <v>7756.4739128609235</v>
      </c>
      <c r="L193" s="61">
        <v>10565.276893878536</v>
      </c>
      <c r="M193" s="61">
        <v>12867.107784892658</v>
      </c>
      <c r="N193" s="61">
        <v>16072.091426785044</v>
      </c>
      <c r="O193" s="16">
        <v>10780.305551311923</v>
      </c>
      <c r="P193" s="16">
        <v>12823.748462658539</v>
      </c>
      <c r="Q193" s="16">
        <v>10688.590650405988</v>
      </c>
      <c r="R193" s="19" t="s">
        <v>115</v>
      </c>
      <c r="S193" s="16">
        <v>5694.060434891062</v>
      </c>
      <c r="T193" s="16">
        <v>6662.0087117741323</v>
      </c>
      <c r="U193" s="16">
        <v>7528.1270527788101</v>
      </c>
      <c r="V193" s="16">
        <v>9087.248128956775</v>
      </c>
      <c r="W193" s="16">
        <v>9122.681079110429</v>
      </c>
      <c r="X193" s="16">
        <v>12558.1</v>
      </c>
      <c r="Y193" s="91">
        <v>12974.981508299081</v>
      </c>
      <c r="Z193" s="91">
        <v>11329.617748295779</v>
      </c>
      <c r="AA193" s="91">
        <v>8688.1493308015924</v>
      </c>
      <c r="AB193" s="91">
        <v>6421.2886451647692</v>
      </c>
      <c r="AC193" s="91">
        <v>7712.0099230669684</v>
      </c>
    </row>
    <row r="194" spans="1:29" s="9" customFormat="1" x14ac:dyDescent="0.2">
      <c r="A194" s="18" t="s">
        <v>87</v>
      </c>
      <c r="B194" s="45" t="s">
        <v>1</v>
      </c>
      <c r="C194" s="69">
        <v>4303.8110740600023</v>
      </c>
      <c r="D194" s="69">
        <v>4270.3999858999969</v>
      </c>
      <c r="E194" s="69">
        <v>5022.902437482222</v>
      </c>
      <c r="F194" s="69">
        <v>4185.1803053937529</v>
      </c>
      <c r="G194" s="69">
        <v>5797.181922951143</v>
      </c>
      <c r="H194" s="69">
        <v>3690.9815278815995</v>
      </c>
      <c r="I194" s="69">
        <v>7085.772234228124</v>
      </c>
      <c r="J194" s="69">
        <v>7177.8930689863028</v>
      </c>
      <c r="K194" s="69">
        <v>7642.7432479309236</v>
      </c>
      <c r="L194" s="61">
        <v>10527.809876168538</v>
      </c>
      <c r="M194" s="61">
        <v>12831.127616432659</v>
      </c>
      <c r="N194" s="61">
        <v>16036.211554865042</v>
      </c>
      <c r="O194" s="16">
        <v>10764.412030131924</v>
      </c>
      <c r="P194" s="16">
        <v>12818.469915718539</v>
      </c>
      <c r="Q194" s="16">
        <v>10687.246378505986</v>
      </c>
      <c r="R194" s="19" t="s">
        <v>115</v>
      </c>
      <c r="S194" s="16">
        <v>5527.0758529710629</v>
      </c>
      <c r="T194" s="16">
        <v>6476.8082980741328</v>
      </c>
      <c r="U194" s="16">
        <v>7336.7033005788098</v>
      </c>
      <c r="V194" s="16">
        <v>6969.1654603667757</v>
      </c>
      <c r="W194" s="16">
        <v>7696.2565959604317</v>
      </c>
      <c r="X194" s="16">
        <v>10586.4</v>
      </c>
      <c r="Y194" s="91">
        <v>12074.459979219089</v>
      </c>
      <c r="Z194" s="91">
        <v>11306.46581244578</v>
      </c>
      <c r="AA194" s="91">
        <v>7306.5142215415917</v>
      </c>
      <c r="AB194" s="91">
        <v>4935.5746402047689</v>
      </c>
      <c r="AC194" s="91">
        <v>6185.4747133969677</v>
      </c>
    </row>
    <row r="195" spans="1:29" s="9" customFormat="1" x14ac:dyDescent="0.2">
      <c r="A195" s="18" t="s">
        <v>88</v>
      </c>
      <c r="B195" s="45" t="s">
        <v>1</v>
      </c>
      <c r="C195" s="69">
        <v>105.20987649</v>
      </c>
      <c r="D195" s="69">
        <v>331.68966002000002</v>
      </c>
      <c r="E195" s="69">
        <v>3111.73771382</v>
      </c>
      <c r="F195" s="69">
        <v>353.31482743999999</v>
      </c>
      <c r="G195" s="69">
        <v>262.07601770999997</v>
      </c>
      <c r="H195" s="69">
        <v>317.90912443000002</v>
      </c>
      <c r="I195" s="69">
        <v>339.72268907</v>
      </c>
      <c r="J195" s="69">
        <v>116.30356556999999</v>
      </c>
      <c r="K195" s="69">
        <v>113.73066493</v>
      </c>
      <c r="L195" s="61">
        <v>37.46701771</v>
      </c>
      <c r="M195" s="61">
        <v>35.980168460000002</v>
      </c>
      <c r="N195" s="61">
        <v>35.879871919999999</v>
      </c>
      <c r="O195" s="16">
        <v>15.89352118</v>
      </c>
      <c r="P195" s="16">
        <v>5.27854694</v>
      </c>
      <c r="Q195" s="16">
        <v>1.3442718999999999</v>
      </c>
      <c r="R195" s="19" t="s">
        <v>115</v>
      </c>
      <c r="S195" s="16">
        <v>166.98458191999998</v>
      </c>
      <c r="T195" s="16">
        <v>185.20041369999998</v>
      </c>
      <c r="U195" s="16">
        <v>191.4237522</v>
      </c>
      <c r="V195" s="16">
        <v>2118.0826685900001</v>
      </c>
      <c r="W195" s="16">
        <v>1426.42448315</v>
      </c>
      <c r="X195" s="16">
        <v>1971.8</v>
      </c>
      <c r="Y195" s="91">
        <v>900.52152908000005</v>
      </c>
      <c r="Z195" s="91">
        <v>23.151935850000001</v>
      </c>
      <c r="AA195" s="91">
        <v>1381.63510926</v>
      </c>
      <c r="AB195" s="91">
        <v>1485.71400496</v>
      </c>
      <c r="AC195" s="91">
        <v>1526.5352096700001</v>
      </c>
    </row>
    <row r="196" spans="1:29" s="9" customFormat="1" x14ac:dyDescent="0.2">
      <c r="A196" s="17" t="s">
        <v>33</v>
      </c>
      <c r="B196" s="45" t="s">
        <v>1</v>
      </c>
      <c r="C196" s="69">
        <v>35699.922563930006</v>
      </c>
      <c r="D196" s="69">
        <v>46727.85137157001</v>
      </c>
      <c r="E196" s="69">
        <v>48941.803596289988</v>
      </c>
      <c r="F196" s="69">
        <v>51752.041025669991</v>
      </c>
      <c r="G196" s="69">
        <v>64881.73480575002</v>
      </c>
      <c r="H196" s="69">
        <v>77163.900166230058</v>
      </c>
      <c r="I196" s="69">
        <v>112003.30470293001</v>
      </c>
      <c r="J196" s="69">
        <v>97220.04843658999</v>
      </c>
      <c r="K196" s="69">
        <v>118638.54728729003</v>
      </c>
      <c r="L196" s="61">
        <v>119446.28888658001</v>
      </c>
      <c r="M196" s="61">
        <v>151482.69823115997</v>
      </c>
      <c r="N196" s="61">
        <v>190266.33274441998</v>
      </c>
      <c r="O196" s="16">
        <v>231352.34641987999</v>
      </c>
      <c r="P196" s="16">
        <v>276715.84951572702</v>
      </c>
      <c r="Q196" s="16">
        <v>329935.58292855567</v>
      </c>
      <c r="R196" s="19" t="s">
        <v>115</v>
      </c>
      <c r="S196" s="16">
        <v>212324.62452747131</v>
      </c>
      <c r="T196" s="16">
        <v>183750.3016555151</v>
      </c>
      <c r="U196" s="16">
        <v>216993.33645182697</v>
      </c>
      <c r="V196" s="16">
        <v>255373.56124142435</v>
      </c>
      <c r="W196" s="16">
        <v>298535.79597058776</v>
      </c>
      <c r="X196" s="16">
        <v>363398.1</v>
      </c>
      <c r="Y196" s="91">
        <v>373525.63412719843</v>
      </c>
      <c r="Z196" s="91">
        <v>373348.94942072983</v>
      </c>
      <c r="AA196" s="91">
        <v>372309.08043361671</v>
      </c>
      <c r="AB196" s="91">
        <v>377127.55521002988</v>
      </c>
      <c r="AC196" s="91">
        <v>366768.63841777749</v>
      </c>
    </row>
    <row r="197" spans="1:29" s="9" customFormat="1" x14ac:dyDescent="0.2">
      <c r="A197" s="15" t="s">
        <v>89</v>
      </c>
      <c r="B197" s="45" t="s">
        <v>1</v>
      </c>
      <c r="C197" s="69">
        <v>6.2560506799999995</v>
      </c>
      <c r="D197" s="69">
        <v>6.1957652799999998</v>
      </c>
      <c r="E197" s="69">
        <v>6.2664768200000003</v>
      </c>
      <c r="F197" s="69">
        <v>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1">
        <v>0</v>
      </c>
      <c r="M197" s="61">
        <v>0</v>
      </c>
      <c r="N197" s="61">
        <v>0</v>
      </c>
      <c r="O197" s="16">
        <v>0</v>
      </c>
      <c r="P197" s="16">
        <v>0</v>
      </c>
      <c r="Q197" s="16">
        <v>0</v>
      </c>
      <c r="R197" s="19" t="s">
        <v>115</v>
      </c>
      <c r="S197" s="16">
        <v>102.93925142000001</v>
      </c>
      <c r="T197" s="16">
        <v>132.80721611999999</v>
      </c>
      <c r="U197" s="16">
        <v>305.62617929182397</v>
      </c>
      <c r="V197" s="16">
        <v>440.82861940397197</v>
      </c>
      <c r="W197" s="16">
        <v>492.71863381951096</v>
      </c>
      <c r="X197" s="16">
        <v>526.6</v>
      </c>
      <c r="Y197" s="91">
        <v>540.65407959613503</v>
      </c>
      <c r="Z197" s="91">
        <v>546.18530262967101</v>
      </c>
      <c r="AA197" s="91">
        <v>584.17719763000002</v>
      </c>
      <c r="AB197" s="91">
        <v>614.38943189999998</v>
      </c>
      <c r="AC197" s="91">
        <v>641.98913597000001</v>
      </c>
    </row>
    <row r="198" spans="1:29" s="9" customFormat="1" x14ac:dyDescent="0.2">
      <c r="A198" s="15" t="s">
        <v>90</v>
      </c>
      <c r="B198" s="45" t="s">
        <v>1</v>
      </c>
      <c r="C198" s="69">
        <v>160246.51929158997</v>
      </c>
      <c r="D198" s="69">
        <v>157356.57286882008</v>
      </c>
      <c r="E198" s="69">
        <v>144181.70876983006</v>
      </c>
      <c r="F198" s="69">
        <v>149272.30915359009</v>
      </c>
      <c r="G198" s="69">
        <v>156813.69805906</v>
      </c>
      <c r="H198" s="69">
        <v>172572.85158898996</v>
      </c>
      <c r="I198" s="69">
        <v>200094.71047355994</v>
      </c>
      <c r="J198" s="69">
        <v>204144.21949468003</v>
      </c>
      <c r="K198" s="69">
        <v>231701.25247903005</v>
      </c>
      <c r="L198" s="61">
        <v>235417.89671540997</v>
      </c>
      <c r="M198" s="61">
        <v>237083.96888804997</v>
      </c>
      <c r="N198" s="61">
        <v>231587.31525472994</v>
      </c>
      <c r="O198" s="16">
        <v>234045.86481334997</v>
      </c>
      <c r="P198" s="16">
        <v>222415.50077155005</v>
      </c>
      <c r="Q198" s="16">
        <v>188956.54930342003</v>
      </c>
      <c r="R198" s="19" t="s">
        <v>115</v>
      </c>
      <c r="S198" s="16">
        <v>158388.19503920004</v>
      </c>
      <c r="T198" s="16">
        <v>156981.35309278901</v>
      </c>
      <c r="U198" s="16">
        <v>184544.58187093708</v>
      </c>
      <c r="V198" s="16">
        <v>180563.34477425565</v>
      </c>
      <c r="W198" s="16">
        <v>201670.47734042822</v>
      </c>
      <c r="X198" s="16">
        <v>188675.7</v>
      </c>
      <c r="Y198" s="91">
        <v>185117.41238778739</v>
      </c>
      <c r="Z198" s="91">
        <v>192557.21582593309</v>
      </c>
      <c r="AA198" s="91">
        <v>201470.71830773039</v>
      </c>
      <c r="AB198" s="91">
        <v>204884.9740568772</v>
      </c>
      <c r="AC198" s="91">
        <v>206933.86181800131</v>
      </c>
    </row>
    <row r="199" spans="1:29" s="9" customFormat="1" x14ac:dyDescent="0.2">
      <c r="A199" s="15" t="s">
        <v>91</v>
      </c>
      <c r="B199" s="45" t="s">
        <v>1</v>
      </c>
      <c r="C199" s="69">
        <v>33908.897587119987</v>
      </c>
      <c r="D199" s="69">
        <v>31032.873092650003</v>
      </c>
      <c r="E199" s="69">
        <v>32980.216633757627</v>
      </c>
      <c r="F199" s="69">
        <v>23902.723976651629</v>
      </c>
      <c r="G199" s="69">
        <v>22034.139255742219</v>
      </c>
      <c r="H199" s="69">
        <v>25376.325020857599</v>
      </c>
      <c r="I199" s="69">
        <v>28707.563581599381</v>
      </c>
      <c r="J199" s="69">
        <v>39858.80573213836</v>
      </c>
      <c r="K199" s="69">
        <v>34173.007616226154</v>
      </c>
      <c r="L199" s="61">
        <v>49250.155353435504</v>
      </c>
      <c r="M199" s="61">
        <v>52502.082679201761</v>
      </c>
      <c r="N199" s="61">
        <v>70761.964360169281</v>
      </c>
      <c r="O199" s="16">
        <v>65305.255176131279</v>
      </c>
      <c r="P199" s="16">
        <v>72605.46297172294</v>
      </c>
      <c r="Q199" s="16">
        <v>78095.913994009257</v>
      </c>
      <c r="R199" s="19" t="s">
        <v>115</v>
      </c>
      <c r="S199" s="16">
        <v>72460.211697128514</v>
      </c>
      <c r="T199" s="16">
        <v>69600.022090049912</v>
      </c>
      <c r="U199" s="16">
        <v>59579.515347767905</v>
      </c>
      <c r="V199" s="16">
        <v>61604.829096306843</v>
      </c>
      <c r="W199" s="16">
        <v>62997.064570635324</v>
      </c>
      <c r="X199" s="16">
        <v>69459.600000000006</v>
      </c>
      <c r="Y199" s="91">
        <v>70346.90802049567</v>
      </c>
      <c r="Z199" s="91">
        <v>71179.33661553172</v>
      </c>
      <c r="AA199" s="91">
        <v>66226.892852130666</v>
      </c>
      <c r="AB199" s="91">
        <v>68021.130144505747</v>
      </c>
      <c r="AC199" s="91">
        <v>61115.167817966219</v>
      </c>
    </row>
    <row r="200" spans="1:29" s="9" customFormat="1" x14ac:dyDescent="0.2">
      <c r="A200" s="15" t="s">
        <v>31</v>
      </c>
      <c r="B200" s="45" t="s">
        <v>1</v>
      </c>
      <c r="C200" s="69">
        <v>9927.8057194000012</v>
      </c>
      <c r="D200" s="69">
        <v>9236.2354837099992</v>
      </c>
      <c r="E200" s="69">
        <v>9524.7080981299987</v>
      </c>
      <c r="F200" s="69">
        <v>8886.1516811300007</v>
      </c>
      <c r="G200" s="69">
        <v>7356.2402440699971</v>
      </c>
      <c r="H200" s="69">
        <v>6754.3580539200002</v>
      </c>
      <c r="I200" s="69">
        <v>8665.9167971599982</v>
      </c>
      <c r="J200" s="69">
        <v>8007.5401722699999</v>
      </c>
      <c r="K200" s="69">
        <v>8378.0122738699974</v>
      </c>
      <c r="L200" s="61">
        <v>9302.5611129500012</v>
      </c>
      <c r="M200" s="61">
        <v>12322.126997200003</v>
      </c>
      <c r="N200" s="61">
        <v>11518.900247129999</v>
      </c>
      <c r="O200" s="16">
        <v>12519.450563569999</v>
      </c>
      <c r="P200" s="16">
        <v>10902.521608279998</v>
      </c>
      <c r="Q200" s="16">
        <v>8266.5131107600009</v>
      </c>
      <c r="R200" s="19" t="s">
        <v>115</v>
      </c>
      <c r="S200" s="16">
        <v>6577.8970626600003</v>
      </c>
      <c r="T200" s="16">
        <v>5563.6093232899984</v>
      </c>
      <c r="U200" s="16">
        <v>4181.6347938899989</v>
      </c>
      <c r="V200" s="16">
        <v>3443.0790770799999</v>
      </c>
      <c r="W200" s="16">
        <v>3121.3800981700015</v>
      </c>
      <c r="X200" s="16">
        <v>2735.9</v>
      </c>
      <c r="Y200" s="91">
        <v>2584.7569499400001</v>
      </c>
      <c r="Z200" s="91">
        <v>2238.83299326</v>
      </c>
      <c r="AA200" s="91">
        <v>2428.0971049099999</v>
      </c>
      <c r="AB200" s="91">
        <v>2537.80250067</v>
      </c>
      <c r="AC200" s="91">
        <v>2500.0929164899999</v>
      </c>
    </row>
    <row r="201" spans="1:29" s="9" customFormat="1" x14ac:dyDescent="0.2">
      <c r="A201" s="15" t="s">
        <v>32</v>
      </c>
      <c r="B201" s="45" t="s">
        <v>1</v>
      </c>
      <c r="C201" s="69">
        <v>621.58219594999991</v>
      </c>
      <c r="D201" s="69">
        <v>607.98530830999994</v>
      </c>
      <c r="E201" s="69">
        <v>603.63322706999998</v>
      </c>
      <c r="F201" s="69">
        <v>582.02704791000008</v>
      </c>
      <c r="G201" s="69">
        <v>252.83177838</v>
      </c>
      <c r="H201" s="69">
        <v>43.687559189999995</v>
      </c>
      <c r="I201" s="69">
        <v>2.2884764999999998</v>
      </c>
      <c r="J201" s="69">
        <v>2.2346377500000001</v>
      </c>
      <c r="K201" s="69">
        <v>2.2838617499999998</v>
      </c>
      <c r="L201" s="61">
        <v>0</v>
      </c>
      <c r="M201" s="61">
        <v>212.21126819999998</v>
      </c>
      <c r="N201" s="61">
        <v>160.83481800000001</v>
      </c>
      <c r="O201" s="16">
        <v>156.85470691999998</v>
      </c>
      <c r="P201" s="16">
        <v>155.94305815999999</v>
      </c>
      <c r="Q201" s="16">
        <v>238.70106712</v>
      </c>
      <c r="R201" s="19" t="s">
        <v>115</v>
      </c>
      <c r="S201" s="16">
        <v>159.26343990999999</v>
      </c>
      <c r="T201" s="16">
        <v>143.94487741</v>
      </c>
      <c r="U201" s="16">
        <v>146.68306532999998</v>
      </c>
      <c r="V201" s="16">
        <v>146.74385765</v>
      </c>
      <c r="W201" s="16">
        <v>109.13862852000001</v>
      </c>
      <c r="X201" s="16">
        <v>106.1</v>
      </c>
      <c r="Y201" s="91">
        <v>105.2171063</v>
      </c>
      <c r="Z201" s="91">
        <v>106.0851266</v>
      </c>
      <c r="AA201" s="91">
        <v>104.42746698000001</v>
      </c>
      <c r="AB201" s="91">
        <v>105.01894104</v>
      </c>
      <c r="AC201" s="91">
        <v>105.46386944</v>
      </c>
    </row>
    <row r="202" spans="1:29" s="9" customFormat="1" x14ac:dyDescent="0.2">
      <c r="A202" s="15" t="s">
        <v>116</v>
      </c>
      <c r="B202" s="45" t="s">
        <v>1</v>
      </c>
      <c r="C202" s="69">
        <v>0</v>
      </c>
      <c r="D202" s="69">
        <v>0</v>
      </c>
      <c r="E202" s="69">
        <v>0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1">
        <v>0</v>
      </c>
      <c r="M202" s="61">
        <v>0</v>
      </c>
      <c r="N202" s="61">
        <v>0</v>
      </c>
      <c r="O202" s="16">
        <v>0</v>
      </c>
      <c r="P202" s="16">
        <v>0</v>
      </c>
      <c r="Q202" s="16">
        <v>0</v>
      </c>
      <c r="R202" s="19" t="s">
        <v>115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91">
        <v>0</v>
      </c>
      <c r="Z202" s="91">
        <v>0</v>
      </c>
      <c r="AA202" s="91">
        <v>0</v>
      </c>
      <c r="AB202" s="91">
        <v>0</v>
      </c>
      <c r="AC202" s="91">
        <v>0</v>
      </c>
    </row>
    <row r="203" spans="1:29" s="9" customFormat="1" x14ac:dyDescent="0.2">
      <c r="A203" s="15" t="s">
        <v>92</v>
      </c>
      <c r="B203" s="45" t="s">
        <v>1</v>
      </c>
      <c r="C203" s="69">
        <v>53880.822855930019</v>
      </c>
      <c r="D203" s="69">
        <v>62113.758973129981</v>
      </c>
      <c r="E203" s="69">
        <v>66245.661486667028</v>
      </c>
      <c r="F203" s="69">
        <v>70686.951324930502</v>
      </c>
      <c r="G203" s="69">
        <v>71580.215725294314</v>
      </c>
      <c r="H203" s="69">
        <v>79171.780514236816</v>
      </c>
      <c r="I203" s="69">
        <v>86911.809952327472</v>
      </c>
      <c r="J203" s="69">
        <v>103233.39433284225</v>
      </c>
      <c r="K203" s="69">
        <v>120027.96937614999</v>
      </c>
      <c r="L203" s="61">
        <v>162701.3549877638</v>
      </c>
      <c r="M203" s="61">
        <v>181868.01484847517</v>
      </c>
      <c r="N203" s="61">
        <v>217611.42047856824</v>
      </c>
      <c r="O203" s="16">
        <v>255523.33363905182</v>
      </c>
      <c r="P203" s="16">
        <v>280471.5524861567</v>
      </c>
      <c r="Q203" s="16">
        <v>287821.72219649557</v>
      </c>
      <c r="R203" s="19" t="s">
        <v>115</v>
      </c>
      <c r="S203" s="16">
        <v>55424.149444049195</v>
      </c>
      <c r="T203" s="16">
        <v>66132.545287591303</v>
      </c>
      <c r="U203" s="16">
        <v>80211.056094400526</v>
      </c>
      <c r="V203" s="16">
        <v>88062.517380468635</v>
      </c>
      <c r="W203" s="16">
        <v>99195.123810651086</v>
      </c>
      <c r="X203" s="16">
        <v>103028.5</v>
      </c>
      <c r="Y203" s="91">
        <v>98534.53268423675</v>
      </c>
      <c r="Z203" s="91">
        <v>91115.207451527182</v>
      </c>
      <c r="AA203" s="91">
        <v>92746.240124153745</v>
      </c>
      <c r="AB203" s="91">
        <v>92021.019810465237</v>
      </c>
      <c r="AC203" s="91">
        <v>100650.0238796003</v>
      </c>
    </row>
    <row r="204" spans="1:29" s="9" customFormat="1" x14ac:dyDescent="0.2">
      <c r="A204" s="18" t="s">
        <v>93</v>
      </c>
      <c r="B204" s="45" t="s">
        <v>1</v>
      </c>
      <c r="C204" s="69">
        <v>13516.322956639997</v>
      </c>
      <c r="D204" s="69">
        <v>17098.17925564</v>
      </c>
      <c r="E204" s="69">
        <v>16832.627372719999</v>
      </c>
      <c r="F204" s="69">
        <v>19728.055934000007</v>
      </c>
      <c r="G204" s="69">
        <v>20076.387657760002</v>
      </c>
      <c r="H204" s="69">
        <v>18694.186219129988</v>
      </c>
      <c r="I204" s="69">
        <v>19681.33132388999</v>
      </c>
      <c r="J204" s="69">
        <v>23842.063173900002</v>
      </c>
      <c r="K204" s="69">
        <v>32688.414347030004</v>
      </c>
      <c r="L204" s="61">
        <v>49012.006651999996</v>
      </c>
      <c r="M204" s="61">
        <v>58546.873766360004</v>
      </c>
      <c r="N204" s="61">
        <v>80146.341000084285</v>
      </c>
      <c r="O204" s="16">
        <v>97095.247907383848</v>
      </c>
      <c r="P204" s="16">
        <v>115116.69145395957</v>
      </c>
      <c r="Q204" s="16">
        <v>119196.77543824079</v>
      </c>
      <c r="R204" s="19" t="s">
        <v>115</v>
      </c>
      <c r="S204" s="16">
        <v>26528.181187139216</v>
      </c>
      <c r="T204" s="16">
        <v>29911.830176344465</v>
      </c>
      <c r="U204" s="16">
        <v>33494.585526634481</v>
      </c>
      <c r="V204" s="16">
        <v>37620.469722181231</v>
      </c>
      <c r="W204" s="16">
        <v>41049.695313633711</v>
      </c>
      <c r="X204" s="16">
        <v>37886</v>
      </c>
      <c r="Y204" s="91">
        <v>34397.594286226064</v>
      </c>
      <c r="Z204" s="91">
        <v>27259.308080398641</v>
      </c>
      <c r="AA204" s="91">
        <v>29389.371432266638</v>
      </c>
      <c r="AB204" s="91">
        <v>31515.660013280482</v>
      </c>
      <c r="AC204" s="91">
        <v>35901.807756277682</v>
      </c>
    </row>
    <row r="205" spans="1:29" s="9" customFormat="1" x14ac:dyDescent="0.2">
      <c r="A205" s="18" t="s">
        <v>94</v>
      </c>
      <c r="B205" s="45" t="s">
        <v>1</v>
      </c>
      <c r="C205" s="69">
        <v>21581.701657049995</v>
      </c>
      <c r="D205" s="69">
        <v>24072.956909640001</v>
      </c>
      <c r="E205" s="69">
        <v>30857.204864967</v>
      </c>
      <c r="F205" s="69">
        <v>32487.151428130503</v>
      </c>
      <c r="G205" s="69">
        <v>34096.559650961455</v>
      </c>
      <c r="H205" s="69">
        <v>42912.115733911582</v>
      </c>
      <c r="I205" s="69">
        <v>48159.330949591247</v>
      </c>
      <c r="J205" s="69">
        <v>56703.865643219891</v>
      </c>
      <c r="K205" s="69">
        <v>63099.868834016757</v>
      </c>
      <c r="L205" s="61">
        <v>76341.787861123463</v>
      </c>
      <c r="M205" s="61">
        <v>77775.846880541401</v>
      </c>
      <c r="N205" s="61">
        <v>81613.10658182422</v>
      </c>
      <c r="O205" s="16">
        <v>85419.411410102082</v>
      </c>
      <c r="P205" s="16">
        <v>93721.488196252962</v>
      </c>
      <c r="Q205" s="16">
        <v>90343.223329977613</v>
      </c>
      <c r="R205" s="19" t="s">
        <v>115</v>
      </c>
      <c r="S205" s="16">
        <v>11065.887280391678</v>
      </c>
      <c r="T205" s="16">
        <v>13173.78215050464</v>
      </c>
      <c r="U205" s="16">
        <v>14793.004533829513</v>
      </c>
      <c r="V205" s="16">
        <v>12761.609736520508</v>
      </c>
      <c r="W205" s="16">
        <v>12695.894923980559</v>
      </c>
      <c r="X205" s="16">
        <v>13578.4</v>
      </c>
      <c r="Y205" s="91">
        <v>16162.9302044989</v>
      </c>
      <c r="Z205" s="91">
        <v>15020.272215759671</v>
      </c>
      <c r="AA205" s="91">
        <v>13063.08574135028</v>
      </c>
      <c r="AB205" s="91">
        <v>10664.14500497416</v>
      </c>
      <c r="AC205" s="91">
        <v>11193.5033060431</v>
      </c>
    </row>
    <row r="206" spans="1:29" s="9" customFormat="1" x14ac:dyDescent="0.2">
      <c r="A206" s="18" t="s">
        <v>95</v>
      </c>
      <c r="B206" s="45" t="s">
        <v>1</v>
      </c>
      <c r="C206" s="69">
        <v>10647.217177939996</v>
      </c>
      <c r="D206" s="69">
        <v>12268.128721230001</v>
      </c>
      <c r="E206" s="69">
        <v>9649.8105533999988</v>
      </c>
      <c r="F206" s="69">
        <v>10706.876974270002</v>
      </c>
      <c r="G206" s="69">
        <v>9997.460084032844</v>
      </c>
      <c r="H206" s="69">
        <v>11488.0460925152</v>
      </c>
      <c r="I206" s="69">
        <v>11070.132816446248</v>
      </c>
      <c r="J206" s="69">
        <v>16233.325625992298</v>
      </c>
      <c r="K206" s="69">
        <v>15314.7115468433</v>
      </c>
      <c r="L206" s="61">
        <v>22372.914534010346</v>
      </c>
      <c r="M206" s="61">
        <v>26872.814492753751</v>
      </c>
      <c r="N206" s="61">
        <v>34387.890313291151</v>
      </c>
      <c r="O206" s="16">
        <v>36681.401487346804</v>
      </c>
      <c r="P206" s="16">
        <v>39143.293444724746</v>
      </c>
      <c r="Q206" s="16">
        <v>39305.05036753825</v>
      </c>
      <c r="R206" s="19" t="s">
        <v>115</v>
      </c>
      <c r="S206" s="16">
        <v>4244.6073209411197</v>
      </c>
      <c r="T206" s="16">
        <v>5003.1472972718393</v>
      </c>
      <c r="U206" s="16">
        <v>9082.2741277997393</v>
      </c>
      <c r="V206" s="16">
        <v>9863.2064534427973</v>
      </c>
      <c r="W206" s="16">
        <v>10678.221282374901</v>
      </c>
      <c r="X206" s="16">
        <v>9524.1</v>
      </c>
      <c r="Y206" s="91">
        <v>8144.4143223987849</v>
      </c>
      <c r="Z206" s="91">
        <v>5709.1835955832285</v>
      </c>
      <c r="AA206" s="91">
        <v>5690.1355609968277</v>
      </c>
      <c r="AB206" s="91">
        <v>5613.3350774505961</v>
      </c>
      <c r="AC206" s="91">
        <v>5717.5387300295361</v>
      </c>
    </row>
    <row r="207" spans="1:29" s="9" customFormat="1" x14ac:dyDescent="0.2">
      <c r="A207" s="18" t="s">
        <v>57</v>
      </c>
      <c r="B207" s="45" t="s">
        <v>1</v>
      </c>
      <c r="C207" s="69">
        <v>8105.1738792900005</v>
      </c>
      <c r="D207" s="69">
        <v>8674.4940866200013</v>
      </c>
      <c r="E207" s="69">
        <v>8906.0186955799982</v>
      </c>
      <c r="F207" s="69">
        <v>7764.8669885299996</v>
      </c>
      <c r="G207" s="69">
        <v>7409.8083325400012</v>
      </c>
      <c r="H207" s="69">
        <v>6077.4324686799973</v>
      </c>
      <c r="I207" s="69">
        <v>8001.0148623999994</v>
      </c>
      <c r="J207" s="69">
        <v>6454.1398897299987</v>
      </c>
      <c r="K207" s="69">
        <v>8924.9688698700011</v>
      </c>
      <c r="L207" s="61">
        <v>14974.64594063</v>
      </c>
      <c r="M207" s="61">
        <v>18672.479708820003</v>
      </c>
      <c r="N207" s="61">
        <v>21464.082583368338</v>
      </c>
      <c r="O207" s="16">
        <v>36327.272834219038</v>
      </c>
      <c r="P207" s="16">
        <v>32490.079391219428</v>
      </c>
      <c r="Q207" s="16">
        <v>38976.673060738853</v>
      </c>
      <c r="R207" s="19" t="s">
        <v>115</v>
      </c>
      <c r="S207" s="16">
        <v>13585.473655577178</v>
      </c>
      <c r="T207" s="16">
        <v>18043.785663470328</v>
      </c>
      <c r="U207" s="16">
        <v>22841.191906136766</v>
      </c>
      <c r="V207" s="16">
        <v>27817.231468324077</v>
      </c>
      <c r="W207" s="16">
        <v>34771.312290661939</v>
      </c>
      <c r="X207" s="16">
        <v>42040</v>
      </c>
      <c r="Y207" s="91">
        <v>39829.593871113</v>
      </c>
      <c r="Z207" s="91">
        <v>43126.443559785657</v>
      </c>
      <c r="AA207" s="91">
        <v>44603.647389539998</v>
      </c>
      <c r="AB207" s="91">
        <v>44227.879714759998</v>
      </c>
      <c r="AC207" s="91">
        <v>47837.174087250001</v>
      </c>
    </row>
    <row r="208" spans="1:29" s="9" customFormat="1" x14ac:dyDescent="0.2">
      <c r="A208" s="18" t="s">
        <v>96</v>
      </c>
      <c r="B208" s="45" t="s">
        <v>1</v>
      </c>
      <c r="C208" s="69">
        <v>30.407185010000003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5.7783899999999996E-3</v>
      </c>
      <c r="L208" s="61">
        <v>0</v>
      </c>
      <c r="M208" s="61">
        <v>0</v>
      </c>
      <c r="N208" s="61">
        <v>0</v>
      </c>
      <c r="O208" s="16">
        <v>0</v>
      </c>
      <c r="P208" s="16">
        <v>0</v>
      </c>
      <c r="Q208" s="16">
        <v>0</v>
      </c>
      <c r="R208" s="19" t="s">
        <v>115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91">
        <v>0</v>
      </c>
      <c r="Z208" s="91">
        <v>0</v>
      </c>
      <c r="AA208" s="91">
        <v>0</v>
      </c>
      <c r="AB208" s="91">
        <v>0</v>
      </c>
      <c r="AC208" s="91">
        <v>0</v>
      </c>
    </row>
    <row r="209" spans="1:29" x14ac:dyDescent="0.2">
      <c r="A209" s="15" t="s">
        <v>114</v>
      </c>
      <c r="B209" s="45" t="s">
        <v>1</v>
      </c>
      <c r="C209" s="69" t="s">
        <v>115</v>
      </c>
      <c r="D209" s="69" t="s">
        <v>115</v>
      </c>
      <c r="E209" s="69" t="s">
        <v>115</v>
      </c>
      <c r="F209" s="69" t="s">
        <v>115</v>
      </c>
      <c r="G209" s="69" t="s">
        <v>115</v>
      </c>
      <c r="H209" s="69" t="s">
        <v>115</v>
      </c>
      <c r="I209" s="69" t="s">
        <v>115</v>
      </c>
      <c r="J209" s="69" t="s">
        <v>115</v>
      </c>
      <c r="K209" s="69" t="s">
        <v>115</v>
      </c>
      <c r="L209" s="61" t="s">
        <v>115</v>
      </c>
      <c r="M209" s="61" t="s">
        <v>115</v>
      </c>
      <c r="N209" s="61" t="s">
        <v>115</v>
      </c>
      <c r="O209" s="16" t="s">
        <v>115</v>
      </c>
      <c r="P209" s="16" t="s">
        <v>115</v>
      </c>
      <c r="Q209" s="16" t="s">
        <v>115</v>
      </c>
      <c r="R209" s="19" t="s">
        <v>115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91">
        <v>0</v>
      </c>
      <c r="Z209" s="91">
        <v>0</v>
      </c>
      <c r="AA209" s="91">
        <v>0</v>
      </c>
      <c r="AB209" s="91">
        <v>0</v>
      </c>
      <c r="AC209" s="91">
        <v>0</v>
      </c>
    </row>
    <row r="210" spans="1:29" s="9" customFormat="1" x14ac:dyDescent="0.2">
      <c r="A210" s="15" t="s">
        <v>7</v>
      </c>
      <c r="B210" s="45" t="s">
        <v>1</v>
      </c>
      <c r="C210" s="69">
        <v>0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1">
        <v>0</v>
      </c>
      <c r="M210" s="61">
        <v>0</v>
      </c>
      <c r="N210" s="61">
        <v>0</v>
      </c>
      <c r="O210" s="16">
        <v>0</v>
      </c>
      <c r="P210" s="16">
        <v>0</v>
      </c>
      <c r="Q210" s="16">
        <v>0</v>
      </c>
      <c r="R210" s="19" t="s">
        <v>115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91">
        <v>0</v>
      </c>
      <c r="Z210" s="91">
        <v>0</v>
      </c>
      <c r="AA210" s="91">
        <v>0</v>
      </c>
      <c r="AB210" s="91">
        <v>0</v>
      </c>
      <c r="AC210" s="91">
        <v>0</v>
      </c>
    </row>
    <row r="211" spans="1:29" s="9" customFormat="1" x14ac:dyDescent="0.2">
      <c r="A211" s="15" t="s">
        <v>97</v>
      </c>
      <c r="B211" s="45" t="s">
        <v>1</v>
      </c>
      <c r="C211" s="69">
        <v>0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1">
        <v>0</v>
      </c>
      <c r="M211" s="61">
        <v>0</v>
      </c>
      <c r="N211" s="61">
        <v>0</v>
      </c>
      <c r="O211" s="16">
        <v>0</v>
      </c>
      <c r="P211" s="16">
        <v>0</v>
      </c>
      <c r="Q211" s="16">
        <v>0</v>
      </c>
      <c r="R211" s="19" t="s">
        <v>115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91">
        <v>0</v>
      </c>
      <c r="Z211" s="91">
        <v>0</v>
      </c>
      <c r="AA211" s="91">
        <v>0</v>
      </c>
      <c r="AB211" s="91">
        <v>0</v>
      </c>
      <c r="AC211" s="91">
        <v>0</v>
      </c>
    </row>
    <row r="212" spans="1:29" s="9" customFormat="1" x14ac:dyDescent="0.2">
      <c r="A212" s="18" t="s">
        <v>98</v>
      </c>
      <c r="B212" s="45" t="s">
        <v>1</v>
      </c>
      <c r="C212" s="69">
        <v>0</v>
      </c>
      <c r="D212" s="69">
        <v>0</v>
      </c>
      <c r="E212" s="69">
        <v>0</v>
      </c>
      <c r="F212" s="69">
        <v>0</v>
      </c>
      <c r="G212" s="69">
        <v>0</v>
      </c>
      <c r="H212" s="69">
        <v>0</v>
      </c>
      <c r="I212" s="69">
        <v>0</v>
      </c>
      <c r="J212" s="69">
        <v>0</v>
      </c>
      <c r="K212" s="69">
        <v>0</v>
      </c>
      <c r="L212" s="61">
        <v>0</v>
      </c>
      <c r="M212" s="61">
        <v>0</v>
      </c>
      <c r="N212" s="61">
        <v>0</v>
      </c>
      <c r="O212" s="16">
        <v>0</v>
      </c>
      <c r="P212" s="16">
        <v>0</v>
      </c>
      <c r="Q212" s="16">
        <v>0</v>
      </c>
      <c r="R212" s="19" t="s">
        <v>115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91">
        <v>0</v>
      </c>
      <c r="Z212" s="91">
        <v>0</v>
      </c>
      <c r="AA212" s="91">
        <v>0</v>
      </c>
      <c r="AB212" s="91">
        <v>0</v>
      </c>
      <c r="AC212" s="91">
        <v>0</v>
      </c>
    </row>
    <row r="213" spans="1:29" s="9" customFormat="1" ht="13.5" customHeight="1" x14ac:dyDescent="0.2">
      <c r="A213" s="18" t="s">
        <v>101</v>
      </c>
      <c r="B213" s="45" t="s">
        <v>1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69">
        <v>0</v>
      </c>
      <c r="I213" s="69">
        <v>0</v>
      </c>
      <c r="J213" s="69">
        <v>0</v>
      </c>
      <c r="K213" s="69">
        <v>0</v>
      </c>
      <c r="L213" s="61">
        <v>0</v>
      </c>
      <c r="M213" s="61">
        <v>0</v>
      </c>
      <c r="N213" s="61">
        <v>0</v>
      </c>
      <c r="O213" s="16">
        <v>0</v>
      </c>
      <c r="P213" s="16">
        <v>0</v>
      </c>
      <c r="Q213" s="16">
        <v>0</v>
      </c>
      <c r="R213" s="19" t="s">
        <v>115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91">
        <v>0</v>
      </c>
      <c r="Z213" s="91">
        <v>0</v>
      </c>
      <c r="AA213" s="91">
        <v>0</v>
      </c>
      <c r="AB213" s="91">
        <v>0</v>
      </c>
      <c r="AC213" s="91">
        <v>0</v>
      </c>
    </row>
    <row r="214" spans="1:29" s="9" customFormat="1" ht="13.5" customHeight="1" x14ac:dyDescent="0.2">
      <c r="A214" s="15" t="s">
        <v>99</v>
      </c>
      <c r="B214" s="45" t="s">
        <v>1</v>
      </c>
      <c r="C214" s="69">
        <v>331.1239951</v>
      </c>
      <c r="D214" s="69">
        <v>290.96969647999998</v>
      </c>
      <c r="E214" s="69">
        <v>842.81675702999996</v>
      </c>
      <c r="F214" s="69">
        <v>1817.4778495500002</v>
      </c>
      <c r="G214" s="69">
        <v>2539.5846293300006</v>
      </c>
      <c r="H214" s="69">
        <v>2744.0262393499997</v>
      </c>
      <c r="I214" s="69">
        <v>3563.4596334800003</v>
      </c>
      <c r="J214" s="69">
        <v>3047.5343688800003</v>
      </c>
      <c r="K214" s="69">
        <v>3203.7077161100001</v>
      </c>
      <c r="L214" s="61">
        <v>2260.7288163700005</v>
      </c>
      <c r="M214" s="61">
        <v>3117.9443430199995</v>
      </c>
      <c r="N214" s="61">
        <v>2570.5397449999996</v>
      </c>
      <c r="O214" s="16">
        <v>2530.5131603499995</v>
      </c>
      <c r="P214" s="16">
        <v>1304.6771277400003</v>
      </c>
      <c r="Q214" s="16">
        <v>822.66009561999999</v>
      </c>
      <c r="R214" s="19" t="s">
        <v>115</v>
      </c>
      <c r="S214" s="16">
        <v>571.51425024000002</v>
      </c>
      <c r="T214" s="16">
        <v>530.85303336000004</v>
      </c>
      <c r="U214" s="16">
        <v>512.84030627000004</v>
      </c>
      <c r="V214" s="16">
        <v>494.17551053</v>
      </c>
      <c r="W214" s="16">
        <v>501.30320918000007</v>
      </c>
      <c r="X214" s="16">
        <v>231.3</v>
      </c>
      <c r="Y214" s="91">
        <v>218.25657135</v>
      </c>
      <c r="Z214" s="91">
        <v>220.25204445</v>
      </c>
      <c r="AA214" s="91">
        <v>300.85326508000003</v>
      </c>
      <c r="AB214" s="91">
        <v>302.05438112000002</v>
      </c>
      <c r="AC214" s="91">
        <v>297.26287539999998</v>
      </c>
    </row>
    <row r="215" spans="1:29" s="9" customFormat="1" x14ac:dyDescent="0.2">
      <c r="A215" s="15" t="s">
        <v>100</v>
      </c>
      <c r="B215" s="45" t="s">
        <v>1</v>
      </c>
      <c r="C215" s="69">
        <v>7557.4557618500003</v>
      </c>
      <c r="D215" s="69">
        <v>10444.243980810003</v>
      </c>
      <c r="E215" s="69">
        <v>6482.7674444478544</v>
      </c>
      <c r="F215" s="69">
        <v>10960.196061679506</v>
      </c>
      <c r="G215" s="69">
        <v>8484.7721680727791</v>
      </c>
      <c r="H215" s="69">
        <v>10903.594117487601</v>
      </c>
      <c r="I215" s="69">
        <v>10304.01347050687</v>
      </c>
      <c r="J215" s="69">
        <v>17997.658740094354</v>
      </c>
      <c r="K215" s="69">
        <v>12006.214217043795</v>
      </c>
      <c r="L215" s="61">
        <v>17731.563639790471</v>
      </c>
      <c r="M215" s="61">
        <v>20418.437680993698</v>
      </c>
      <c r="N215" s="61">
        <v>27155.879208642335</v>
      </c>
      <c r="O215" s="16">
        <v>31841.826427493455</v>
      </c>
      <c r="P215" s="16">
        <v>29794.479254839356</v>
      </c>
      <c r="Q215" s="16">
        <v>27991.533669625878</v>
      </c>
      <c r="R215" s="80" t="s">
        <v>115</v>
      </c>
      <c r="S215" s="16">
        <v>27936.655054816289</v>
      </c>
      <c r="T215" s="16">
        <v>30286.814054878854</v>
      </c>
      <c r="U215" s="16">
        <v>32354.56798443582</v>
      </c>
      <c r="V215" s="16">
        <v>36811.824677063327</v>
      </c>
      <c r="W215" s="16">
        <v>48349.550619921894</v>
      </c>
      <c r="X215" s="16">
        <v>44053.3</v>
      </c>
      <c r="Y215" s="91">
        <v>51327.752981272592</v>
      </c>
      <c r="Z215" s="91">
        <v>45989.498176608147</v>
      </c>
      <c r="AA215" s="91">
        <v>48637.176331396229</v>
      </c>
      <c r="AB215" s="91">
        <v>45808.723223077854</v>
      </c>
      <c r="AC215" s="91">
        <v>59693.014501226797</v>
      </c>
    </row>
    <row r="216" spans="1:29" s="9" customFormat="1" x14ac:dyDescent="0.2">
      <c r="A216" s="28" t="s">
        <v>38</v>
      </c>
      <c r="B216" s="43" t="s">
        <v>1</v>
      </c>
      <c r="C216" s="68">
        <v>4320.7167826800014</v>
      </c>
      <c r="D216" s="68">
        <v>6293.88456597</v>
      </c>
      <c r="E216" s="68">
        <v>2590.7514037780275</v>
      </c>
      <c r="F216" s="68">
        <v>4033.3559008260004</v>
      </c>
      <c r="G216" s="68">
        <v>3002.2496385060495</v>
      </c>
      <c r="H216" s="68">
        <v>4851.2639319748032</v>
      </c>
      <c r="I216" s="68">
        <v>2972.8020350856245</v>
      </c>
      <c r="J216" s="68">
        <v>3118.9069971276522</v>
      </c>
      <c r="K216" s="68">
        <v>3566.6724961830996</v>
      </c>
      <c r="L216" s="60">
        <v>5557.1502986959276</v>
      </c>
      <c r="M216" s="60">
        <v>4577.0249679293229</v>
      </c>
      <c r="N216" s="60">
        <v>9966.4781743308868</v>
      </c>
      <c r="O216" s="29">
        <v>10913.087088460148</v>
      </c>
      <c r="P216" s="29">
        <v>7472.3222126105684</v>
      </c>
      <c r="Q216" s="29">
        <v>11985.35567780392</v>
      </c>
      <c r="R216" s="79" t="s">
        <v>115</v>
      </c>
      <c r="S216" s="29">
        <v>3641.0488613256425</v>
      </c>
      <c r="T216" s="29">
        <v>4580.8236651381467</v>
      </c>
      <c r="U216" s="29">
        <v>4994.1502958230531</v>
      </c>
      <c r="V216" s="29">
        <v>5506.9419326270618</v>
      </c>
      <c r="W216" s="29">
        <v>6771.553666863083</v>
      </c>
      <c r="X216" s="29">
        <v>8907.7000000000007</v>
      </c>
      <c r="Y216" s="29">
        <v>7162.248457413345</v>
      </c>
      <c r="Z216" s="29">
        <v>5816.3366387409324</v>
      </c>
      <c r="AA216" s="29">
        <v>8762.1041804084307</v>
      </c>
      <c r="AB216" s="29">
        <v>6203.4926319494971</v>
      </c>
      <c r="AC216" s="29">
        <v>5381.0992143686281</v>
      </c>
    </row>
    <row r="217" spans="1:29" s="9" customFormat="1" x14ac:dyDescent="0.2">
      <c r="A217" s="2" t="s">
        <v>103</v>
      </c>
      <c r="B217" s="4" t="s">
        <v>103</v>
      </c>
      <c r="C217" s="4" t="s">
        <v>103</v>
      </c>
      <c r="D217" s="4" t="s">
        <v>103</v>
      </c>
      <c r="E217" s="4" t="s">
        <v>103</v>
      </c>
      <c r="F217" s="4" t="s">
        <v>103</v>
      </c>
      <c r="G217" s="4" t="s">
        <v>103</v>
      </c>
      <c r="H217" s="4" t="s">
        <v>103</v>
      </c>
      <c r="I217" s="4" t="s">
        <v>103</v>
      </c>
      <c r="J217" s="4" t="s">
        <v>103</v>
      </c>
      <c r="K217" s="4" t="s">
        <v>103</v>
      </c>
      <c r="L217" s="4" t="s">
        <v>103</v>
      </c>
      <c r="M217" s="4" t="s">
        <v>103</v>
      </c>
      <c r="N217" s="4" t="s">
        <v>103</v>
      </c>
      <c r="O217" s="4" t="s">
        <v>103</v>
      </c>
      <c r="P217" s="4" t="s">
        <v>103</v>
      </c>
      <c r="Q217" s="4" t="s">
        <v>103</v>
      </c>
      <c r="R217" s="4" t="s">
        <v>103</v>
      </c>
      <c r="S217" s="4" t="s">
        <v>103</v>
      </c>
      <c r="T217" s="4" t="s">
        <v>103</v>
      </c>
      <c r="U217" s="4" t="s">
        <v>103</v>
      </c>
      <c r="V217" s="4" t="s">
        <v>103</v>
      </c>
      <c r="W217" s="4" t="s">
        <v>103</v>
      </c>
      <c r="X217" s="4" t="s">
        <v>103</v>
      </c>
      <c r="Y217" s="4" t="s">
        <v>103</v>
      </c>
      <c r="Z217" s="4" t="s">
        <v>103</v>
      </c>
      <c r="AA217" s="4" t="s">
        <v>103</v>
      </c>
      <c r="AB217" s="4" t="s">
        <v>103</v>
      </c>
      <c r="AC217" s="4" t="s">
        <v>103</v>
      </c>
    </row>
    <row r="218" spans="1:29" s="9" customFormat="1" x14ac:dyDescent="0.2">
      <c r="A218" s="12" t="s">
        <v>35</v>
      </c>
      <c r="B218" s="42" t="s">
        <v>1</v>
      </c>
      <c r="C218" s="67">
        <v>6645.0367409099999</v>
      </c>
      <c r="D218" s="67">
        <v>7555.4279835899997</v>
      </c>
      <c r="E218" s="67">
        <v>6146.5432836600003</v>
      </c>
      <c r="F218" s="67">
        <v>5966.0219843700015</v>
      </c>
      <c r="G218" s="67">
        <v>6174.4524038499994</v>
      </c>
      <c r="H218" s="67">
        <v>6275.6569980100003</v>
      </c>
      <c r="I218" s="67">
        <v>6630.66804744</v>
      </c>
      <c r="J218" s="67">
        <v>5854.58718159</v>
      </c>
      <c r="K218" s="67">
        <v>6413.2687857599994</v>
      </c>
      <c r="L218" s="59">
        <v>6758.8126282499998</v>
      </c>
      <c r="M218" s="59">
        <v>7320.6262654436505</v>
      </c>
      <c r="N218" s="59">
        <v>7303.7781553189625</v>
      </c>
      <c r="O218" s="13">
        <v>7578.5415586335021</v>
      </c>
      <c r="P218" s="13">
        <v>7904.0649630368716</v>
      </c>
      <c r="Q218" s="13">
        <v>7531.8186296568165</v>
      </c>
      <c r="R218" s="81" t="s">
        <v>115</v>
      </c>
      <c r="S218" s="13">
        <v>5387.7803102618</v>
      </c>
      <c r="T218" s="13">
        <v>5057.6941529221895</v>
      </c>
      <c r="U218" s="13">
        <v>5601.9390007331695</v>
      </c>
      <c r="V218" s="13">
        <v>4860.9577496096008</v>
      </c>
      <c r="W218" s="13">
        <v>4710.7586855506297</v>
      </c>
      <c r="X218" s="13">
        <v>10094.4</v>
      </c>
      <c r="Y218" s="13">
        <v>10086.67236032758</v>
      </c>
      <c r="Z218" s="13">
        <v>9696.4337879800005</v>
      </c>
      <c r="AA218" s="13">
        <v>9708.4391362400002</v>
      </c>
      <c r="AB218" s="13">
        <v>9952.5663385999997</v>
      </c>
      <c r="AC218" s="13">
        <v>10113.81715194</v>
      </c>
    </row>
    <row r="219" spans="1:29" s="9" customFormat="1" x14ac:dyDescent="0.2">
      <c r="A219" s="28" t="s">
        <v>85</v>
      </c>
      <c r="B219" s="43" t="s">
        <v>1</v>
      </c>
      <c r="C219" s="68">
        <v>6732.3359473299988</v>
      </c>
      <c r="D219" s="68">
        <v>7604.7225741400016</v>
      </c>
      <c r="E219" s="68">
        <v>6201.1542494200003</v>
      </c>
      <c r="F219" s="68">
        <v>6026.8888179399992</v>
      </c>
      <c r="G219" s="68">
        <v>6238.4111120100006</v>
      </c>
      <c r="H219" s="68">
        <v>6376.7218757999999</v>
      </c>
      <c r="I219" s="68">
        <v>6677.7259174499995</v>
      </c>
      <c r="J219" s="68">
        <v>5880.7197636599994</v>
      </c>
      <c r="K219" s="68">
        <v>6474.7266371999995</v>
      </c>
      <c r="L219" s="60">
        <v>6804.0524383699994</v>
      </c>
      <c r="M219" s="60">
        <v>7374.9688301208253</v>
      </c>
      <c r="N219" s="60">
        <v>7335.0889452241272</v>
      </c>
      <c r="O219" s="29">
        <v>7625.8382300265112</v>
      </c>
      <c r="P219" s="29">
        <v>7958.2787330522788</v>
      </c>
      <c r="Q219" s="29">
        <v>7589.700740664447</v>
      </c>
      <c r="R219" s="79" t="s">
        <v>115</v>
      </c>
      <c r="S219" s="29">
        <v>5416.5658073759396</v>
      </c>
      <c r="T219" s="29">
        <v>5097.9357115304392</v>
      </c>
      <c r="U219" s="29">
        <v>5646.433738440327</v>
      </c>
      <c r="V219" s="29">
        <v>4881.9864110100907</v>
      </c>
      <c r="W219" s="29">
        <v>4736.6241956246977</v>
      </c>
      <c r="X219" s="29">
        <v>10126</v>
      </c>
      <c r="Y219" s="29">
        <v>10155.967170866779</v>
      </c>
      <c r="Z219" s="29">
        <v>10120.990095578911</v>
      </c>
      <c r="AA219" s="29">
        <v>10188.04786671446</v>
      </c>
      <c r="AB219" s="29">
        <v>10367.079820903389</v>
      </c>
      <c r="AC219" s="29">
        <v>10484.25368057312</v>
      </c>
    </row>
    <row r="220" spans="1:29" s="9" customFormat="1" x14ac:dyDescent="0.2">
      <c r="A220" s="15" t="s">
        <v>86</v>
      </c>
      <c r="B220" s="45" t="s">
        <v>1</v>
      </c>
      <c r="C220" s="69">
        <v>34.468291490000013</v>
      </c>
      <c r="D220" s="69">
        <v>36.45420111</v>
      </c>
      <c r="E220" s="69">
        <v>33.045711660000002</v>
      </c>
      <c r="F220" s="69">
        <v>20.540018629999999</v>
      </c>
      <c r="G220" s="69">
        <v>96.469964609999991</v>
      </c>
      <c r="H220" s="69">
        <v>24.475674689999998</v>
      </c>
      <c r="I220" s="69">
        <v>27.671741220000005</v>
      </c>
      <c r="J220" s="69">
        <v>368.73704823999992</v>
      </c>
      <c r="K220" s="69">
        <v>46.463800190000001</v>
      </c>
      <c r="L220" s="61">
        <v>72.154741970000003</v>
      </c>
      <c r="M220" s="61">
        <v>190.54839666057504</v>
      </c>
      <c r="N220" s="61">
        <v>96.188396726985005</v>
      </c>
      <c r="O220" s="16">
        <v>186.32887484410995</v>
      </c>
      <c r="P220" s="16">
        <v>88.845469854400008</v>
      </c>
      <c r="Q220" s="16">
        <v>31.166553184358001</v>
      </c>
      <c r="R220" s="19" t="s">
        <v>115</v>
      </c>
      <c r="S220" s="16">
        <v>25.447355765739999</v>
      </c>
      <c r="T220" s="16">
        <v>45.342647239640002</v>
      </c>
      <c r="U220" s="16">
        <v>7.799609577827999</v>
      </c>
      <c r="V220" s="16">
        <v>20.608675352206003</v>
      </c>
      <c r="W220" s="16">
        <v>21.821637718885</v>
      </c>
      <c r="X220" s="16">
        <v>67.5</v>
      </c>
      <c r="Y220" s="91">
        <v>24.472209390204998</v>
      </c>
      <c r="Z220" s="91">
        <v>24.466128120335998</v>
      </c>
      <c r="AA220" s="91">
        <v>4.5521062703129997</v>
      </c>
      <c r="AB220" s="91">
        <v>6.7375000170870001</v>
      </c>
      <c r="AC220" s="91">
        <v>89.503845566600006</v>
      </c>
    </row>
    <row r="221" spans="1:29" s="9" customFormat="1" x14ac:dyDescent="0.2">
      <c r="A221" s="18" t="s">
        <v>87</v>
      </c>
      <c r="B221" s="45" t="s">
        <v>1</v>
      </c>
      <c r="C221" s="69">
        <v>31.79829149</v>
      </c>
      <c r="D221" s="69">
        <v>35.504201109999997</v>
      </c>
      <c r="E221" s="69">
        <v>31.385711660000002</v>
      </c>
      <c r="F221" s="69">
        <v>18.560018629999998</v>
      </c>
      <c r="G221" s="69">
        <v>94.769964609999988</v>
      </c>
      <c r="H221" s="69">
        <v>22.221252439999997</v>
      </c>
      <c r="I221" s="69">
        <v>25.386642840000004</v>
      </c>
      <c r="J221" s="69">
        <v>366.03599792999995</v>
      </c>
      <c r="K221" s="69">
        <v>43.733800189999997</v>
      </c>
      <c r="L221" s="61">
        <v>69.404475239999996</v>
      </c>
      <c r="M221" s="61">
        <v>187.77359031057503</v>
      </c>
      <c r="N221" s="61">
        <v>94.123527206985003</v>
      </c>
      <c r="O221" s="16">
        <v>186.32887484410995</v>
      </c>
      <c r="P221" s="16">
        <v>88.845469854400008</v>
      </c>
      <c r="Q221" s="16">
        <v>31.166553184358001</v>
      </c>
      <c r="R221" s="19" t="s">
        <v>115</v>
      </c>
      <c r="S221" s="16">
        <v>25.447355765739999</v>
      </c>
      <c r="T221" s="16">
        <v>44.536828059640008</v>
      </c>
      <c r="U221" s="16">
        <v>7.799609577827999</v>
      </c>
      <c r="V221" s="16">
        <v>20.608675352206003</v>
      </c>
      <c r="W221" s="16">
        <v>21.821637718885</v>
      </c>
      <c r="X221" s="16">
        <v>12.4</v>
      </c>
      <c r="Y221" s="91">
        <v>24.472209390204998</v>
      </c>
      <c r="Z221" s="91">
        <v>24.466128120335998</v>
      </c>
      <c r="AA221" s="91">
        <v>4.5521062703129997</v>
      </c>
      <c r="AB221" s="91">
        <v>6.7375000170870001</v>
      </c>
      <c r="AC221" s="91">
        <v>89.503845566600006</v>
      </c>
    </row>
    <row r="222" spans="1:29" s="9" customFormat="1" x14ac:dyDescent="0.2">
      <c r="A222" s="18" t="s">
        <v>88</v>
      </c>
      <c r="B222" s="45" t="s">
        <v>1</v>
      </c>
      <c r="C222" s="69">
        <v>2.67</v>
      </c>
      <c r="D222" s="69">
        <v>0.95</v>
      </c>
      <c r="E222" s="69">
        <v>1.66</v>
      </c>
      <c r="F222" s="69">
        <v>1.98</v>
      </c>
      <c r="G222" s="69">
        <v>1.7</v>
      </c>
      <c r="H222" s="69">
        <v>2.2544222500000002</v>
      </c>
      <c r="I222" s="69">
        <v>2.28509838</v>
      </c>
      <c r="J222" s="69">
        <v>2.7010503099999998</v>
      </c>
      <c r="K222" s="69">
        <v>2.73</v>
      </c>
      <c r="L222" s="61">
        <v>2.7502667299999999</v>
      </c>
      <c r="M222" s="61">
        <v>2.77480635</v>
      </c>
      <c r="N222" s="61">
        <v>2.0648695200000002</v>
      </c>
      <c r="O222" s="16">
        <v>0</v>
      </c>
      <c r="P222" s="16">
        <v>0</v>
      </c>
      <c r="Q222" s="16">
        <v>0</v>
      </c>
      <c r="R222" s="19" t="s">
        <v>115</v>
      </c>
      <c r="S222" s="16">
        <v>0</v>
      </c>
      <c r="T222" s="16">
        <v>0.80581918000000008</v>
      </c>
      <c r="U222" s="16">
        <v>0</v>
      </c>
      <c r="V222" s="16">
        <v>0</v>
      </c>
      <c r="W222" s="16">
        <v>0</v>
      </c>
      <c r="X222" s="16">
        <v>55.1</v>
      </c>
      <c r="Y222" s="91">
        <v>0</v>
      </c>
      <c r="Z222" s="91">
        <v>0</v>
      </c>
      <c r="AA222" s="91">
        <v>0</v>
      </c>
      <c r="AB222" s="91">
        <v>0</v>
      </c>
      <c r="AC222" s="91">
        <v>0</v>
      </c>
    </row>
    <row r="223" spans="1:29" s="9" customFormat="1" x14ac:dyDescent="0.2">
      <c r="A223" s="17" t="s">
        <v>33</v>
      </c>
      <c r="B223" s="45" t="s">
        <v>1</v>
      </c>
      <c r="C223" s="69">
        <v>3100.9960555100001</v>
      </c>
      <c r="D223" s="69">
        <v>3796.7462208599995</v>
      </c>
      <c r="E223" s="69">
        <v>2906.5178228899999</v>
      </c>
      <c r="F223" s="69">
        <v>2619.5856399200002</v>
      </c>
      <c r="G223" s="69">
        <v>2974.95720927</v>
      </c>
      <c r="H223" s="69">
        <v>3398.1733082800001</v>
      </c>
      <c r="I223" s="69">
        <v>3783.5343549499999</v>
      </c>
      <c r="J223" s="69">
        <v>2358.0002015300001</v>
      </c>
      <c r="K223" s="69">
        <v>2891.1288601199999</v>
      </c>
      <c r="L223" s="61">
        <v>3056.69992985</v>
      </c>
      <c r="M223" s="61">
        <v>4013.7960280699999</v>
      </c>
      <c r="N223" s="61">
        <v>3707.2588011799999</v>
      </c>
      <c r="O223" s="16">
        <v>3497.45776411</v>
      </c>
      <c r="P223" s="16">
        <v>3299.6590754800004</v>
      </c>
      <c r="Q223" s="16">
        <v>3827.9188698400003</v>
      </c>
      <c r="R223" s="19" t="s">
        <v>115</v>
      </c>
      <c r="S223" s="16">
        <v>1959.67867905</v>
      </c>
      <c r="T223" s="16">
        <v>2024.7631850700002</v>
      </c>
      <c r="U223" s="16">
        <v>2518.4154745000001</v>
      </c>
      <c r="V223" s="16">
        <v>2222.9453297599994</v>
      </c>
      <c r="W223" s="16">
        <v>1891.19060545</v>
      </c>
      <c r="X223" s="16">
        <v>2445.8000000000002</v>
      </c>
      <c r="Y223" s="91">
        <v>2595.4649742699999</v>
      </c>
      <c r="Z223" s="91">
        <v>2294.96045009</v>
      </c>
      <c r="AA223" s="91">
        <v>2274.62902214</v>
      </c>
      <c r="AB223" s="91">
        <v>2434.2291132199998</v>
      </c>
      <c r="AC223" s="91">
        <v>2079.6706044699999</v>
      </c>
    </row>
    <row r="224" spans="1:29" s="9" customFormat="1" x14ac:dyDescent="0.2">
      <c r="A224" s="15" t="s">
        <v>89</v>
      </c>
      <c r="B224" s="45" t="s">
        <v>1</v>
      </c>
      <c r="C224" s="69">
        <v>0</v>
      </c>
      <c r="D224" s="69">
        <v>0</v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1">
        <v>0</v>
      </c>
      <c r="M224" s="61">
        <v>0</v>
      </c>
      <c r="N224" s="61">
        <v>0</v>
      </c>
      <c r="O224" s="16">
        <v>0</v>
      </c>
      <c r="P224" s="16">
        <v>0</v>
      </c>
      <c r="Q224" s="16">
        <v>0</v>
      </c>
      <c r="R224" s="19" t="s">
        <v>115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91">
        <v>0</v>
      </c>
      <c r="Z224" s="91">
        <v>0</v>
      </c>
      <c r="AA224" s="91">
        <v>0</v>
      </c>
      <c r="AB224" s="91">
        <v>0</v>
      </c>
      <c r="AC224" s="91">
        <v>0</v>
      </c>
    </row>
    <row r="225" spans="1:29" s="9" customFormat="1" x14ac:dyDescent="0.2">
      <c r="A225" s="15" t="s">
        <v>90</v>
      </c>
      <c r="B225" s="45" t="s">
        <v>1</v>
      </c>
      <c r="C225" s="69">
        <v>2363.8483943599999</v>
      </c>
      <c r="D225" s="69">
        <v>2067.8418925800001</v>
      </c>
      <c r="E225" s="69">
        <v>1808.64250726</v>
      </c>
      <c r="F225" s="69">
        <v>1847.68496923</v>
      </c>
      <c r="G225" s="69">
        <v>1971.6371447700001</v>
      </c>
      <c r="H225" s="69">
        <v>2003.8178251900001</v>
      </c>
      <c r="I225" s="69">
        <v>2209.5527053699998</v>
      </c>
      <c r="J225" s="69">
        <v>1913.2635019299998</v>
      </c>
      <c r="K225" s="69">
        <v>2532.1595380799999</v>
      </c>
      <c r="L225" s="61">
        <v>2432.65314644</v>
      </c>
      <c r="M225" s="61">
        <v>1836.1187199899998</v>
      </c>
      <c r="N225" s="61">
        <v>1861.6995871499998</v>
      </c>
      <c r="O225" s="16">
        <v>1927.3950325999999</v>
      </c>
      <c r="P225" s="16">
        <v>1955.35131761</v>
      </c>
      <c r="Q225" s="16">
        <v>2050.71943663</v>
      </c>
      <c r="R225" s="19" t="s">
        <v>115</v>
      </c>
      <c r="S225" s="16">
        <v>1741.30468479</v>
      </c>
      <c r="T225" s="16">
        <v>1702.4822616700001</v>
      </c>
      <c r="U225" s="16">
        <v>1660.5202436900001</v>
      </c>
      <c r="V225" s="16">
        <v>1320.6953903200001</v>
      </c>
      <c r="W225" s="16">
        <v>1306.7428728099999</v>
      </c>
      <c r="X225" s="16">
        <v>5775.1</v>
      </c>
      <c r="Y225" s="91">
        <v>5790.0521216899997</v>
      </c>
      <c r="Z225" s="91">
        <v>5577.1142582000002</v>
      </c>
      <c r="AA225" s="91">
        <v>5779.87979817</v>
      </c>
      <c r="AB225" s="91">
        <v>5943.7839265800003</v>
      </c>
      <c r="AC225" s="91">
        <v>5864.9789940600003</v>
      </c>
    </row>
    <row r="226" spans="1:29" s="9" customFormat="1" x14ac:dyDescent="0.2">
      <c r="A226" s="15" t="s">
        <v>91</v>
      </c>
      <c r="B226" s="45" t="s">
        <v>1</v>
      </c>
      <c r="C226" s="69">
        <v>369.10035032000002</v>
      </c>
      <c r="D226" s="69">
        <v>448.85706480999994</v>
      </c>
      <c r="E226" s="69">
        <v>626.23234802000002</v>
      </c>
      <c r="F226" s="69">
        <v>582.51189943000008</v>
      </c>
      <c r="G226" s="69">
        <v>436.22682230999999</v>
      </c>
      <c r="H226" s="69">
        <v>273.49708859000003</v>
      </c>
      <c r="I226" s="69">
        <v>104.19928321</v>
      </c>
      <c r="J226" s="69">
        <v>530.92649405999998</v>
      </c>
      <c r="K226" s="69">
        <v>237.95585979000001</v>
      </c>
      <c r="L226" s="61">
        <v>117.60423103000001</v>
      </c>
      <c r="M226" s="61">
        <v>317.56448853894994</v>
      </c>
      <c r="N226" s="61">
        <v>496.56771373150804</v>
      </c>
      <c r="O226" s="16">
        <v>357.49338662222203</v>
      </c>
      <c r="P226" s="16">
        <v>457.22627736999999</v>
      </c>
      <c r="Q226" s="16">
        <v>126.33034592</v>
      </c>
      <c r="R226" s="19" t="s">
        <v>115</v>
      </c>
      <c r="S226" s="16">
        <v>825.88403243999994</v>
      </c>
      <c r="T226" s="16">
        <v>554.81899748000001</v>
      </c>
      <c r="U226" s="16">
        <v>475.43117525999992</v>
      </c>
      <c r="V226" s="16">
        <v>389.91650439</v>
      </c>
      <c r="W226" s="16">
        <v>346.27163357000006</v>
      </c>
      <c r="X226" s="16">
        <v>462</v>
      </c>
      <c r="Y226" s="91">
        <v>402.78114591999997</v>
      </c>
      <c r="Z226" s="91">
        <v>407.55248723</v>
      </c>
      <c r="AA226" s="91">
        <v>395.96173657999998</v>
      </c>
      <c r="AB226" s="91">
        <v>155.89758800999999</v>
      </c>
      <c r="AC226" s="91">
        <v>294.14837735999998</v>
      </c>
    </row>
    <row r="227" spans="1:29" s="9" customFormat="1" x14ac:dyDescent="0.2">
      <c r="A227" s="15" t="s">
        <v>31</v>
      </c>
      <c r="B227" s="45" t="s">
        <v>1</v>
      </c>
      <c r="C227" s="69">
        <v>64.901879149999999</v>
      </c>
      <c r="D227" s="69">
        <v>55.274848249999998</v>
      </c>
      <c r="E227" s="69">
        <v>72.720415639999999</v>
      </c>
      <c r="F227" s="69">
        <v>88.135377099999999</v>
      </c>
      <c r="G227" s="69">
        <v>54.558299299999995</v>
      </c>
      <c r="H227" s="69">
        <v>17.47000195</v>
      </c>
      <c r="I227" s="69">
        <v>11.75759</v>
      </c>
      <c r="J227" s="69">
        <v>7.3155400000000004</v>
      </c>
      <c r="K227" s="69">
        <v>3.55516458</v>
      </c>
      <c r="L227" s="61">
        <v>2.0583999999999998</v>
      </c>
      <c r="M227" s="61">
        <v>0</v>
      </c>
      <c r="N227" s="61">
        <v>0</v>
      </c>
      <c r="O227" s="16">
        <v>62.531677999999999</v>
      </c>
      <c r="P227" s="16">
        <v>49.748764000000001</v>
      </c>
      <c r="Q227" s="16">
        <v>0</v>
      </c>
      <c r="R227" s="19" t="s">
        <v>115</v>
      </c>
      <c r="S227" s="16">
        <v>0</v>
      </c>
      <c r="T227" s="16">
        <v>18.565072000000001</v>
      </c>
      <c r="U227" s="16">
        <v>12.961400279999999</v>
      </c>
      <c r="V227" s="16">
        <v>12.91166514</v>
      </c>
      <c r="W227" s="16">
        <v>14.67314</v>
      </c>
      <c r="X227" s="16">
        <v>14.4</v>
      </c>
      <c r="Y227" s="91">
        <v>14.493729999999999</v>
      </c>
      <c r="Z227" s="91">
        <v>24.235641999999999</v>
      </c>
      <c r="AA227" s="91">
        <v>25.950150000000001</v>
      </c>
      <c r="AB227" s="91">
        <v>25.995835</v>
      </c>
      <c r="AC227" s="91">
        <v>32.470059900000003</v>
      </c>
    </row>
    <row r="228" spans="1:29" s="9" customFormat="1" x14ac:dyDescent="0.2">
      <c r="A228" s="15" t="s">
        <v>32</v>
      </c>
      <c r="B228" s="45" t="s">
        <v>1</v>
      </c>
      <c r="C228" s="69">
        <v>0</v>
      </c>
      <c r="D228" s="69">
        <v>61.068682500000001</v>
      </c>
      <c r="E228" s="69">
        <v>27.591200000000001</v>
      </c>
      <c r="F228" s="69">
        <v>26.111249999999998</v>
      </c>
      <c r="G228" s="69">
        <v>25.96125</v>
      </c>
      <c r="H228" s="69">
        <v>27.673649999999999</v>
      </c>
      <c r="I228" s="69">
        <v>0</v>
      </c>
      <c r="J228" s="69">
        <v>0</v>
      </c>
      <c r="K228" s="69">
        <v>0</v>
      </c>
      <c r="L228" s="61">
        <v>0</v>
      </c>
      <c r="M228" s="61">
        <v>0</v>
      </c>
      <c r="N228" s="61">
        <v>0</v>
      </c>
      <c r="O228" s="16">
        <v>0</v>
      </c>
      <c r="P228" s="16">
        <v>0</v>
      </c>
      <c r="Q228" s="16">
        <v>0</v>
      </c>
      <c r="R228" s="19" t="s">
        <v>115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91">
        <v>0</v>
      </c>
      <c r="Z228" s="91">
        <v>0</v>
      </c>
      <c r="AA228" s="91">
        <v>0</v>
      </c>
      <c r="AB228" s="91">
        <v>0</v>
      </c>
      <c r="AC228" s="91">
        <v>0</v>
      </c>
    </row>
    <row r="229" spans="1:29" s="9" customFormat="1" x14ac:dyDescent="0.2">
      <c r="A229" s="15" t="s">
        <v>116</v>
      </c>
      <c r="B229" s="45" t="s">
        <v>1</v>
      </c>
      <c r="C229" s="69">
        <v>0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1">
        <v>0</v>
      </c>
      <c r="M229" s="61">
        <v>0</v>
      </c>
      <c r="N229" s="61">
        <v>0</v>
      </c>
      <c r="O229" s="16">
        <v>0</v>
      </c>
      <c r="P229" s="16">
        <v>0</v>
      </c>
      <c r="Q229" s="16">
        <v>0</v>
      </c>
      <c r="R229" s="19" t="s">
        <v>115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91">
        <v>0</v>
      </c>
      <c r="Z229" s="91">
        <v>0</v>
      </c>
      <c r="AA229" s="91">
        <v>0</v>
      </c>
      <c r="AB229" s="91">
        <v>0</v>
      </c>
      <c r="AC229" s="91">
        <v>0</v>
      </c>
    </row>
    <row r="230" spans="1:29" s="9" customFormat="1" x14ac:dyDescent="0.2">
      <c r="A230" s="15" t="s">
        <v>92</v>
      </c>
      <c r="B230" s="45" t="s">
        <v>1</v>
      </c>
      <c r="C230" s="69">
        <v>379.41706267999996</v>
      </c>
      <c r="D230" s="69">
        <v>531.67624554999998</v>
      </c>
      <c r="E230" s="69">
        <v>466.53681316999996</v>
      </c>
      <c r="F230" s="69">
        <v>536.05779126999994</v>
      </c>
      <c r="G230" s="69">
        <v>437.07390719</v>
      </c>
      <c r="H230" s="69">
        <v>374.18511498000004</v>
      </c>
      <c r="I230" s="69">
        <v>293.08230950000001</v>
      </c>
      <c r="J230" s="69">
        <v>464.3540193</v>
      </c>
      <c r="K230" s="69">
        <v>490.64820949</v>
      </c>
      <c r="L230" s="61">
        <v>1038.5705834400001</v>
      </c>
      <c r="M230" s="61">
        <v>926.89298229157498</v>
      </c>
      <c r="N230" s="61">
        <v>1045.8389384689219</v>
      </c>
      <c r="O230" s="16">
        <v>1124.7555554826761</v>
      </c>
      <c r="P230" s="16">
        <v>1739.7444667048644</v>
      </c>
      <c r="Q230" s="16">
        <v>1335.5656877431759</v>
      </c>
      <c r="R230" s="19" t="s">
        <v>115</v>
      </c>
      <c r="S230" s="16">
        <v>332.79195932130006</v>
      </c>
      <c r="T230" s="16">
        <v>403.55172957884002</v>
      </c>
      <c r="U230" s="16">
        <v>574.95718990800799</v>
      </c>
      <c r="V230" s="16">
        <v>577.73645287724503</v>
      </c>
      <c r="W230" s="16">
        <v>559.54202590207694</v>
      </c>
      <c r="X230" s="16">
        <v>979</v>
      </c>
      <c r="Y230" s="91">
        <v>966.1717846514</v>
      </c>
      <c r="Z230" s="91">
        <v>1213.5314029502731</v>
      </c>
      <c r="AA230" s="91">
        <v>1351.610498738338</v>
      </c>
      <c r="AB230" s="91">
        <v>1407.1537122380839</v>
      </c>
      <c r="AC230" s="91">
        <v>1532.5774435312881</v>
      </c>
    </row>
    <row r="231" spans="1:29" s="9" customFormat="1" x14ac:dyDescent="0.2">
      <c r="A231" s="18" t="s">
        <v>93</v>
      </c>
      <c r="B231" s="45" t="s">
        <v>1</v>
      </c>
      <c r="C231" s="69">
        <v>80.581666170000005</v>
      </c>
      <c r="D231" s="69">
        <v>126.13654384</v>
      </c>
      <c r="E231" s="69">
        <v>172.10456734000002</v>
      </c>
      <c r="F231" s="69">
        <v>155.58799517000003</v>
      </c>
      <c r="G231" s="69">
        <v>163.87742692</v>
      </c>
      <c r="H231" s="69">
        <v>131.34753964999999</v>
      </c>
      <c r="I231" s="69">
        <v>92.061063469999993</v>
      </c>
      <c r="J231" s="69">
        <v>193.54530496999996</v>
      </c>
      <c r="K231" s="69">
        <v>171.25272907999999</v>
      </c>
      <c r="L231" s="61">
        <v>503.01966630999993</v>
      </c>
      <c r="M231" s="61">
        <v>688.55977751882506</v>
      </c>
      <c r="N231" s="61">
        <v>569.78308215253196</v>
      </c>
      <c r="O231" s="16">
        <v>516.93929920313599</v>
      </c>
      <c r="P231" s="16">
        <v>1166.9777643969439</v>
      </c>
      <c r="Q231" s="16">
        <v>848.9404991271839</v>
      </c>
      <c r="R231" s="19" t="s">
        <v>115</v>
      </c>
      <c r="S231" s="16">
        <v>201.69250642132002</v>
      </c>
      <c r="T231" s="16">
        <v>238.78967938264998</v>
      </c>
      <c r="U231" s="16">
        <v>270.86920041714399</v>
      </c>
      <c r="V231" s="16">
        <v>344.71789239099598</v>
      </c>
      <c r="W231" s="16">
        <v>377.99787819769699</v>
      </c>
      <c r="X231" s="16">
        <v>403.4</v>
      </c>
      <c r="Y231" s="91">
        <v>374.99028644257498</v>
      </c>
      <c r="Z231" s="91">
        <v>438.662428148944</v>
      </c>
      <c r="AA231" s="91">
        <v>537.57328700437097</v>
      </c>
      <c r="AB231" s="91">
        <v>554.60484582272102</v>
      </c>
      <c r="AC231" s="91">
        <v>605.95119904389605</v>
      </c>
    </row>
    <row r="232" spans="1:29" s="9" customFormat="1" x14ac:dyDescent="0.2">
      <c r="A232" s="18" t="s">
        <v>94</v>
      </c>
      <c r="B232" s="45" t="s">
        <v>1</v>
      </c>
      <c r="C232" s="69">
        <v>130.39268446</v>
      </c>
      <c r="D232" s="69">
        <v>136.68534113999999</v>
      </c>
      <c r="E232" s="69">
        <v>145.5849839</v>
      </c>
      <c r="F232" s="69">
        <v>212.02878357999998</v>
      </c>
      <c r="G232" s="69">
        <v>208.37122647000001</v>
      </c>
      <c r="H232" s="69">
        <v>212.01498187000001</v>
      </c>
      <c r="I232" s="69">
        <v>149.42017045</v>
      </c>
      <c r="J232" s="69">
        <v>249.23469553999999</v>
      </c>
      <c r="K232" s="69">
        <v>225.38135930000001</v>
      </c>
      <c r="L232" s="61">
        <v>262.04915872000004</v>
      </c>
      <c r="M232" s="61">
        <v>193.47848597999999</v>
      </c>
      <c r="N232" s="61">
        <v>252.66255067000003</v>
      </c>
      <c r="O232" s="16">
        <v>189.13219382999998</v>
      </c>
      <c r="P232" s="16">
        <v>192.53543149000001</v>
      </c>
      <c r="Q232" s="16">
        <v>195.83688262000001</v>
      </c>
      <c r="R232" s="19" t="s">
        <v>115</v>
      </c>
      <c r="S232" s="16">
        <v>35.706061640000001</v>
      </c>
      <c r="T232" s="16">
        <v>53.669751769999998</v>
      </c>
      <c r="U232" s="16">
        <v>51.870711350000001</v>
      </c>
      <c r="V232" s="16">
        <v>39.372556420000002</v>
      </c>
      <c r="W232" s="16">
        <v>9.9096606300000012</v>
      </c>
      <c r="X232" s="16">
        <v>233.2</v>
      </c>
      <c r="Y232" s="91">
        <v>233.22279306999999</v>
      </c>
      <c r="Z232" s="91">
        <v>225.48998327999999</v>
      </c>
      <c r="AA232" s="91">
        <v>220.15302621000001</v>
      </c>
      <c r="AB232" s="91">
        <v>222.19718673</v>
      </c>
      <c r="AC232" s="91">
        <v>226.14885598999999</v>
      </c>
    </row>
    <row r="233" spans="1:29" s="9" customFormat="1" x14ac:dyDescent="0.2">
      <c r="A233" s="18" t="s">
        <v>95</v>
      </c>
      <c r="B233" s="45" t="s">
        <v>1</v>
      </c>
      <c r="C233" s="69">
        <v>2.5690200000000001</v>
      </c>
      <c r="D233" s="69">
        <v>2.7527200000000001</v>
      </c>
      <c r="E233" s="69">
        <v>2.4542199999999998</v>
      </c>
      <c r="F233" s="69">
        <v>2.5516999999999999</v>
      </c>
      <c r="G233" s="69">
        <v>2.57362</v>
      </c>
      <c r="H233" s="69">
        <v>2.6364999999999998</v>
      </c>
      <c r="I233" s="69">
        <v>2.7534999999999998</v>
      </c>
      <c r="J233" s="69">
        <v>2.2057600000000002</v>
      </c>
      <c r="K233" s="69">
        <v>2.6032000000000002</v>
      </c>
      <c r="L233" s="61">
        <v>3.14</v>
      </c>
      <c r="M233" s="61">
        <v>3.3427199999999999</v>
      </c>
      <c r="N233" s="61">
        <v>3.5230399999999999</v>
      </c>
      <c r="O233" s="16">
        <v>3.71312</v>
      </c>
      <c r="P233" s="16">
        <v>3.6198399999999999</v>
      </c>
      <c r="Q233" s="16">
        <v>3.9318399999999998</v>
      </c>
      <c r="R233" s="19" t="s">
        <v>115</v>
      </c>
      <c r="S233" s="16">
        <v>1.9099725700000001</v>
      </c>
      <c r="T233" s="16">
        <v>1.91121845</v>
      </c>
      <c r="U233" s="16">
        <v>2.71671467</v>
      </c>
      <c r="V233" s="16">
        <v>3.4393117900000001</v>
      </c>
      <c r="W233" s="16">
        <v>0</v>
      </c>
      <c r="X233" s="16">
        <v>0</v>
      </c>
      <c r="Y233" s="91">
        <v>0</v>
      </c>
      <c r="Z233" s="91">
        <v>0</v>
      </c>
      <c r="AA233" s="91">
        <v>0</v>
      </c>
      <c r="AB233" s="91">
        <v>0</v>
      </c>
      <c r="AC233" s="91">
        <v>0</v>
      </c>
    </row>
    <row r="234" spans="1:29" s="9" customFormat="1" x14ac:dyDescent="0.2">
      <c r="A234" s="18" t="s">
        <v>57</v>
      </c>
      <c r="B234" s="45" t="s">
        <v>1</v>
      </c>
      <c r="C234" s="69">
        <v>165.87369204999999</v>
      </c>
      <c r="D234" s="69">
        <v>266.10164056999997</v>
      </c>
      <c r="E234" s="69">
        <v>146.39304193000001</v>
      </c>
      <c r="F234" s="69">
        <v>165.88931252</v>
      </c>
      <c r="G234" s="69">
        <v>62.2516338</v>
      </c>
      <c r="H234" s="69">
        <v>28.186093460000002</v>
      </c>
      <c r="I234" s="69">
        <v>48.847575579999997</v>
      </c>
      <c r="J234" s="69">
        <v>19.368258789999999</v>
      </c>
      <c r="K234" s="69">
        <v>91.410921110000004</v>
      </c>
      <c r="L234" s="61">
        <v>270.36175841000005</v>
      </c>
      <c r="M234" s="61">
        <v>41.511998792749999</v>
      </c>
      <c r="N234" s="61">
        <v>219.87026564638998</v>
      </c>
      <c r="O234" s="16">
        <v>414.97094244954002</v>
      </c>
      <c r="P234" s="16">
        <v>376.61143081792</v>
      </c>
      <c r="Q234" s="16">
        <v>286.85646599599198</v>
      </c>
      <c r="R234" s="19" t="s">
        <v>115</v>
      </c>
      <c r="S234" s="16">
        <v>93.483418689979999</v>
      </c>
      <c r="T234" s="16">
        <v>109.18107997619001</v>
      </c>
      <c r="U234" s="16">
        <v>249.50056347086399</v>
      </c>
      <c r="V234" s="16">
        <v>190.20669227624899</v>
      </c>
      <c r="W234" s="16">
        <v>171.63448707438002</v>
      </c>
      <c r="X234" s="16">
        <v>342.4</v>
      </c>
      <c r="Y234" s="91">
        <v>357.958705138825</v>
      </c>
      <c r="Z234" s="91">
        <v>549.378991521329</v>
      </c>
      <c r="AA234" s="91">
        <v>593.88418552396695</v>
      </c>
      <c r="AB234" s="91">
        <v>630.35167968536302</v>
      </c>
      <c r="AC234" s="91">
        <v>700.47738849739198</v>
      </c>
    </row>
    <row r="235" spans="1:29" s="9" customFormat="1" x14ac:dyDescent="0.2">
      <c r="A235" s="18" t="s">
        <v>96</v>
      </c>
      <c r="B235" s="45" t="s">
        <v>1</v>
      </c>
      <c r="C235" s="69">
        <v>0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1">
        <v>0</v>
      </c>
      <c r="M235" s="61">
        <v>0</v>
      </c>
      <c r="N235" s="61">
        <v>0</v>
      </c>
      <c r="O235" s="16">
        <v>0</v>
      </c>
      <c r="P235" s="16">
        <v>0</v>
      </c>
      <c r="Q235" s="16">
        <v>0</v>
      </c>
      <c r="R235" s="19" t="s">
        <v>115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91">
        <v>0</v>
      </c>
      <c r="Z235" s="91">
        <v>0</v>
      </c>
      <c r="AA235" s="91">
        <v>0</v>
      </c>
      <c r="AB235" s="91">
        <v>0</v>
      </c>
      <c r="AC235" s="91">
        <v>0</v>
      </c>
    </row>
    <row r="236" spans="1:29" x14ac:dyDescent="0.2">
      <c r="A236" s="15" t="s">
        <v>114</v>
      </c>
      <c r="B236" s="45" t="s">
        <v>1</v>
      </c>
      <c r="C236" s="69" t="s">
        <v>115</v>
      </c>
      <c r="D236" s="69" t="s">
        <v>115</v>
      </c>
      <c r="E236" s="69" t="s">
        <v>115</v>
      </c>
      <c r="F236" s="69" t="s">
        <v>115</v>
      </c>
      <c r="G236" s="69" t="s">
        <v>115</v>
      </c>
      <c r="H236" s="69" t="s">
        <v>115</v>
      </c>
      <c r="I236" s="69" t="s">
        <v>115</v>
      </c>
      <c r="J236" s="69" t="s">
        <v>115</v>
      </c>
      <c r="K236" s="69" t="s">
        <v>115</v>
      </c>
      <c r="L236" s="61" t="s">
        <v>115</v>
      </c>
      <c r="M236" s="61" t="s">
        <v>115</v>
      </c>
      <c r="N236" s="61" t="s">
        <v>115</v>
      </c>
      <c r="O236" s="16" t="s">
        <v>115</v>
      </c>
      <c r="P236" s="16" t="s">
        <v>115</v>
      </c>
      <c r="Q236" s="16" t="s">
        <v>115</v>
      </c>
      <c r="R236" s="19" t="s">
        <v>115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91">
        <v>0</v>
      </c>
      <c r="Z236" s="91">
        <v>0</v>
      </c>
      <c r="AA236" s="91">
        <v>0</v>
      </c>
      <c r="AB236" s="91">
        <v>0</v>
      </c>
      <c r="AC236" s="91">
        <v>0</v>
      </c>
    </row>
    <row r="237" spans="1:29" s="9" customFormat="1" x14ac:dyDescent="0.2">
      <c r="A237" s="15" t="s">
        <v>7</v>
      </c>
      <c r="B237" s="45" t="s">
        <v>1</v>
      </c>
      <c r="C237" s="69">
        <v>0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1">
        <v>0</v>
      </c>
      <c r="M237" s="61">
        <v>0</v>
      </c>
      <c r="N237" s="61">
        <v>0</v>
      </c>
      <c r="O237" s="16">
        <v>0</v>
      </c>
      <c r="P237" s="16">
        <v>0</v>
      </c>
      <c r="Q237" s="16">
        <v>0</v>
      </c>
      <c r="R237" s="19" t="s">
        <v>115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91">
        <v>0</v>
      </c>
      <c r="Z237" s="91">
        <v>0</v>
      </c>
      <c r="AA237" s="91">
        <v>0</v>
      </c>
      <c r="AB237" s="91">
        <v>0</v>
      </c>
      <c r="AC237" s="91">
        <v>0</v>
      </c>
    </row>
    <row r="238" spans="1:29" s="9" customFormat="1" x14ac:dyDescent="0.2">
      <c r="A238" s="15" t="s">
        <v>97</v>
      </c>
      <c r="B238" s="45" t="s">
        <v>1</v>
      </c>
      <c r="C238" s="69">
        <v>0</v>
      </c>
      <c r="D238" s="69">
        <v>0</v>
      </c>
      <c r="E238" s="69"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1">
        <v>0</v>
      </c>
      <c r="M238" s="61">
        <v>0</v>
      </c>
      <c r="N238" s="61">
        <v>0</v>
      </c>
      <c r="O238" s="16">
        <v>0</v>
      </c>
      <c r="P238" s="16">
        <v>0</v>
      </c>
      <c r="Q238" s="16">
        <v>0</v>
      </c>
      <c r="R238" s="19" t="s">
        <v>115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91">
        <v>0</v>
      </c>
      <c r="Z238" s="91">
        <v>0</v>
      </c>
      <c r="AA238" s="91">
        <v>0</v>
      </c>
      <c r="AB238" s="91">
        <v>0</v>
      </c>
      <c r="AC238" s="91">
        <v>0</v>
      </c>
    </row>
    <row r="239" spans="1:29" s="9" customFormat="1" x14ac:dyDescent="0.2">
      <c r="A239" s="18" t="s">
        <v>98</v>
      </c>
      <c r="B239" s="45" t="s">
        <v>1</v>
      </c>
      <c r="C239" s="69">
        <v>0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1">
        <v>0</v>
      </c>
      <c r="M239" s="61">
        <v>0</v>
      </c>
      <c r="N239" s="61">
        <v>0</v>
      </c>
      <c r="O239" s="16">
        <v>0</v>
      </c>
      <c r="P239" s="16">
        <v>0</v>
      </c>
      <c r="Q239" s="16">
        <v>0</v>
      </c>
      <c r="R239" s="19" t="s">
        <v>115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91">
        <v>0</v>
      </c>
      <c r="Z239" s="91">
        <v>0</v>
      </c>
      <c r="AA239" s="91">
        <v>0</v>
      </c>
      <c r="AB239" s="91">
        <v>0</v>
      </c>
      <c r="AC239" s="91">
        <v>0</v>
      </c>
    </row>
    <row r="240" spans="1:29" s="9" customFormat="1" x14ac:dyDescent="0.2">
      <c r="A240" s="18" t="s">
        <v>101</v>
      </c>
      <c r="B240" s="45" t="s">
        <v>1</v>
      </c>
      <c r="C240" s="69">
        <v>0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1">
        <v>0</v>
      </c>
      <c r="M240" s="61">
        <v>0</v>
      </c>
      <c r="N240" s="61">
        <v>0</v>
      </c>
      <c r="O240" s="16">
        <v>0</v>
      </c>
      <c r="P240" s="16">
        <v>0</v>
      </c>
      <c r="Q240" s="16">
        <v>0</v>
      </c>
      <c r="R240" s="19" t="s">
        <v>115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91">
        <v>0</v>
      </c>
      <c r="Z240" s="91">
        <v>0</v>
      </c>
      <c r="AA240" s="91">
        <v>0</v>
      </c>
      <c r="AB240" s="91">
        <v>0</v>
      </c>
      <c r="AC240" s="91">
        <v>0</v>
      </c>
    </row>
    <row r="241" spans="1:29" s="9" customFormat="1" x14ac:dyDescent="0.2">
      <c r="A241" s="15" t="s">
        <v>99</v>
      </c>
      <c r="B241" s="45" t="s">
        <v>1</v>
      </c>
      <c r="C241" s="69">
        <v>0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1">
        <v>0</v>
      </c>
      <c r="M241" s="61">
        <v>0</v>
      </c>
      <c r="N241" s="61">
        <v>0</v>
      </c>
      <c r="O241" s="16">
        <v>0</v>
      </c>
      <c r="P241" s="16">
        <v>0</v>
      </c>
      <c r="Q241" s="16">
        <v>0</v>
      </c>
      <c r="R241" s="19" t="s">
        <v>115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91">
        <v>0</v>
      </c>
      <c r="Z241" s="91">
        <v>0</v>
      </c>
      <c r="AA241" s="91">
        <v>0</v>
      </c>
      <c r="AB241" s="91">
        <v>0</v>
      </c>
      <c r="AC241" s="91">
        <v>0</v>
      </c>
    </row>
    <row r="242" spans="1:29" s="9" customFormat="1" x14ac:dyDescent="0.2">
      <c r="A242" s="15" t="s">
        <v>100</v>
      </c>
      <c r="B242" s="45" t="s">
        <v>1</v>
      </c>
      <c r="C242" s="69">
        <v>419.60391381999995</v>
      </c>
      <c r="D242" s="69">
        <v>606.80341848</v>
      </c>
      <c r="E242" s="69">
        <v>259.86743078000001</v>
      </c>
      <c r="F242" s="69">
        <v>306.26187236000004</v>
      </c>
      <c r="G242" s="69">
        <v>241.52651456000001</v>
      </c>
      <c r="H242" s="69">
        <v>257.42921211999999</v>
      </c>
      <c r="I242" s="69">
        <v>247.92793319999998</v>
      </c>
      <c r="J242" s="69">
        <v>238.12295859999998</v>
      </c>
      <c r="K242" s="69">
        <v>272.81520495000007</v>
      </c>
      <c r="L242" s="61">
        <v>84.311405640000004</v>
      </c>
      <c r="M242" s="61">
        <v>90.048214569725005</v>
      </c>
      <c r="N242" s="61">
        <v>127.53550796671102</v>
      </c>
      <c r="O242" s="16">
        <v>469.87593836750187</v>
      </c>
      <c r="P242" s="16">
        <v>367.70336203301611</v>
      </c>
      <c r="Q242" s="16">
        <v>217.99984734691398</v>
      </c>
      <c r="R242" s="80" t="s">
        <v>115</v>
      </c>
      <c r="S242" s="16">
        <v>531.45909600889991</v>
      </c>
      <c r="T242" s="16">
        <v>348.41181849195999</v>
      </c>
      <c r="U242" s="16">
        <v>396.34864522449215</v>
      </c>
      <c r="V242" s="16">
        <v>337.17239317064008</v>
      </c>
      <c r="W242" s="16">
        <v>596.38228017373615</v>
      </c>
      <c r="X242" s="16">
        <v>382.2</v>
      </c>
      <c r="Y242" s="91">
        <v>362.53120494517498</v>
      </c>
      <c r="Z242" s="91">
        <v>579.12972698829697</v>
      </c>
      <c r="AA242" s="91">
        <v>355.46455481580699</v>
      </c>
      <c r="AB242" s="91">
        <v>393.28214583822199</v>
      </c>
      <c r="AC242" s="91">
        <v>590.90435568523196</v>
      </c>
    </row>
    <row r="243" spans="1:29" s="9" customFormat="1" x14ac:dyDescent="0.2">
      <c r="A243" s="28" t="s">
        <v>38</v>
      </c>
      <c r="B243" s="43" t="s">
        <v>1</v>
      </c>
      <c r="C243" s="68">
        <v>87.29920641999999</v>
      </c>
      <c r="D243" s="68">
        <v>49.294590550000002</v>
      </c>
      <c r="E243" s="68">
        <v>54.610965760000013</v>
      </c>
      <c r="F243" s="68">
        <v>60.86683356999999</v>
      </c>
      <c r="G243" s="68">
        <v>63.958708159999993</v>
      </c>
      <c r="H243" s="68">
        <v>101.06487779000001</v>
      </c>
      <c r="I243" s="68">
        <v>47.057870010000002</v>
      </c>
      <c r="J243" s="68">
        <v>26.132582070000002</v>
      </c>
      <c r="K243" s="68">
        <v>61.457851440000006</v>
      </c>
      <c r="L243" s="60">
        <v>45.239810120000001</v>
      </c>
      <c r="M243" s="60">
        <v>54.342564677174998</v>
      </c>
      <c r="N243" s="60">
        <v>31.310789905163997</v>
      </c>
      <c r="O243" s="29">
        <v>47.296671393008999</v>
      </c>
      <c r="P243" s="29">
        <v>54.213770015408002</v>
      </c>
      <c r="Q243" s="29">
        <v>57.882111007632005</v>
      </c>
      <c r="R243" s="79" t="s">
        <v>115</v>
      </c>
      <c r="S243" s="29">
        <v>28.78549711414</v>
      </c>
      <c r="T243" s="29">
        <v>40.241558608250003</v>
      </c>
      <c r="U243" s="29">
        <v>44.494737707158002</v>
      </c>
      <c r="V243" s="29">
        <v>21.028661400490002</v>
      </c>
      <c r="W243" s="29">
        <v>25.865510074068002</v>
      </c>
      <c r="X243" s="29">
        <v>31.3</v>
      </c>
      <c r="Y243" s="29">
        <v>68.968397969194996</v>
      </c>
      <c r="Z243" s="29">
        <v>56.095388144322001</v>
      </c>
      <c r="AA243" s="29">
        <v>66.111758803271002</v>
      </c>
      <c r="AB243" s="29">
        <v>24.742913990000002</v>
      </c>
      <c r="AC243" s="29">
        <v>36.703414410000001</v>
      </c>
    </row>
    <row r="244" spans="1:29" s="9" customFormat="1" x14ac:dyDescent="0.2">
      <c r="A244" s="2" t="s">
        <v>103</v>
      </c>
      <c r="B244" s="4" t="s">
        <v>103</v>
      </c>
      <c r="C244" s="4" t="s">
        <v>103</v>
      </c>
      <c r="D244" s="4" t="s">
        <v>103</v>
      </c>
      <c r="E244" s="4" t="s">
        <v>103</v>
      </c>
      <c r="F244" s="4" t="s">
        <v>103</v>
      </c>
      <c r="G244" s="4" t="s">
        <v>103</v>
      </c>
      <c r="H244" s="4" t="s">
        <v>103</v>
      </c>
      <c r="I244" s="4" t="s">
        <v>103</v>
      </c>
      <c r="J244" s="4" t="s">
        <v>103</v>
      </c>
      <c r="K244" s="4" t="s">
        <v>103</v>
      </c>
      <c r="L244" s="4" t="s">
        <v>103</v>
      </c>
      <c r="M244" s="4" t="s">
        <v>103</v>
      </c>
      <c r="N244" s="4" t="s">
        <v>103</v>
      </c>
      <c r="O244" s="4" t="s">
        <v>103</v>
      </c>
      <c r="P244" s="4" t="s">
        <v>103</v>
      </c>
      <c r="Q244" s="4" t="s">
        <v>103</v>
      </c>
      <c r="R244" s="4" t="s">
        <v>103</v>
      </c>
      <c r="S244" s="4" t="s">
        <v>103</v>
      </c>
      <c r="T244" s="4" t="s">
        <v>103</v>
      </c>
      <c r="U244" s="4" t="s">
        <v>103</v>
      </c>
      <c r="V244" s="4" t="s">
        <v>103</v>
      </c>
      <c r="W244" s="4" t="s">
        <v>103</v>
      </c>
      <c r="X244" s="4" t="s">
        <v>103</v>
      </c>
      <c r="Y244" s="4" t="s">
        <v>103</v>
      </c>
      <c r="Z244" s="4" t="s">
        <v>103</v>
      </c>
      <c r="AA244" s="4" t="s">
        <v>103</v>
      </c>
      <c r="AB244" s="4" t="s">
        <v>103</v>
      </c>
      <c r="AC244" s="4" t="s">
        <v>103</v>
      </c>
    </row>
    <row r="245" spans="1:29" s="9" customFormat="1" x14ac:dyDescent="0.2">
      <c r="A245" s="12" t="s">
        <v>37</v>
      </c>
      <c r="B245" s="42" t="s">
        <v>1</v>
      </c>
      <c r="C245" s="67">
        <v>0</v>
      </c>
      <c r="D245" s="67">
        <v>212.79053786</v>
      </c>
      <c r="E245" s="67">
        <v>1018.0216836941499</v>
      </c>
      <c r="F245" s="67">
        <v>3786.6066513790001</v>
      </c>
      <c r="G245" s="67">
        <v>6228.0376681672014</v>
      </c>
      <c r="H245" s="67">
        <v>11141.350896477201</v>
      </c>
      <c r="I245" s="67">
        <v>16893.091809252004</v>
      </c>
      <c r="J245" s="67">
        <v>23647.162283884652</v>
      </c>
      <c r="K245" s="67">
        <v>31648.723693083855</v>
      </c>
      <c r="L245" s="59">
        <v>47996.324952592899</v>
      </c>
      <c r="M245" s="59">
        <v>85841.367415504748</v>
      </c>
      <c r="N245" s="59">
        <v>111819.27599219227</v>
      </c>
      <c r="O245" s="13">
        <v>132798.58003145293</v>
      </c>
      <c r="P245" s="13">
        <v>161197.38243003612</v>
      </c>
      <c r="Q245" s="13">
        <v>212655.31114010874</v>
      </c>
      <c r="R245" s="81" t="s">
        <v>115</v>
      </c>
      <c r="S245" s="13">
        <v>125007.44115596791</v>
      </c>
      <c r="T245" s="13">
        <v>120030.78189121064</v>
      </c>
      <c r="U245" s="13">
        <v>141338.62392487505</v>
      </c>
      <c r="V245" s="13">
        <v>154515.09865647365</v>
      </c>
      <c r="W245" s="13">
        <v>172756.37492840784</v>
      </c>
      <c r="X245" s="13">
        <v>216087.6</v>
      </c>
      <c r="Y245" s="13">
        <v>251708.4484212152</v>
      </c>
      <c r="Z245" s="13">
        <v>285315.78525545599</v>
      </c>
      <c r="AA245" s="13">
        <v>354940.03726163768</v>
      </c>
      <c r="AB245" s="13">
        <v>368762.70105453278</v>
      </c>
      <c r="AC245" s="13">
        <v>377051.82935719052</v>
      </c>
    </row>
    <row r="246" spans="1:29" s="9" customFormat="1" x14ac:dyDescent="0.2">
      <c r="A246" s="28" t="s">
        <v>85</v>
      </c>
      <c r="B246" s="43" t="s">
        <v>1</v>
      </c>
      <c r="C246" s="68">
        <v>0</v>
      </c>
      <c r="D246" s="68">
        <v>212.95540797999999</v>
      </c>
      <c r="E246" s="68">
        <v>1018.4961881026248</v>
      </c>
      <c r="F246" s="68">
        <v>3789.1135119520004</v>
      </c>
      <c r="G246" s="68">
        <v>6232.5770827268261</v>
      </c>
      <c r="H246" s="68">
        <v>11150.950247769197</v>
      </c>
      <c r="I246" s="68">
        <v>16920.056590074324</v>
      </c>
      <c r="J246" s="68">
        <v>23666.076940548559</v>
      </c>
      <c r="K246" s="68">
        <v>31776.73601486547</v>
      </c>
      <c r="L246" s="60">
        <v>48040.87201636465</v>
      </c>
      <c r="M246" s="60">
        <v>85916.298347872522</v>
      </c>
      <c r="N246" s="60">
        <v>111904.76726182777</v>
      </c>
      <c r="O246" s="29">
        <v>132931.59265828694</v>
      </c>
      <c r="P246" s="29">
        <v>161483.45093675342</v>
      </c>
      <c r="Q246" s="29">
        <v>212959.27602224331</v>
      </c>
      <c r="R246" s="79" t="s">
        <v>115</v>
      </c>
      <c r="S246" s="29">
        <v>125741.15909886107</v>
      </c>
      <c r="T246" s="29">
        <v>121138.90275234937</v>
      </c>
      <c r="U246" s="29">
        <v>141968.74876361853</v>
      </c>
      <c r="V246" s="29">
        <v>155525.31979612293</v>
      </c>
      <c r="W246" s="29">
        <v>173740.67456593175</v>
      </c>
      <c r="X246" s="29">
        <v>225725.9</v>
      </c>
      <c r="Y246" s="29">
        <v>259523.86824351241</v>
      </c>
      <c r="Z246" s="29">
        <v>290437.72957670601</v>
      </c>
      <c r="AA246" s="29">
        <v>358645.91863622179</v>
      </c>
      <c r="AB246" s="29">
        <v>373202.00886292761</v>
      </c>
      <c r="AC246" s="29">
        <v>381311.80754116568</v>
      </c>
    </row>
    <row r="247" spans="1:29" s="9" customFormat="1" x14ac:dyDescent="0.2">
      <c r="A247" s="15" t="s">
        <v>86</v>
      </c>
      <c r="B247" s="45" t="s">
        <v>1</v>
      </c>
      <c r="C247" s="69">
        <v>0</v>
      </c>
      <c r="D247" s="69">
        <v>3.6450120000000003E-2</v>
      </c>
      <c r="E247" s="69">
        <v>0.55713160037499987</v>
      </c>
      <c r="F247" s="69">
        <v>178.92027790900002</v>
      </c>
      <c r="G247" s="69">
        <v>110.34034415865001</v>
      </c>
      <c r="H247" s="69">
        <v>43.151662211599998</v>
      </c>
      <c r="I247" s="69">
        <v>151.77976777612503</v>
      </c>
      <c r="J247" s="69">
        <v>65.96066373604998</v>
      </c>
      <c r="K247" s="69">
        <v>122.00242691735001</v>
      </c>
      <c r="L247" s="61">
        <v>128.08596010003302</v>
      </c>
      <c r="M247" s="61">
        <v>357.61660570445002</v>
      </c>
      <c r="N247" s="61">
        <v>398.26110229357113</v>
      </c>
      <c r="O247" s="16">
        <v>880.94736683206941</v>
      </c>
      <c r="P247" s="16">
        <v>1056.5640836687262</v>
      </c>
      <c r="Q247" s="16">
        <v>874.07043565410993</v>
      </c>
      <c r="R247" s="19" t="s">
        <v>115</v>
      </c>
      <c r="S247" s="16">
        <v>547.39096804203996</v>
      </c>
      <c r="T247" s="16">
        <v>3303.5185859848602</v>
      </c>
      <c r="U247" s="16">
        <v>644.00526018105097</v>
      </c>
      <c r="V247" s="16">
        <v>829.32139773997164</v>
      </c>
      <c r="W247" s="16">
        <v>660.68249070898185</v>
      </c>
      <c r="X247" s="16">
        <v>905.6</v>
      </c>
      <c r="Y247" s="91">
        <v>747.80137201543903</v>
      </c>
      <c r="Z247" s="91">
        <v>885.96261936514497</v>
      </c>
      <c r="AA247" s="91">
        <v>454.196779278213</v>
      </c>
      <c r="AB247" s="91">
        <v>232.623570560329</v>
      </c>
      <c r="AC247" s="91">
        <v>2559.5747053361142</v>
      </c>
    </row>
    <row r="248" spans="1:29" s="9" customFormat="1" x14ac:dyDescent="0.2">
      <c r="A248" s="18" t="s">
        <v>87</v>
      </c>
      <c r="B248" s="45" t="s">
        <v>1</v>
      </c>
      <c r="C248" s="69">
        <v>0</v>
      </c>
      <c r="D248" s="69">
        <v>3.6450120000000003E-2</v>
      </c>
      <c r="E248" s="69">
        <v>0.55713160037499987</v>
      </c>
      <c r="F248" s="69">
        <v>178.92027790900002</v>
      </c>
      <c r="G248" s="69">
        <v>110.34034415865001</v>
      </c>
      <c r="H248" s="69">
        <v>43.151662211599998</v>
      </c>
      <c r="I248" s="69">
        <v>151.77976777612503</v>
      </c>
      <c r="J248" s="69">
        <v>65.96066373604998</v>
      </c>
      <c r="K248" s="69">
        <v>122.00242691735001</v>
      </c>
      <c r="L248" s="61">
        <v>128.08596010003302</v>
      </c>
      <c r="M248" s="61">
        <v>357.61660570445002</v>
      </c>
      <c r="N248" s="61">
        <v>398.26110229357113</v>
      </c>
      <c r="O248" s="16">
        <v>880.94736683206941</v>
      </c>
      <c r="P248" s="16">
        <v>1056.5640836687262</v>
      </c>
      <c r="Q248" s="16">
        <v>874.07043565410993</v>
      </c>
      <c r="R248" s="19" t="s">
        <v>115</v>
      </c>
      <c r="S248" s="16">
        <v>547.39096804203996</v>
      </c>
      <c r="T248" s="16">
        <v>3303.5185859848602</v>
      </c>
      <c r="U248" s="16">
        <v>644.00526018105097</v>
      </c>
      <c r="V248" s="16">
        <v>829.32139773997164</v>
      </c>
      <c r="W248" s="16">
        <v>660.68249070898185</v>
      </c>
      <c r="X248" s="16">
        <v>905.6</v>
      </c>
      <c r="Y248" s="91">
        <v>747.80137201543903</v>
      </c>
      <c r="Z248" s="91">
        <v>885.96261936514497</v>
      </c>
      <c r="AA248" s="91">
        <v>454.196779278213</v>
      </c>
      <c r="AB248" s="91">
        <v>232.623570560329</v>
      </c>
      <c r="AC248" s="91">
        <v>2559.5747053361142</v>
      </c>
    </row>
    <row r="249" spans="1:29" s="9" customFormat="1" x14ac:dyDescent="0.2">
      <c r="A249" s="18" t="s">
        <v>88</v>
      </c>
      <c r="B249" s="45" t="s">
        <v>1</v>
      </c>
      <c r="C249" s="69">
        <v>0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1">
        <v>0</v>
      </c>
      <c r="M249" s="61">
        <v>0</v>
      </c>
      <c r="N249" s="61">
        <v>0</v>
      </c>
      <c r="O249" s="16">
        <v>0</v>
      </c>
      <c r="P249" s="16">
        <v>0</v>
      </c>
      <c r="Q249" s="16">
        <v>0</v>
      </c>
      <c r="R249" s="19" t="s">
        <v>115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91">
        <v>0</v>
      </c>
      <c r="Z249" s="91">
        <v>0</v>
      </c>
      <c r="AA249" s="91">
        <v>0</v>
      </c>
      <c r="AB249" s="91">
        <v>0</v>
      </c>
      <c r="AC249" s="91">
        <v>0</v>
      </c>
    </row>
    <row r="250" spans="1:29" s="9" customFormat="1" x14ac:dyDescent="0.2">
      <c r="A250" s="17" t="s">
        <v>33</v>
      </c>
      <c r="B250" s="45" t="s">
        <v>1</v>
      </c>
      <c r="C250" s="69">
        <v>0</v>
      </c>
      <c r="D250" s="69">
        <v>199.77713455</v>
      </c>
      <c r="E250" s="69">
        <v>371.81184130999998</v>
      </c>
      <c r="F250" s="69">
        <v>677.42968189999999</v>
      </c>
      <c r="G250" s="69">
        <v>1058.9482951</v>
      </c>
      <c r="H250" s="69">
        <v>1560.9095454999999</v>
      </c>
      <c r="I250" s="69">
        <v>2899.5101451999999</v>
      </c>
      <c r="J250" s="69">
        <v>3904.6536876</v>
      </c>
      <c r="K250" s="69">
        <v>4961.5607001000008</v>
      </c>
      <c r="L250" s="61">
        <v>7242.346780849999</v>
      </c>
      <c r="M250" s="61">
        <v>10709.17881825</v>
      </c>
      <c r="N250" s="61">
        <v>14505.63400455</v>
      </c>
      <c r="O250" s="16">
        <v>22353.783042680003</v>
      </c>
      <c r="P250" s="16">
        <v>27892.694636750002</v>
      </c>
      <c r="Q250" s="16">
        <v>33062.364567278622</v>
      </c>
      <c r="R250" s="19" t="s">
        <v>115</v>
      </c>
      <c r="S250" s="16">
        <v>24872.639391583558</v>
      </c>
      <c r="T250" s="16">
        <v>23661.154180105896</v>
      </c>
      <c r="U250" s="16">
        <v>27524.360044284018</v>
      </c>
      <c r="V250" s="16">
        <v>35073.670126664001</v>
      </c>
      <c r="W250" s="16">
        <v>43872.909282155662</v>
      </c>
      <c r="X250" s="16">
        <v>51040.1</v>
      </c>
      <c r="Y250" s="91">
        <v>50912.719722070004</v>
      </c>
      <c r="Z250" s="91">
        <v>49913.897413630002</v>
      </c>
      <c r="AA250" s="91">
        <v>49378.524549399997</v>
      </c>
      <c r="AB250" s="91">
        <v>51432.066637960001</v>
      </c>
      <c r="AC250" s="91">
        <v>52765.874228699999</v>
      </c>
    </row>
    <row r="251" spans="1:29" s="9" customFormat="1" x14ac:dyDescent="0.2">
      <c r="A251" s="15" t="s">
        <v>89</v>
      </c>
      <c r="B251" s="45" t="s">
        <v>1</v>
      </c>
      <c r="C251" s="69">
        <v>0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1">
        <v>0</v>
      </c>
      <c r="M251" s="61">
        <v>0</v>
      </c>
      <c r="N251" s="61">
        <v>0</v>
      </c>
      <c r="O251" s="16">
        <v>0</v>
      </c>
      <c r="P251" s="16">
        <v>0</v>
      </c>
      <c r="Q251" s="16">
        <v>0</v>
      </c>
      <c r="R251" s="19" t="s">
        <v>115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91">
        <v>0</v>
      </c>
      <c r="Z251" s="91">
        <v>0</v>
      </c>
      <c r="AA251" s="91">
        <v>0</v>
      </c>
      <c r="AB251" s="91">
        <v>0</v>
      </c>
      <c r="AC251" s="91">
        <v>0</v>
      </c>
    </row>
    <row r="252" spans="1:29" s="9" customFormat="1" x14ac:dyDescent="0.2">
      <c r="A252" s="15" t="s">
        <v>90</v>
      </c>
      <c r="B252" s="45" t="s">
        <v>1</v>
      </c>
      <c r="C252" s="69">
        <v>0</v>
      </c>
      <c r="D252" s="69">
        <v>0</v>
      </c>
      <c r="E252" s="69">
        <v>0</v>
      </c>
      <c r="F252" s="69">
        <v>51.618005799999999</v>
      </c>
      <c r="G252" s="69">
        <v>264.85420619999996</v>
      </c>
      <c r="H252" s="69">
        <v>1915.5623280899999</v>
      </c>
      <c r="I252" s="69">
        <v>2313.9489014699998</v>
      </c>
      <c r="J252" s="69">
        <v>2488.7099095799999</v>
      </c>
      <c r="K252" s="69">
        <v>4118.2320493400002</v>
      </c>
      <c r="L252" s="61">
        <v>6042.1393981700003</v>
      </c>
      <c r="M252" s="61">
        <v>21881.523294609997</v>
      </c>
      <c r="N252" s="61">
        <v>26133.808751460005</v>
      </c>
      <c r="O252" s="16">
        <v>27534.679203299998</v>
      </c>
      <c r="P252" s="16">
        <v>32047.268981270005</v>
      </c>
      <c r="Q252" s="16">
        <v>37454.300439940002</v>
      </c>
      <c r="R252" s="19" t="s">
        <v>115</v>
      </c>
      <c r="S252" s="16">
        <v>39199.847926189985</v>
      </c>
      <c r="T252" s="16">
        <v>35360.359272469992</v>
      </c>
      <c r="U252" s="16">
        <v>34588.544868029268</v>
      </c>
      <c r="V252" s="16">
        <v>31925.965013823676</v>
      </c>
      <c r="W252" s="16">
        <v>33034.513062760918</v>
      </c>
      <c r="X252" s="16">
        <v>30542.400000000001</v>
      </c>
      <c r="Y252" s="91">
        <v>28370.7644900507</v>
      </c>
      <c r="Z252" s="91">
        <v>27395.321239091831</v>
      </c>
      <c r="AA252" s="91">
        <v>26547.25307384699</v>
      </c>
      <c r="AB252" s="91">
        <v>26755.234842927239</v>
      </c>
      <c r="AC252" s="91">
        <v>27484.26910485802</v>
      </c>
    </row>
    <row r="253" spans="1:29" s="9" customFormat="1" x14ac:dyDescent="0.2">
      <c r="A253" s="15" t="s">
        <v>91</v>
      </c>
      <c r="B253" s="45" t="s">
        <v>1</v>
      </c>
      <c r="C253" s="69">
        <v>0</v>
      </c>
      <c r="D253" s="69">
        <v>0</v>
      </c>
      <c r="E253" s="69">
        <v>0</v>
      </c>
      <c r="F253" s="69">
        <v>926.98304107100012</v>
      </c>
      <c r="G253" s="69">
        <v>968.10328933999995</v>
      </c>
      <c r="H253" s="69">
        <v>2837.1586867668002</v>
      </c>
      <c r="I253" s="69">
        <v>5046.6446450506246</v>
      </c>
      <c r="J253" s="69">
        <v>7217.7112395659497</v>
      </c>
      <c r="K253" s="69">
        <v>9168.4512701522253</v>
      </c>
      <c r="L253" s="61">
        <v>12206.486131700385</v>
      </c>
      <c r="M253" s="61">
        <v>19258.260519160001</v>
      </c>
      <c r="N253" s="61">
        <v>21388.668830660998</v>
      </c>
      <c r="O253" s="16">
        <v>18967.452748496999</v>
      </c>
      <c r="P253" s="16">
        <v>21779.037834228802</v>
      </c>
      <c r="Q253" s="16">
        <v>25197.811293272007</v>
      </c>
      <c r="R253" s="19" t="s">
        <v>115</v>
      </c>
      <c r="S253" s="16">
        <v>22646.087345897362</v>
      </c>
      <c r="T253" s="16">
        <v>17983.711938256332</v>
      </c>
      <c r="U253" s="16">
        <v>18381.283960307679</v>
      </c>
      <c r="V253" s="16">
        <v>18200.491805206653</v>
      </c>
      <c r="W253" s="16">
        <v>19253.110915827074</v>
      </c>
      <c r="X253" s="16">
        <v>20651.7</v>
      </c>
      <c r="Y253" s="91">
        <v>22108.226541480959</v>
      </c>
      <c r="Z253" s="91">
        <v>23044.215238156248</v>
      </c>
      <c r="AA253" s="91">
        <v>23217.365982636278</v>
      </c>
      <c r="AB253" s="91">
        <v>22439.15791226667</v>
      </c>
      <c r="AC253" s="91">
        <v>18382.383035090508</v>
      </c>
    </row>
    <row r="254" spans="1:29" s="9" customFormat="1" x14ac:dyDescent="0.2">
      <c r="A254" s="15" t="s">
        <v>31</v>
      </c>
      <c r="B254" s="45" t="s">
        <v>1</v>
      </c>
      <c r="C254" s="69">
        <v>0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1">
        <v>0</v>
      </c>
      <c r="M254" s="61">
        <v>0</v>
      </c>
      <c r="N254" s="61">
        <v>0</v>
      </c>
      <c r="O254" s="16">
        <v>9.4581673399999993</v>
      </c>
      <c r="P254" s="16">
        <v>10.339125529999999</v>
      </c>
      <c r="Q254" s="16">
        <v>9.7777536899999991</v>
      </c>
      <c r="R254" s="19" t="s">
        <v>115</v>
      </c>
      <c r="S254" s="16">
        <v>7.9350734300000001</v>
      </c>
      <c r="T254" s="16">
        <v>0.31281580999999997</v>
      </c>
      <c r="U254" s="16">
        <v>0</v>
      </c>
      <c r="V254" s="16">
        <v>0</v>
      </c>
      <c r="W254" s="16">
        <v>0</v>
      </c>
      <c r="X254" s="16">
        <v>0</v>
      </c>
      <c r="Y254" s="91">
        <v>0</v>
      </c>
      <c r="Z254" s="91">
        <v>0</v>
      </c>
      <c r="AA254" s="91">
        <v>0</v>
      </c>
      <c r="AB254" s="91">
        <v>0</v>
      </c>
      <c r="AC254" s="91">
        <v>0</v>
      </c>
    </row>
    <row r="255" spans="1:29" s="9" customFormat="1" x14ac:dyDescent="0.2">
      <c r="A255" s="15" t="s">
        <v>32</v>
      </c>
      <c r="B255" s="45" t="s">
        <v>1</v>
      </c>
      <c r="C255" s="69">
        <v>0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1">
        <v>0</v>
      </c>
      <c r="M255" s="61">
        <v>0</v>
      </c>
      <c r="N255" s="61">
        <v>0</v>
      </c>
      <c r="O255" s="16">
        <v>0</v>
      </c>
      <c r="P255" s="16">
        <v>0</v>
      </c>
      <c r="Q255" s="16">
        <v>0</v>
      </c>
      <c r="R255" s="19" t="s">
        <v>115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91">
        <v>0</v>
      </c>
      <c r="Z255" s="91">
        <v>0</v>
      </c>
      <c r="AA255" s="91">
        <v>0</v>
      </c>
      <c r="AB255" s="91">
        <v>0</v>
      </c>
      <c r="AC255" s="91">
        <v>0</v>
      </c>
    </row>
    <row r="256" spans="1:29" s="9" customFormat="1" x14ac:dyDescent="0.2">
      <c r="A256" s="15" t="s">
        <v>116</v>
      </c>
      <c r="B256" s="45" t="s">
        <v>1</v>
      </c>
      <c r="C256" s="69">
        <v>0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1">
        <v>0</v>
      </c>
      <c r="M256" s="61">
        <v>0</v>
      </c>
      <c r="N256" s="61">
        <v>0</v>
      </c>
      <c r="O256" s="16">
        <v>0</v>
      </c>
      <c r="P256" s="16">
        <v>0</v>
      </c>
      <c r="Q256" s="16">
        <v>0</v>
      </c>
      <c r="R256" s="19" t="s">
        <v>115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91">
        <v>0</v>
      </c>
      <c r="Z256" s="91">
        <v>0</v>
      </c>
      <c r="AA256" s="91">
        <v>0</v>
      </c>
      <c r="AB256" s="91">
        <v>0</v>
      </c>
      <c r="AC256" s="91">
        <v>0</v>
      </c>
    </row>
    <row r="257" spans="1:29" s="9" customFormat="1" x14ac:dyDescent="0.2">
      <c r="A257" s="15" t="s">
        <v>92</v>
      </c>
      <c r="B257" s="45" t="s">
        <v>1</v>
      </c>
      <c r="C257" s="69">
        <v>0</v>
      </c>
      <c r="D257" s="69">
        <v>11.248472490000001</v>
      </c>
      <c r="E257" s="69">
        <v>644.00428466224992</v>
      </c>
      <c r="F257" s="69">
        <v>1947.3558783082501</v>
      </c>
      <c r="G257" s="69">
        <v>3722.0567937587748</v>
      </c>
      <c r="H257" s="69">
        <v>4676.8755133419991</v>
      </c>
      <c r="I257" s="69">
        <v>6211.0779887030249</v>
      </c>
      <c r="J257" s="69">
        <v>9580.6205232999</v>
      </c>
      <c r="K257" s="69">
        <v>12104.152406645373</v>
      </c>
      <c r="L257" s="61">
        <v>20938.163822099403</v>
      </c>
      <c r="M257" s="61">
        <v>28675.738313044101</v>
      </c>
      <c r="N257" s="61">
        <v>42346.748478155299</v>
      </c>
      <c r="O257" s="16">
        <v>52839.067025721917</v>
      </c>
      <c r="P257" s="16">
        <v>62718.206417349647</v>
      </c>
      <c r="Q257" s="16">
        <v>90188.654004285054</v>
      </c>
      <c r="R257" s="19" t="s">
        <v>115</v>
      </c>
      <c r="S257" s="16">
        <v>18909.416810360133</v>
      </c>
      <c r="T257" s="16">
        <v>17377.023048502138</v>
      </c>
      <c r="U257" s="16">
        <v>21719.462160327366</v>
      </c>
      <c r="V257" s="16">
        <v>23790.385435017077</v>
      </c>
      <c r="W257" s="16">
        <v>23891.833626788455</v>
      </c>
      <c r="X257" s="16">
        <v>22741.9</v>
      </c>
      <c r="Y257" s="91">
        <v>18920.48714720683</v>
      </c>
      <c r="Z257" s="91">
        <v>4640.4166495814306</v>
      </c>
      <c r="AA257" s="91">
        <v>5196.9500897058324</v>
      </c>
      <c r="AB257" s="91">
        <v>5790.414762261219</v>
      </c>
      <c r="AC257" s="91">
        <v>6439.0502612444889</v>
      </c>
    </row>
    <row r="258" spans="1:29" s="9" customFormat="1" x14ac:dyDescent="0.2">
      <c r="A258" s="18" t="s">
        <v>93</v>
      </c>
      <c r="B258" s="45" t="s">
        <v>1</v>
      </c>
      <c r="C258" s="69">
        <v>0</v>
      </c>
      <c r="D258" s="69">
        <v>7.9240662799999999</v>
      </c>
      <c r="E258" s="69">
        <v>16.216002830000001</v>
      </c>
      <c r="F258" s="69">
        <v>38.132377869999999</v>
      </c>
      <c r="G258" s="69">
        <v>357.98263262652506</v>
      </c>
      <c r="H258" s="69">
        <v>436.98556931040002</v>
      </c>
      <c r="I258" s="69">
        <v>565.87822502374991</v>
      </c>
      <c r="J258" s="69">
        <v>928.16591573369999</v>
      </c>
      <c r="K258" s="69">
        <v>1308.2434436236251</v>
      </c>
      <c r="L258" s="61">
        <v>3357.3670631556602</v>
      </c>
      <c r="M258" s="61">
        <v>6413.2909875371743</v>
      </c>
      <c r="N258" s="61">
        <v>10450.290169135673</v>
      </c>
      <c r="O258" s="16">
        <v>14517.723252691156</v>
      </c>
      <c r="P258" s="16">
        <v>19346.77803232153</v>
      </c>
      <c r="Q258" s="16">
        <v>31654.134223088859</v>
      </c>
      <c r="R258" s="19" t="s">
        <v>115</v>
      </c>
      <c r="S258" s="16">
        <v>12285.087391966159</v>
      </c>
      <c r="T258" s="16">
        <v>11102.165849452836</v>
      </c>
      <c r="U258" s="16">
        <v>13179.998435193456</v>
      </c>
      <c r="V258" s="16">
        <v>14654.49445962501</v>
      </c>
      <c r="W258" s="16">
        <v>14685.576769149178</v>
      </c>
      <c r="X258" s="16">
        <v>14949.8</v>
      </c>
      <c r="Y258" s="91">
        <v>10412.91687882113</v>
      </c>
      <c r="Z258" s="91">
        <v>1520.0148494088951</v>
      </c>
      <c r="AA258" s="91">
        <v>1800.1699650479</v>
      </c>
      <c r="AB258" s="91">
        <v>2148.692838593367</v>
      </c>
      <c r="AC258" s="91">
        <v>2473.2632060567198</v>
      </c>
    </row>
    <row r="259" spans="1:29" s="9" customFormat="1" x14ac:dyDescent="0.2">
      <c r="A259" s="18" t="s">
        <v>94</v>
      </c>
      <c r="B259" s="45" t="s">
        <v>1</v>
      </c>
      <c r="C259" s="69">
        <v>0</v>
      </c>
      <c r="D259" s="69">
        <v>0</v>
      </c>
      <c r="E259" s="69">
        <v>0</v>
      </c>
      <c r="F259" s="69">
        <v>693.03810293075014</v>
      </c>
      <c r="G259" s="69">
        <v>677.29952050337488</v>
      </c>
      <c r="H259" s="69">
        <v>708.41587467839997</v>
      </c>
      <c r="I259" s="69">
        <v>840.9826301218751</v>
      </c>
      <c r="J259" s="69">
        <v>1084.6348496610999</v>
      </c>
      <c r="K259" s="69">
        <v>1767.149884890425</v>
      </c>
      <c r="L259" s="61">
        <v>3087.0016302237386</v>
      </c>
      <c r="M259" s="61">
        <v>3728.3627199744997</v>
      </c>
      <c r="N259" s="61">
        <v>4126.4695945382045</v>
      </c>
      <c r="O259" s="16">
        <v>4958.1759432872177</v>
      </c>
      <c r="P259" s="16">
        <v>5198.4040510421992</v>
      </c>
      <c r="Q259" s="16">
        <v>8422.5810156351181</v>
      </c>
      <c r="R259" s="19" t="s">
        <v>115</v>
      </c>
      <c r="S259" s="16">
        <v>3021.0363708207597</v>
      </c>
      <c r="T259" s="16">
        <v>2581.1296185665342</v>
      </c>
      <c r="U259" s="16">
        <v>3156.162454236779</v>
      </c>
      <c r="V259" s="16">
        <v>2987.2599538051181</v>
      </c>
      <c r="W259" s="16">
        <v>2763.3148376886347</v>
      </c>
      <c r="X259" s="16">
        <v>1751.7</v>
      </c>
      <c r="Y259" s="91">
        <v>791.45600165931501</v>
      </c>
      <c r="Z259" s="91">
        <v>661.81748412162699</v>
      </c>
      <c r="AA259" s="91">
        <v>597.73874339233203</v>
      </c>
      <c r="AB259" s="91">
        <v>660.28168246324401</v>
      </c>
      <c r="AC259" s="91">
        <v>606.96786526966503</v>
      </c>
    </row>
    <row r="260" spans="1:29" s="9" customFormat="1" x14ac:dyDescent="0.2">
      <c r="A260" s="18" t="s">
        <v>95</v>
      </c>
      <c r="B260" s="45" t="s">
        <v>1</v>
      </c>
      <c r="C260" s="69">
        <v>0</v>
      </c>
      <c r="D260" s="69">
        <v>0</v>
      </c>
      <c r="E260" s="69">
        <v>618.68140191224995</v>
      </c>
      <c r="F260" s="69">
        <v>1200.4577456975001</v>
      </c>
      <c r="G260" s="69">
        <v>2657.4050990888754</v>
      </c>
      <c r="H260" s="69">
        <v>3487.0903832132003</v>
      </c>
      <c r="I260" s="69">
        <v>4695.2862932774005</v>
      </c>
      <c r="J260" s="69">
        <v>7423.2986506650996</v>
      </c>
      <c r="K260" s="69">
        <v>8820.7610631113239</v>
      </c>
      <c r="L260" s="61">
        <v>13999.839811687374</v>
      </c>
      <c r="M260" s="61">
        <v>17711.453203894802</v>
      </c>
      <c r="N260" s="61">
        <v>26333.33675553877</v>
      </c>
      <c r="O260" s="16">
        <v>30875.409222578575</v>
      </c>
      <c r="P260" s="16">
        <v>35026.471168165983</v>
      </c>
      <c r="Q260" s="16">
        <v>45527.898014181214</v>
      </c>
      <c r="R260" s="19" t="s">
        <v>115</v>
      </c>
      <c r="S260" s="16">
        <v>1524.1921557363801</v>
      </c>
      <c r="T260" s="16">
        <v>1403.850337227726</v>
      </c>
      <c r="U260" s="16">
        <v>2250.7004173997011</v>
      </c>
      <c r="V260" s="16">
        <v>2671.0266454237326</v>
      </c>
      <c r="W260" s="16">
        <v>3814.4746364435473</v>
      </c>
      <c r="X260" s="16">
        <v>3232.8</v>
      </c>
      <c r="Y260" s="91">
        <v>5451.6904647617039</v>
      </c>
      <c r="Z260" s="91">
        <v>1.5119E-2</v>
      </c>
      <c r="AA260" s="91">
        <v>0</v>
      </c>
      <c r="AB260" s="91">
        <v>0</v>
      </c>
      <c r="AC260" s="91">
        <v>0</v>
      </c>
    </row>
    <row r="261" spans="1:29" s="9" customFormat="1" x14ac:dyDescent="0.2">
      <c r="A261" s="18" t="s">
        <v>57</v>
      </c>
      <c r="B261" s="45" t="s">
        <v>1</v>
      </c>
      <c r="C261" s="69">
        <v>0</v>
      </c>
      <c r="D261" s="69">
        <v>3.3244062099999998</v>
      </c>
      <c r="E261" s="69">
        <v>9.1068799200000008</v>
      </c>
      <c r="F261" s="69">
        <v>15.727651810000001</v>
      </c>
      <c r="G261" s="69">
        <v>29.36954154</v>
      </c>
      <c r="H261" s="69">
        <v>44.383686140000002</v>
      </c>
      <c r="I261" s="69">
        <v>108.93084028</v>
      </c>
      <c r="J261" s="69">
        <v>144.52110724000002</v>
      </c>
      <c r="K261" s="69">
        <v>207.99801502</v>
      </c>
      <c r="L261" s="61">
        <v>493.95531703262503</v>
      </c>
      <c r="M261" s="61">
        <v>822.63140163762489</v>
      </c>
      <c r="N261" s="61">
        <v>1436.6519589426641</v>
      </c>
      <c r="O261" s="16">
        <v>2487.7586071649766</v>
      </c>
      <c r="P261" s="16">
        <v>3146.5531658199284</v>
      </c>
      <c r="Q261" s="16">
        <v>4584.0407513798618</v>
      </c>
      <c r="R261" s="19" t="s">
        <v>115</v>
      </c>
      <c r="S261" s="16">
        <v>2079.1008918368398</v>
      </c>
      <c r="T261" s="16">
        <v>2289.8772432550495</v>
      </c>
      <c r="U261" s="16">
        <v>3132.6008534974258</v>
      </c>
      <c r="V261" s="16">
        <v>3477.6043761632327</v>
      </c>
      <c r="W261" s="16">
        <v>2628.4673835070971</v>
      </c>
      <c r="X261" s="16">
        <v>2807.6</v>
      </c>
      <c r="Y261" s="91">
        <v>2264.4238019646809</v>
      </c>
      <c r="Z261" s="91">
        <v>2458.5691970509092</v>
      </c>
      <c r="AA261" s="91">
        <v>2799.0413812656002</v>
      </c>
      <c r="AB261" s="91">
        <v>2981.4402412046079</v>
      </c>
      <c r="AC261" s="91">
        <v>3358.8191899181038</v>
      </c>
    </row>
    <row r="262" spans="1:29" s="9" customFormat="1" x14ac:dyDescent="0.2">
      <c r="A262" s="18" t="s">
        <v>96</v>
      </c>
      <c r="B262" s="45" t="s">
        <v>1</v>
      </c>
      <c r="C262" s="69">
        <v>0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1">
        <v>0</v>
      </c>
      <c r="M262" s="61">
        <v>0</v>
      </c>
      <c r="N262" s="61">
        <v>0</v>
      </c>
      <c r="O262" s="16">
        <v>0</v>
      </c>
      <c r="P262" s="16">
        <v>0</v>
      </c>
      <c r="Q262" s="16">
        <v>0</v>
      </c>
      <c r="R262" s="19" t="s">
        <v>115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91">
        <v>0</v>
      </c>
      <c r="Z262" s="91">
        <v>0</v>
      </c>
      <c r="AA262" s="91">
        <v>0</v>
      </c>
      <c r="AB262" s="91">
        <v>0</v>
      </c>
      <c r="AC262" s="91">
        <v>0</v>
      </c>
    </row>
    <row r="263" spans="1:29" x14ac:dyDescent="0.2">
      <c r="A263" s="15" t="s">
        <v>114</v>
      </c>
      <c r="B263" s="45" t="s">
        <v>1</v>
      </c>
      <c r="C263" s="69" t="s">
        <v>115</v>
      </c>
      <c r="D263" s="69" t="s">
        <v>115</v>
      </c>
      <c r="E263" s="69" t="s">
        <v>115</v>
      </c>
      <c r="F263" s="69" t="s">
        <v>115</v>
      </c>
      <c r="G263" s="69" t="s">
        <v>115</v>
      </c>
      <c r="H263" s="69" t="s">
        <v>115</v>
      </c>
      <c r="I263" s="69" t="s">
        <v>115</v>
      </c>
      <c r="J263" s="69" t="s">
        <v>115</v>
      </c>
      <c r="K263" s="69" t="s">
        <v>115</v>
      </c>
      <c r="L263" s="61" t="s">
        <v>115</v>
      </c>
      <c r="M263" s="61" t="s">
        <v>115</v>
      </c>
      <c r="N263" s="61" t="s">
        <v>115</v>
      </c>
      <c r="O263" s="16" t="s">
        <v>115</v>
      </c>
      <c r="P263" s="16" t="s">
        <v>115</v>
      </c>
      <c r="Q263" s="16" t="s">
        <v>115</v>
      </c>
      <c r="R263" s="19" t="s">
        <v>115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91">
        <v>0</v>
      </c>
      <c r="Z263" s="91">
        <v>0</v>
      </c>
      <c r="AA263" s="91">
        <v>0</v>
      </c>
      <c r="AB263" s="91">
        <v>0</v>
      </c>
      <c r="AC263" s="91">
        <v>0</v>
      </c>
    </row>
    <row r="264" spans="1:29" s="9" customFormat="1" x14ac:dyDescent="0.2">
      <c r="A264" s="15" t="s">
        <v>7</v>
      </c>
      <c r="B264" s="45" t="s">
        <v>1</v>
      </c>
      <c r="C264" s="69">
        <v>0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1">
        <v>0</v>
      </c>
      <c r="M264" s="61">
        <v>0</v>
      </c>
      <c r="N264" s="61">
        <v>0</v>
      </c>
      <c r="O264" s="16">
        <v>0</v>
      </c>
      <c r="P264" s="16">
        <v>0</v>
      </c>
      <c r="Q264" s="16">
        <v>0</v>
      </c>
      <c r="R264" s="19" t="s">
        <v>115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91">
        <v>0</v>
      </c>
      <c r="Z264" s="91">
        <v>0</v>
      </c>
      <c r="AA264" s="91">
        <v>0</v>
      </c>
      <c r="AB264" s="91">
        <v>0</v>
      </c>
      <c r="AC264" s="91">
        <v>0</v>
      </c>
    </row>
    <row r="265" spans="1:29" s="9" customFormat="1" x14ac:dyDescent="0.2">
      <c r="A265" s="15" t="s">
        <v>97</v>
      </c>
      <c r="B265" s="45" t="s">
        <v>1</v>
      </c>
      <c r="C265" s="69">
        <v>0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1">
        <v>0</v>
      </c>
      <c r="M265" s="61">
        <v>0</v>
      </c>
      <c r="N265" s="61">
        <v>0</v>
      </c>
      <c r="O265" s="16">
        <v>0</v>
      </c>
      <c r="P265" s="16">
        <v>0</v>
      </c>
      <c r="Q265" s="16">
        <v>0</v>
      </c>
      <c r="R265" s="19" t="s">
        <v>115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91">
        <v>0</v>
      </c>
      <c r="Z265" s="91">
        <v>0</v>
      </c>
      <c r="AA265" s="91">
        <v>0</v>
      </c>
      <c r="AB265" s="91">
        <v>0</v>
      </c>
      <c r="AC265" s="91">
        <v>0</v>
      </c>
    </row>
    <row r="266" spans="1:29" s="9" customFormat="1" x14ac:dyDescent="0.2">
      <c r="A266" s="18" t="s">
        <v>98</v>
      </c>
      <c r="B266" s="45" t="s">
        <v>1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1">
        <v>0</v>
      </c>
      <c r="M266" s="61">
        <v>0</v>
      </c>
      <c r="N266" s="61">
        <v>0</v>
      </c>
      <c r="O266" s="16">
        <v>0</v>
      </c>
      <c r="P266" s="16">
        <v>0</v>
      </c>
      <c r="Q266" s="16">
        <v>0</v>
      </c>
      <c r="R266" s="19" t="s">
        <v>115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91">
        <v>0</v>
      </c>
      <c r="Z266" s="91">
        <v>0</v>
      </c>
      <c r="AA266" s="91">
        <v>0</v>
      </c>
      <c r="AB266" s="91">
        <v>0</v>
      </c>
      <c r="AC266" s="91">
        <v>0</v>
      </c>
    </row>
    <row r="267" spans="1:29" s="9" customFormat="1" x14ac:dyDescent="0.2">
      <c r="A267" s="18" t="s">
        <v>101</v>
      </c>
      <c r="B267" s="45" t="s">
        <v>1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1">
        <v>0</v>
      </c>
      <c r="M267" s="61">
        <v>0</v>
      </c>
      <c r="N267" s="61">
        <v>0</v>
      </c>
      <c r="O267" s="16">
        <v>0</v>
      </c>
      <c r="P267" s="16">
        <v>0</v>
      </c>
      <c r="Q267" s="16">
        <v>0</v>
      </c>
      <c r="R267" s="19" t="s">
        <v>115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91">
        <v>0</v>
      </c>
      <c r="Z267" s="91">
        <v>0</v>
      </c>
      <c r="AA267" s="91">
        <v>0</v>
      </c>
      <c r="AB267" s="91">
        <v>0</v>
      </c>
      <c r="AC267" s="91">
        <v>0</v>
      </c>
    </row>
    <row r="268" spans="1:29" s="9" customFormat="1" x14ac:dyDescent="0.2">
      <c r="A268" s="15" t="s">
        <v>99</v>
      </c>
      <c r="B268" s="45" t="s">
        <v>1</v>
      </c>
      <c r="C268" s="69">
        <v>0</v>
      </c>
      <c r="D268" s="69">
        <v>0</v>
      </c>
      <c r="E268" s="69">
        <v>0</v>
      </c>
      <c r="F268" s="69">
        <v>2.9368515099999999</v>
      </c>
      <c r="G268" s="69">
        <v>20.248524379999999</v>
      </c>
      <c r="H268" s="69">
        <v>46.971586369999997</v>
      </c>
      <c r="I268" s="69">
        <v>49.41473586</v>
      </c>
      <c r="J268" s="69">
        <v>0</v>
      </c>
      <c r="K268" s="69">
        <v>0</v>
      </c>
      <c r="L268" s="61">
        <v>0</v>
      </c>
      <c r="M268" s="61">
        <v>26.972999999999999</v>
      </c>
      <c r="N268" s="61">
        <v>23.486407109999998</v>
      </c>
      <c r="O268" s="16">
        <v>0</v>
      </c>
      <c r="P268" s="16">
        <v>0</v>
      </c>
      <c r="Q268" s="16">
        <v>0</v>
      </c>
      <c r="R268" s="19" t="s">
        <v>115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91">
        <v>0</v>
      </c>
      <c r="Z268" s="91">
        <v>0</v>
      </c>
      <c r="AA268" s="91">
        <v>0</v>
      </c>
      <c r="AB268" s="91">
        <v>0</v>
      </c>
      <c r="AC268" s="91">
        <v>0</v>
      </c>
    </row>
    <row r="269" spans="1:29" s="9" customFormat="1" x14ac:dyDescent="0.2">
      <c r="A269" s="15" t="s">
        <v>100</v>
      </c>
      <c r="B269" s="44" t="s">
        <v>1</v>
      </c>
      <c r="C269" s="69">
        <v>0</v>
      </c>
      <c r="D269" s="70">
        <v>1.89335082</v>
      </c>
      <c r="E269" s="70">
        <v>2.1229305299999996</v>
      </c>
      <c r="F269" s="70">
        <v>3.8697754537499995</v>
      </c>
      <c r="G269" s="70">
        <v>88.025629789400014</v>
      </c>
      <c r="H269" s="70">
        <v>70.3209254888</v>
      </c>
      <c r="I269" s="70">
        <v>247.68040601454996</v>
      </c>
      <c r="J269" s="70">
        <v>408.42091676664995</v>
      </c>
      <c r="K269" s="70">
        <v>1302.3371617105249</v>
      </c>
      <c r="L269" s="62">
        <v>1483.6499234448388</v>
      </c>
      <c r="M269" s="62">
        <v>5007.0077971039736</v>
      </c>
      <c r="N269" s="62">
        <v>7108.1596875979121</v>
      </c>
      <c r="O269" s="14">
        <v>10346.205103915974</v>
      </c>
      <c r="P269" s="14">
        <v>15979.339857956295</v>
      </c>
      <c r="Q269" s="14">
        <v>26172.297528123603</v>
      </c>
      <c r="R269" s="80" t="s">
        <v>115</v>
      </c>
      <c r="S269" s="16">
        <v>19557.841583357942</v>
      </c>
      <c r="T269" s="16">
        <v>23452.822911220108</v>
      </c>
      <c r="U269" s="16">
        <v>39111.092470489122</v>
      </c>
      <c r="V269" s="16">
        <v>45705.486017671581</v>
      </c>
      <c r="W269" s="16">
        <v>53027.62518769077</v>
      </c>
      <c r="X269" s="16">
        <v>99844.2</v>
      </c>
      <c r="Y269" s="91">
        <v>138463.86897068849</v>
      </c>
      <c r="Z269" s="91">
        <v>184557.91641688129</v>
      </c>
      <c r="AA269" s="91">
        <v>253851.62816135451</v>
      </c>
      <c r="AB269" s="91">
        <v>266552.51113695209</v>
      </c>
      <c r="AC269" s="91">
        <v>273680.65620593663</v>
      </c>
    </row>
    <row r="270" spans="1:29" s="9" customFormat="1" x14ac:dyDescent="0.2">
      <c r="A270" s="28" t="s">
        <v>38</v>
      </c>
      <c r="B270" s="43" t="s">
        <v>1</v>
      </c>
      <c r="C270" s="68">
        <v>0</v>
      </c>
      <c r="D270" s="68">
        <v>0.16487012000000001</v>
      </c>
      <c r="E270" s="68">
        <v>0.47450440847500003</v>
      </c>
      <c r="F270" s="68">
        <v>2.5068605730000004</v>
      </c>
      <c r="G270" s="68">
        <v>4.5394145596250004</v>
      </c>
      <c r="H270" s="68">
        <v>9.5993512919999997</v>
      </c>
      <c r="I270" s="68">
        <v>26.964780822325</v>
      </c>
      <c r="J270" s="68">
        <v>18.91465666389999</v>
      </c>
      <c r="K270" s="68">
        <v>128.01232178162499</v>
      </c>
      <c r="L270" s="60">
        <v>44.547063771737001</v>
      </c>
      <c r="M270" s="60">
        <v>74.930932367799983</v>
      </c>
      <c r="N270" s="60">
        <v>85.491269635568955</v>
      </c>
      <c r="O270" s="29">
        <v>133.01262683408902</v>
      </c>
      <c r="P270" s="29">
        <v>286.06850671745292</v>
      </c>
      <c r="Q270" s="29">
        <v>303.96488213466796</v>
      </c>
      <c r="R270" s="79" t="s">
        <v>115</v>
      </c>
      <c r="S270" s="29">
        <v>733.71794289311981</v>
      </c>
      <c r="T270" s="29">
        <v>1108.1208611387481</v>
      </c>
      <c r="U270" s="29">
        <v>630.12483874342036</v>
      </c>
      <c r="V270" s="29">
        <v>1010.2211396492158</v>
      </c>
      <c r="W270" s="29">
        <v>984.29963752391893</v>
      </c>
      <c r="X270" s="29">
        <v>439.5</v>
      </c>
      <c r="Y270" s="29">
        <v>986.15786314813897</v>
      </c>
      <c r="Z270" s="29">
        <v>603.49685717536704</v>
      </c>
      <c r="AA270" s="29">
        <v>304.51950634165701</v>
      </c>
      <c r="AB270" s="29">
        <v>698.32617638849899</v>
      </c>
      <c r="AC270" s="29">
        <v>414.75909223858901</v>
      </c>
    </row>
    <row r="271" spans="1:29" s="9" customFormat="1" x14ac:dyDescent="0.2">
      <c r="A271" s="2" t="s">
        <v>103</v>
      </c>
      <c r="B271" s="4" t="s">
        <v>103</v>
      </c>
      <c r="C271" s="4" t="s">
        <v>103</v>
      </c>
      <c r="D271" s="4" t="s">
        <v>103</v>
      </c>
      <c r="E271" s="4" t="s">
        <v>103</v>
      </c>
      <c r="F271" s="4" t="s">
        <v>103</v>
      </c>
      <c r="G271" s="4" t="s">
        <v>103</v>
      </c>
      <c r="H271" s="4" t="s">
        <v>103</v>
      </c>
      <c r="I271" s="4" t="s">
        <v>103</v>
      </c>
      <c r="J271" s="4" t="s">
        <v>103</v>
      </c>
      <c r="K271" s="4" t="s">
        <v>103</v>
      </c>
      <c r="L271" s="4" t="s">
        <v>103</v>
      </c>
      <c r="M271" s="4" t="s">
        <v>103</v>
      </c>
      <c r="N271" s="4" t="s">
        <v>103</v>
      </c>
      <c r="O271" s="4" t="s">
        <v>103</v>
      </c>
      <c r="P271" s="4" t="s">
        <v>103</v>
      </c>
      <c r="Q271" s="4" t="s">
        <v>103</v>
      </c>
      <c r="R271" s="4" t="s">
        <v>103</v>
      </c>
      <c r="S271" s="4" t="s">
        <v>103</v>
      </c>
      <c r="T271" s="4" t="s">
        <v>103</v>
      </c>
      <c r="U271" s="4" t="s">
        <v>103</v>
      </c>
      <c r="V271" s="4" t="s">
        <v>103</v>
      </c>
      <c r="W271" s="4" t="s">
        <v>103</v>
      </c>
      <c r="X271" s="4" t="s">
        <v>103</v>
      </c>
      <c r="Y271" s="4" t="s">
        <v>103</v>
      </c>
      <c r="Z271" s="4" t="s">
        <v>103</v>
      </c>
      <c r="AA271" s="4" t="s">
        <v>103</v>
      </c>
      <c r="AB271" s="4" t="s">
        <v>103</v>
      </c>
      <c r="AC271" s="4" t="s">
        <v>103</v>
      </c>
    </row>
    <row r="272" spans="1:29" x14ac:dyDescent="0.2">
      <c r="A272" s="12" t="s">
        <v>39</v>
      </c>
      <c r="B272" s="42" t="s">
        <v>1</v>
      </c>
      <c r="C272" s="59">
        <f>C274+C292</f>
        <v>3105657.2811446297</v>
      </c>
      <c r="D272" s="59">
        <f>D274+D292</f>
        <v>3185845.0512064192</v>
      </c>
      <c r="E272" s="59">
        <f>E274+E292</f>
        <v>3341756.8028003708</v>
      </c>
      <c r="F272" s="59">
        <f>F274+F292</f>
        <v>3485742.0816374305</v>
      </c>
      <c r="G272" s="59">
        <f t="shared" ref="G272:T272" si="80">G274+G292</f>
        <v>3622865.4498658576</v>
      </c>
      <c r="H272" s="59">
        <f t="shared" si="80"/>
        <v>3944250.8805237939</v>
      </c>
      <c r="I272" s="59">
        <f t="shared" si="80"/>
        <v>4469685.6144025894</v>
      </c>
      <c r="J272" s="59">
        <f t="shared" si="80"/>
        <v>4190495.4067214723</v>
      </c>
      <c r="K272" s="59">
        <f t="shared" si="80"/>
        <v>4399038.6071936479</v>
      </c>
      <c r="L272" s="59">
        <f>L274+L292</f>
        <v>4811698.8818293251</v>
      </c>
      <c r="M272" s="59">
        <f t="shared" si="80"/>
        <v>5040083.3134692898</v>
      </c>
      <c r="N272" s="13">
        <f t="shared" si="80"/>
        <v>5556749.2582015004</v>
      </c>
      <c r="O272" s="13">
        <f t="shared" si="80"/>
        <v>6153631.4223586507</v>
      </c>
      <c r="P272" s="13">
        <f t="shared" si="80"/>
        <v>6901039.2647745889</v>
      </c>
      <c r="Q272" s="13">
        <f t="shared" si="80"/>
        <v>7129893.0994482329</v>
      </c>
      <c r="R272" s="81" t="s">
        <v>115</v>
      </c>
      <c r="S272" s="13">
        <f t="shared" si="80"/>
        <v>6717517.3529694499</v>
      </c>
      <c r="T272" s="13">
        <f t="shared" si="80"/>
        <v>6443485.923467977</v>
      </c>
      <c r="U272" s="13">
        <f>U274+U292</f>
        <v>7660489.0705516674</v>
      </c>
      <c r="V272" s="13">
        <f>V274+V292</f>
        <v>8130503.6426976603</v>
      </c>
      <c r="W272" s="13">
        <f>W274+W292</f>
        <v>8900910.0098114461</v>
      </c>
      <c r="X272" s="13">
        <v>10162652.699999999</v>
      </c>
      <c r="Y272" s="13">
        <v>10352126.92704574</v>
      </c>
      <c r="Z272" s="13">
        <v>10598264.794089049</v>
      </c>
      <c r="AA272" s="13">
        <v>12391506.660615459</v>
      </c>
      <c r="AB272" s="13">
        <v>12581533.015637759</v>
      </c>
      <c r="AC272" s="13">
        <v>12818730.25355925</v>
      </c>
    </row>
    <row r="273" spans="1:29" x14ac:dyDescent="0.2">
      <c r="A273" s="20" t="s">
        <v>8</v>
      </c>
      <c r="B273" s="44"/>
      <c r="C273" s="72"/>
      <c r="D273" s="72"/>
      <c r="E273" s="72"/>
      <c r="F273" s="72"/>
      <c r="G273" s="72"/>
      <c r="H273" s="72"/>
      <c r="I273" s="72"/>
      <c r="J273" s="72"/>
      <c r="K273" s="72"/>
      <c r="L273" s="63"/>
      <c r="M273" s="63"/>
      <c r="N273" s="63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92"/>
      <c r="Z273" s="92"/>
      <c r="AA273" s="92"/>
      <c r="AB273" s="92"/>
      <c r="AC273" s="92"/>
    </row>
    <row r="274" spans="1:29" x14ac:dyDescent="0.2">
      <c r="A274" s="28" t="s">
        <v>50</v>
      </c>
      <c r="B274" s="43" t="s">
        <v>1</v>
      </c>
      <c r="C274" s="60">
        <f t="shared" ref="C274:H274" si="81">C275+C287</f>
        <v>2348217.0408131499</v>
      </c>
      <c r="D274" s="60">
        <f t="shared" si="81"/>
        <v>2405748.4418775593</v>
      </c>
      <c r="E274" s="60">
        <f t="shared" si="81"/>
        <v>2586358.6248955601</v>
      </c>
      <c r="F274" s="60">
        <f t="shared" si="81"/>
        <v>2727405.982644252</v>
      </c>
      <c r="G274" s="60">
        <f t="shared" si="81"/>
        <v>2848074.306355156</v>
      </c>
      <c r="H274" s="60">
        <f t="shared" si="81"/>
        <v>3137712.8733797781</v>
      </c>
      <c r="I274" s="60">
        <f t="shared" ref="I274:Q274" si="82">I275+I287</f>
        <v>3569758.1673265011</v>
      </c>
      <c r="J274" s="60">
        <f t="shared" si="82"/>
        <v>3268895.8206123039</v>
      </c>
      <c r="K274" s="60">
        <f t="shared" si="82"/>
        <v>3425467.6939623062</v>
      </c>
      <c r="L274" s="60">
        <f>L275+L287</f>
        <v>3748628.9185627862</v>
      </c>
      <c r="M274" s="60">
        <f t="shared" si="82"/>
        <v>3883181.7657483849</v>
      </c>
      <c r="N274" s="29">
        <f t="shared" si="82"/>
        <v>4271200.7816525716</v>
      </c>
      <c r="O274" s="29">
        <f t="shared" si="82"/>
        <v>4762058.1318971571</v>
      </c>
      <c r="P274" s="29">
        <f t="shared" si="82"/>
        <v>5414987.9281071424</v>
      </c>
      <c r="Q274" s="29">
        <f t="shared" si="82"/>
        <v>5570341.037148701</v>
      </c>
      <c r="R274" s="79" t="s">
        <v>115</v>
      </c>
      <c r="S274" s="29">
        <f>S275+S287</f>
        <v>5645642.8799180128</v>
      </c>
      <c r="T274" s="29">
        <f>T275+T287</f>
        <v>5371798.6955131348</v>
      </c>
      <c r="U274" s="29">
        <f>U275+U287</f>
        <v>6472545.3353795651</v>
      </c>
      <c r="V274" s="29">
        <f>V275+V287</f>
        <v>6863024.0274527026</v>
      </c>
      <c r="W274" s="29">
        <f>W275+W287</f>
        <v>7518139.8410794651</v>
      </c>
      <c r="X274" s="29">
        <v>8589832.9000000004</v>
      </c>
      <c r="Y274" s="29">
        <v>8786812.4520914908</v>
      </c>
      <c r="Z274" s="29">
        <v>9012529.0668353438</v>
      </c>
      <c r="AA274" s="29">
        <v>10662037.120360671</v>
      </c>
      <c r="AB274" s="29">
        <v>10808584.6235318</v>
      </c>
      <c r="AC274" s="29">
        <v>10997005.978129899</v>
      </c>
    </row>
    <row r="275" spans="1:29" x14ac:dyDescent="0.2">
      <c r="A275" s="30" t="s">
        <v>3</v>
      </c>
      <c r="B275" s="44" t="s">
        <v>1</v>
      </c>
      <c r="C275" s="62">
        <f t="shared" ref="C275:H275" si="83">SUM(C276:C286)</f>
        <v>2329650.4781085197</v>
      </c>
      <c r="D275" s="62">
        <f t="shared" si="83"/>
        <v>2386216.1977279992</v>
      </c>
      <c r="E275" s="62">
        <f t="shared" si="83"/>
        <v>2561270.6070285104</v>
      </c>
      <c r="F275" s="62">
        <f t="shared" si="83"/>
        <v>2687937.9602664802</v>
      </c>
      <c r="G275" s="62">
        <f t="shared" si="83"/>
        <v>2805379.6844629399</v>
      </c>
      <c r="H275" s="62">
        <f t="shared" si="83"/>
        <v>3094376.5073308484</v>
      </c>
      <c r="I275" s="62">
        <f t="shared" ref="I275:Q275" si="84">SUM(I276:I286)</f>
        <v>3524334.7161996234</v>
      </c>
      <c r="J275" s="62">
        <f t="shared" si="84"/>
        <v>3222225.7199968197</v>
      </c>
      <c r="K275" s="62">
        <f t="shared" si="84"/>
        <v>3377351.6635062285</v>
      </c>
      <c r="L275" s="62">
        <f>SUM(L276:L286)</f>
        <v>3695398.8541526357</v>
      </c>
      <c r="M275" s="62">
        <f t="shared" si="84"/>
        <v>3824053.1820226652</v>
      </c>
      <c r="N275" s="14">
        <f t="shared" si="84"/>
        <v>4204272.3989611864</v>
      </c>
      <c r="O275" s="14">
        <f t="shared" si="84"/>
        <v>4676128.5509315068</v>
      </c>
      <c r="P275" s="14">
        <f t="shared" si="84"/>
        <v>5330049.2609074162</v>
      </c>
      <c r="Q275" s="14">
        <f t="shared" si="84"/>
        <v>5479945.6773071419</v>
      </c>
      <c r="R275" s="80" t="s">
        <v>115</v>
      </c>
      <c r="S275" s="14">
        <f>SUM(S276:S286)</f>
        <v>5604120.1321232021</v>
      </c>
      <c r="T275" s="14">
        <f>SUM(T276:T286)</f>
        <v>5334515.4868239807</v>
      </c>
      <c r="U275" s="14">
        <f>SUM(U276:U286)</f>
        <v>6417214.9535754975</v>
      </c>
      <c r="V275" s="14">
        <f>SUM(V276:V286)</f>
        <v>6803064.8896527709</v>
      </c>
      <c r="W275" s="14">
        <f>SUM(W276:W286)</f>
        <v>7422172.7741007544</v>
      </c>
      <c r="X275" s="14">
        <v>8446597.1999999993</v>
      </c>
      <c r="Y275" s="93">
        <v>8636160.8987258524</v>
      </c>
      <c r="Z275" s="93">
        <v>8850302.2781196907</v>
      </c>
      <c r="AA275" s="93">
        <v>10480583.55100275</v>
      </c>
      <c r="AB275" s="93">
        <v>10620933.915381329</v>
      </c>
      <c r="AC275" s="93">
        <v>10805338.45951464</v>
      </c>
    </row>
    <row r="276" spans="1:29" x14ac:dyDescent="0.2">
      <c r="A276" s="10" t="s">
        <v>41</v>
      </c>
      <c r="B276" s="45" t="s">
        <v>1</v>
      </c>
      <c r="C276" s="61">
        <v>198645.47458205998</v>
      </c>
      <c r="D276" s="61">
        <v>192565.98946786002</v>
      </c>
      <c r="E276" s="61">
        <v>183992.30060483995</v>
      </c>
      <c r="F276" s="61">
        <v>164086.12843134999</v>
      </c>
      <c r="G276" s="61">
        <v>131178.83936089999</v>
      </c>
      <c r="H276" s="61">
        <v>133554.42662034999</v>
      </c>
      <c r="I276" s="61">
        <v>133767.75895073</v>
      </c>
      <c r="J276" s="61">
        <v>133363.62875683999</v>
      </c>
      <c r="K276" s="61">
        <v>133090.14031843003</v>
      </c>
      <c r="L276" s="61">
        <v>131078.61221776</v>
      </c>
      <c r="M276" s="61">
        <v>88082.981553840014</v>
      </c>
      <c r="N276" s="61">
        <v>86803.664027430001</v>
      </c>
      <c r="O276" s="16">
        <v>67691.177473350021</v>
      </c>
      <c r="P276" s="16">
        <v>71313.069169800016</v>
      </c>
      <c r="Q276" s="16">
        <v>72665.999650480007</v>
      </c>
      <c r="R276" s="19" t="s">
        <v>115</v>
      </c>
      <c r="S276" s="16">
        <v>59098.513775270003</v>
      </c>
      <c r="T276" s="16">
        <v>61775.469017759999</v>
      </c>
      <c r="U276" s="16">
        <v>58990.267349499998</v>
      </c>
      <c r="V276" s="16">
        <v>1753.0940259900001</v>
      </c>
      <c r="W276" s="16">
        <v>2002.0201982799999</v>
      </c>
      <c r="X276" s="16">
        <v>2000.3</v>
      </c>
      <c r="Y276" s="91">
        <v>2000.0316684300001</v>
      </c>
      <c r="Z276" s="91">
        <v>1999.83051002</v>
      </c>
      <c r="AA276" s="91">
        <v>2040.82160761</v>
      </c>
      <c r="AB276" s="91">
        <v>2040.6192197800001</v>
      </c>
      <c r="AC276" s="91">
        <v>2019.6911429700001</v>
      </c>
    </row>
    <row r="277" spans="1:29" x14ac:dyDescent="0.2">
      <c r="A277" s="10" t="s">
        <v>111</v>
      </c>
      <c r="B277" s="45" t="s">
        <v>1</v>
      </c>
      <c r="C277" s="61">
        <v>33.914692079999995</v>
      </c>
      <c r="D277" s="61">
        <v>33.556280189999995</v>
      </c>
      <c r="E277" s="61">
        <v>33.44894034</v>
      </c>
      <c r="F277" s="61">
        <v>0</v>
      </c>
      <c r="G277" s="61">
        <v>0</v>
      </c>
      <c r="H277" s="61">
        <v>0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  <c r="P277" s="61">
        <v>0</v>
      </c>
      <c r="Q277" s="61">
        <v>0</v>
      </c>
      <c r="R277" s="63" t="s">
        <v>115</v>
      </c>
      <c r="S277" s="61">
        <v>0</v>
      </c>
      <c r="T277" s="61">
        <v>0</v>
      </c>
      <c r="U277" s="61">
        <v>0</v>
      </c>
      <c r="V277" s="61">
        <v>0</v>
      </c>
      <c r="W277" s="61">
        <v>0</v>
      </c>
      <c r="X277" s="61">
        <v>0</v>
      </c>
      <c r="Y277" s="91">
        <v>0</v>
      </c>
      <c r="Z277" s="91">
        <v>0</v>
      </c>
      <c r="AA277" s="91">
        <v>0</v>
      </c>
      <c r="AB277" s="91">
        <v>0</v>
      </c>
      <c r="AC277" s="91">
        <v>0</v>
      </c>
    </row>
    <row r="278" spans="1:29" x14ac:dyDescent="0.2">
      <c r="A278" s="10" t="s">
        <v>42</v>
      </c>
      <c r="B278" s="45" t="s">
        <v>1</v>
      </c>
      <c r="C278" s="61">
        <v>1650608.1140108102</v>
      </c>
      <c r="D278" s="61">
        <v>1777440.3391588093</v>
      </c>
      <c r="E278" s="61">
        <v>1998984.0870803108</v>
      </c>
      <c r="F278" s="61">
        <v>2179011.5417923802</v>
      </c>
      <c r="G278" s="61">
        <v>2309844.4672218305</v>
      </c>
      <c r="H278" s="61">
        <v>2578292.9649585588</v>
      </c>
      <c r="I278" s="61">
        <v>3055451.8935709437</v>
      </c>
      <c r="J278" s="61">
        <v>2757877.08863146</v>
      </c>
      <c r="K278" s="61">
        <v>2932217.8026821483</v>
      </c>
      <c r="L278" s="61">
        <v>3263967.5288213659</v>
      </c>
      <c r="M278" s="61">
        <v>3444403.256445765</v>
      </c>
      <c r="N278" s="61">
        <v>3853019.7349091657</v>
      </c>
      <c r="O278" s="16">
        <v>4360899.291133957</v>
      </c>
      <c r="P278" s="16">
        <v>5029256.1550287064</v>
      </c>
      <c r="Q278" s="16">
        <v>5182420.4001697721</v>
      </c>
      <c r="R278" s="19" t="s">
        <v>115</v>
      </c>
      <c r="S278" s="16">
        <v>5321825.5831511216</v>
      </c>
      <c r="T278" s="16">
        <v>5049146.4499281393</v>
      </c>
      <c r="U278" s="16">
        <v>6141868.8315701876</v>
      </c>
      <c r="V278" s="16">
        <v>6605157.8619562602</v>
      </c>
      <c r="W278" s="16">
        <v>7224295.9718522942</v>
      </c>
      <c r="X278" s="16">
        <v>8256173.5</v>
      </c>
      <c r="Y278" s="91">
        <v>8441884.5359829832</v>
      </c>
      <c r="Z278" s="91">
        <v>8645716.1982332934</v>
      </c>
      <c r="AA278" s="91">
        <v>10293410.03832473</v>
      </c>
      <c r="AB278" s="91">
        <v>10433444.74856855</v>
      </c>
      <c r="AC278" s="91">
        <v>10616919.068154421</v>
      </c>
    </row>
    <row r="279" spans="1:29" x14ac:dyDescent="0.2">
      <c r="A279" s="10" t="s">
        <v>43</v>
      </c>
      <c r="B279" s="45" t="s">
        <v>1</v>
      </c>
      <c r="C279" s="61">
        <v>21474.266416669998</v>
      </c>
      <c r="D279" s="61">
        <v>21049.222244730001</v>
      </c>
      <c r="E279" s="61">
        <v>15914.826913240002</v>
      </c>
      <c r="F279" s="61">
        <v>15014.617879560001</v>
      </c>
      <c r="G279" s="61">
        <v>7978.2713336900006</v>
      </c>
      <c r="H279" s="61">
        <v>7089.4955742900001</v>
      </c>
      <c r="I279" s="61">
        <v>6862.9563165399995</v>
      </c>
      <c r="J279" s="61">
        <v>6427.6743572699997</v>
      </c>
      <c r="K279" s="61">
        <v>6579.4086985199992</v>
      </c>
      <c r="L279" s="61">
        <v>6548.8107819600009</v>
      </c>
      <c r="M279" s="61">
        <v>6465.1203212800001</v>
      </c>
      <c r="N279" s="61">
        <v>6602.9005986799993</v>
      </c>
      <c r="O279" s="16">
        <v>6709.5009762599993</v>
      </c>
      <c r="P279" s="16">
        <v>-3700.0385177900002</v>
      </c>
      <c r="Q279" s="16">
        <v>1434.18102058</v>
      </c>
      <c r="R279" s="19" t="s">
        <v>115</v>
      </c>
      <c r="S279" s="16">
        <v>1153.9611898000001</v>
      </c>
      <c r="T279" s="16">
        <v>1176.04366142</v>
      </c>
      <c r="U279" s="16">
        <v>1186.6541361500001</v>
      </c>
      <c r="V279" s="16">
        <v>1202.6774712700001</v>
      </c>
      <c r="W279" s="16">
        <v>1222.4431611500002</v>
      </c>
      <c r="X279" s="16">
        <v>1200</v>
      </c>
      <c r="Y279" s="91">
        <v>1209.07130491</v>
      </c>
      <c r="Z279" s="91">
        <v>1214.2263487499999</v>
      </c>
      <c r="AA279" s="91">
        <v>1225.4367575399999</v>
      </c>
      <c r="AB279" s="91">
        <v>1214.98108877</v>
      </c>
      <c r="AC279" s="91">
        <v>1224.4910010999999</v>
      </c>
    </row>
    <row r="280" spans="1:29" x14ac:dyDescent="0.2">
      <c r="A280" s="10" t="s">
        <v>44</v>
      </c>
      <c r="B280" s="45" t="s">
        <v>1</v>
      </c>
      <c r="C280" s="61">
        <v>411358.77493626974</v>
      </c>
      <c r="D280" s="61">
        <v>349070.70267493994</v>
      </c>
      <c r="E280" s="61">
        <v>315888.63315189001</v>
      </c>
      <c r="F280" s="61">
        <v>284970.61282614002</v>
      </c>
      <c r="G280" s="61">
        <v>252395.15148927001</v>
      </c>
      <c r="H280" s="61">
        <v>252810.18710842982</v>
      </c>
      <c r="I280" s="61">
        <v>212451.20186696999</v>
      </c>
      <c r="J280" s="61">
        <v>201039.28238117998</v>
      </c>
      <c r="K280" s="61">
        <v>180556.79908630997</v>
      </c>
      <c r="L280" s="61">
        <v>148912.03579885009</v>
      </c>
      <c r="M280" s="61">
        <v>131665.55937096998</v>
      </c>
      <c r="N280" s="61">
        <v>100645.99199575001</v>
      </c>
      <c r="O280" s="16">
        <v>97708.659250400015</v>
      </c>
      <c r="P280" s="16">
        <v>91697.034789070007</v>
      </c>
      <c r="Q280" s="16">
        <v>84989.822810469996</v>
      </c>
      <c r="R280" s="19" t="s">
        <v>115</v>
      </c>
      <c r="S280" s="16">
        <v>76614.807873400001</v>
      </c>
      <c r="T280" s="16">
        <v>76471.386735969994</v>
      </c>
      <c r="U280" s="16">
        <v>75655.614346599992</v>
      </c>
      <c r="V280" s="16">
        <v>55624.597957980004</v>
      </c>
      <c r="W280" s="16">
        <v>54508.187377660011</v>
      </c>
      <c r="X280" s="16">
        <v>52175</v>
      </c>
      <c r="Y280" s="91">
        <v>52414.818623079998</v>
      </c>
      <c r="Z280" s="91">
        <v>52507.399187529998</v>
      </c>
      <c r="AA280" s="91">
        <v>48734.548403419998</v>
      </c>
      <c r="AB280" s="91">
        <v>48385.51281498</v>
      </c>
      <c r="AC280" s="91">
        <v>49492.64035786</v>
      </c>
    </row>
    <row r="281" spans="1:29" x14ac:dyDescent="0.2">
      <c r="A281" s="10" t="s">
        <v>45</v>
      </c>
      <c r="B281" s="45" t="s">
        <v>1</v>
      </c>
      <c r="C281" s="61">
        <v>16166.335711510001</v>
      </c>
      <c r="D281" s="61">
        <v>15733.894698109998</v>
      </c>
      <c r="E281" s="61">
        <v>15922.379638159999</v>
      </c>
      <c r="F281" s="61">
        <v>15675.308533990001</v>
      </c>
      <c r="G281" s="61">
        <v>14895.445654129999</v>
      </c>
      <c r="H281" s="61">
        <v>13897.1315677</v>
      </c>
      <c r="I281" s="61">
        <v>13837.017480119999</v>
      </c>
      <c r="J281" s="61">
        <v>14204.264775230004</v>
      </c>
      <c r="K281" s="61">
        <v>13641.809141859998</v>
      </c>
      <c r="L281" s="61">
        <v>14481.65352555</v>
      </c>
      <c r="M281" s="61">
        <v>14222.125480580002</v>
      </c>
      <c r="N281" s="61">
        <v>12580.86730806</v>
      </c>
      <c r="O281" s="16">
        <v>5208.1669872000011</v>
      </c>
      <c r="P281" s="16">
        <v>5477.8774260399996</v>
      </c>
      <c r="Q281" s="16">
        <v>4648.01310913</v>
      </c>
      <c r="R281" s="19" t="s">
        <v>115</v>
      </c>
      <c r="S281" s="16">
        <v>3657.5334776200002</v>
      </c>
      <c r="T281" s="16">
        <v>3859.1823171000005</v>
      </c>
      <c r="U281" s="16">
        <v>150.43528292000002</v>
      </c>
      <c r="V281" s="16">
        <v>107.99201509000001</v>
      </c>
      <c r="W281" s="16">
        <v>104.00577919999999</v>
      </c>
      <c r="X281" s="16">
        <v>104.5</v>
      </c>
      <c r="Y281" s="91">
        <v>109.14648413</v>
      </c>
      <c r="Z281" s="91">
        <v>108.20373374</v>
      </c>
      <c r="AA281" s="91">
        <v>108.29851538</v>
      </c>
      <c r="AB281" s="91">
        <v>107.11835239</v>
      </c>
      <c r="AC281" s="91">
        <v>107.33158195</v>
      </c>
    </row>
    <row r="282" spans="1:29" x14ac:dyDescent="0.2">
      <c r="A282" s="10" t="s">
        <v>46</v>
      </c>
      <c r="B282" s="45" t="s">
        <v>1</v>
      </c>
      <c r="C282" s="61">
        <v>17522.643936200002</v>
      </c>
      <c r="D282" s="61">
        <v>18024.693905330001</v>
      </c>
      <c r="E282" s="61">
        <v>18040.098110610001</v>
      </c>
      <c r="F282" s="61">
        <v>16925.28466288</v>
      </c>
      <c r="G282" s="61">
        <v>17630.767281159999</v>
      </c>
      <c r="H282" s="61">
        <v>16588.430931480001</v>
      </c>
      <c r="I282" s="61">
        <v>15235.66886075</v>
      </c>
      <c r="J282" s="61">
        <v>14610.265698929998</v>
      </c>
      <c r="K282" s="61">
        <v>14152.391936419999</v>
      </c>
      <c r="L282" s="61">
        <v>13970.51005703</v>
      </c>
      <c r="M282" s="61">
        <v>12651.879677340001</v>
      </c>
      <c r="N282" s="61">
        <v>15616.82961975</v>
      </c>
      <c r="O282" s="16">
        <v>10529.681573649999</v>
      </c>
      <c r="P282" s="16">
        <v>9864.0281004299995</v>
      </c>
      <c r="Q282" s="16">
        <v>9855.240270029999</v>
      </c>
      <c r="R282" s="19" t="s">
        <v>115</v>
      </c>
      <c r="S282" s="16">
        <v>9889.9296425299999</v>
      </c>
      <c r="T282" s="16">
        <v>9985.2529463600004</v>
      </c>
      <c r="U282" s="16">
        <v>6255.6994978399998</v>
      </c>
      <c r="V282" s="16">
        <v>3125.4134803700003</v>
      </c>
      <c r="W282" s="16">
        <v>3441.7188779900002</v>
      </c>
      <c r="X282" s="16">
        <v>3441.4</v>
      </c>
      <c r="Y282" s="91">
        <v>6911.1404372400002</v>
      </c>
      <c r="Z282" s="91">
        <v>3015.6966323500001</v>
      </c>
      <c r="AA282" s="91">
        <v>3014.4536323500001</v>
      </c>
      <c r="AB282" s="91">
        <v>3014.4236323499999</v>
      </c>
      <c r="AC282" s="91">
        <v>3014.3936323500002</v>
      </c>
    </row>
    <row r="283" spans="1:29" x14ac:dyDescent="0.2">
      <c r="A283" s="10" t="s">
        <v>47</v>
      </c>
      <c r="B283" s="45" t="s">
        <v>1</v>
      </c>
      <c r="C283" s="61">
        <v>2344.4648547399997</v>
      </c>
      <c r="D283" s="61">
        <v>1259.1309409600001</v>
      </c>
      <c r="E283" s="61">
        <v>919.02231743999994</v>
      </c>
      <c r="F283" s="61">
        <v>912.33799608999993</v>
      </c>
      <c r="G283" s="61">
        <v>899.15281287999994</v>
      </c>
      <c r="H283" s="61">
        <v>212.66553603</v>
      </c>
      <c r="I283" s="61">
        <v>209.03182068999999</v>
      </c>
      <c r="J283" s="61">
        <v>208.69855575999998</v>
      </c>
      <c r="K283" s="61">
        <v>215.38160300999999</v>
      </c>
      <c r="L283" s="61">
        <v>212.39491885000001</v>
      </c>
      <c r="M283" s="61">
        <v>226.90071339000002</v>
      </c>
      <c r="N283" s="61">
        <v>224.01958386000001</v>
      </c>
      <c r="O283" s="16">
        <v>221.55394512999999</v>
      </c>
      <c r="P283" s="16">
        <v>219.78483441999998</v>
      </c>
      <c r="Q283" s="16">
        <v>218.68044814000001</v>
      </c>
      <c r="R283" s="19" t="s">
        <v>115</v>
      </c>
      <c r="S283" s="16">
        <v>214.06401152999999</v>
      </c>
      <c r="T283" s="16">
        <v>261.16433823</v>
      </c>
      <c r="U283" s="16">
        <v>483.12469887000003</v>
      </c>
      <c r="V283" s="16">
        <v>48.426509079999995</v>
      </c>
      <c r="W283" s="16">
        <v>44.296886969999996</v>
      </c>
      <c r="X283" s="16">
        <v>0</v>
      </c>
      <c r="Y283" s="91">
        <v>0</v>
      </c>
      <c r="Z283" s="91">
        <v>0</v>
      </c>
      <c r="AA283" s="91">
        <v>0</v>
      </c>
      <c r="AB283" s="91">
        <v>0</v>
      </c>
      <c r="AC283" s="91">
        <v>0</v>
      </c>
    </row>
    <row r="284" spans="1:29" x14ac:dyDescent="0.2">
      <c r="A284" s="10" t="s">
        <v>53</v>
      </c>
      <c r="B284" s="45" t="s">
        <v>1</v>
      </c>
      <c r="C284" s="61">
        <v>361.6751165</v>
      </c>
      <c r="D284" s="61">
        <v>335.48103581999999</v>
      </c>
      <c r="E284" s="61">
        <v>366.02188427999999</v>
      </c>
      <c r="F284" s="61">
        <v>58.042709180000003</v>
      </c>
      <c r="G284" s="61">
        <v>57.962446240000006</v>
      </c>
      <c r="H284" s="61">
        <v>0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>
        <v>-1.9235197800000001</v>
      </c>
      <c r="O284" s="16">
        <v>0</v>
      </c>
      <c r="P284" s="16">
        <v>0</v>
      </c>
      <c r="Q284" s="16">
        <v>0</v>
      </c>
      <c r="R284" s="19" t="s">
        <v>115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91">
        <v>0</v>
      </c>
      <c r="Z284" s="91">
        <v>0</v>
      </c>
      <c r="AA284" s="91">
        <v>0</v>
      </c>
      <c r="AB284" s="91">
        <v>0</v>
      </c>
      <c r="AC284" s="91">
        <v>0</v>
      </c>
    </row>
    <row r="285" spans="1:29" x14ac:dyDescent="0.2">
      <c r="A285" s="10" t="s">
        <v>48</v>
      </c>
      <c r="B285" s="45" t="s">
        <v>1</v>
      </c>
      <c r="C285" s="61">
        <v>1283.12599146</v>
      </c>
      <c r="D285" s="61">
        <v>1776.3182991900001</v>
      </c>
      <c r="E285" s="61">
        <v>1820.6938538499999</v>
      </c>
      <c r="F285" s="61">
        <v>1977.8635137700001</v>
      </c>
      <c r="G285" s="61">
        <v>61325.637237820003</v>
      </c>
      <c r="H285" s="61">
        <v>85077.194055970002</v>
      </c>
      <c r="I285" s="61">
        <v>86519.187332879985</v>
      </c>
      <c r="J285" s="61">
        <v>94494.816840150001</v>
      </c>
      <c r="K285" s="61">
        <v>96897.93003952998</v>
      </c>
      <c r="L285" s="61">
        <v>116227.30803127002</v>
      </c>
      <c r="M285" s="61">
        <v>126335.3584595</v>
      </c>
      <c r="N285" s="61">
        <v>128780.31443827</v>
      </c>
      <c r="O285" s="16">
        <v>127160.51959155999</v>
      </c>
      <c r="P285" s="16">
        <v>125921.35007674</v>
      </c>
      <c r="Q285" s="16">
        <v>123713.33982854</v>
      </c>
      <c r="R285" s="19" t="s">
        <v>115</v>
      </c>
      <c r="S285" s="16">
        <v>131665.73900193002</v>
      </c>
      <c r="T285" s="16">
        <v>131840.53787900001</v>
      </c>
      <c r="U285" s="16">
        <v>132624.32669343002</v>
      </c>
      <c r="V285" s="16">
        <v>136044.82623673</v>
      </c>
      <c r="W285" s="16">
        <v>136554.12996720997</v>
      </c>
      <c r="X285" s="16">
        <v>131502.6</v>
      </c>
      <c r="Y285" s="91">
        <v>131632.15422508001</v>
      </c>
      <c r="Z285" s="91">
        <v>145740.72347400701</v>
      </c>
      <c r="AA285" s="91">
        <v>132049.95376171891</v>
      </c>
      <c r="AB285" s="91">
        <v>132726.51170450469</v>
      </c>
      <c r="AC285" s="91">
        <v>132560.84364399139</v>
      </c>
    </row>
    <row r="286" spans="1:29" x14ac:dyDescent="0.2">
      <c r="A286" s="10" t="s">
        <v>108</v>
      </c>
      <c r="B286" s="45" t="s">
        <v>1</v>
      </c>
      <c r="C286" s="61">
        <v>9851.6878602200013</v>
      </c>
      <c r="D286" s="61">
        <v>8926.8690220600001</v>
      </c>
      <c r="E286" s="61">
        <v>9389.0945335500019</v>
      </c>
      <c r="F286" s="61">
        <v>9306.2219211399988</v>
      </c>
      <c r="G286" s="61">
        <v>9173.9896250199999</v>
      </c>
      <c r="H286" s="61">
        <v>6854.0109780399998</v>
      </c>
      <c r="I286" s="61">
        <v>0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3" t="s">
        <v>115</v>
      </c>
      <c r="S286" s="61">
        <v>0</v>
      </c>
      <c r="T286" s="61">
        <v>0</v>
      </c>
      <c r="U286" s="61">
        <v>0</v>
      </c>
      <c r="V286" s="61">
        <v>0</v>
      </c>
      <c r="W286" s="61">
        <v>0</v>
      </c>
      <c r="X286" s="61">
        <v>0</v>
      </c>
      <c r="Y286" s="91">
        <v>0</v>
      </c>
      <c r="Z286" s="91">
        <v>0</v>
      </c>
      <c r="AA286" s="91">
        <v>0</v>
      </c>
      <c r="AB286" s="91">
        <v>0</v>
      </c>
      <c r="AC286" s="91">
        <v>0</v>
      </c>
    </row>
    <row r="287" spans="1:29" x14ac:dyDescent="0.2">
      <c r="A287" s="30" t="s">
        <v>6</v>
      </c>
      <c r="B287" s="44" t="s">
        <v>1</v>
      </c>
      <c r="C287" s="62">
        <f t="shared" ref="C287:H287" si="85">SUM(C288:C291)</f>
        <v>18566.56270463</v>
      </c>
      <c r="D287" s="62">
        <f t="shared" si="85"/>
        <v>19532.24414956</v>
      </c>
      <c r="E287" s="62">
        <f t="shared" si="85"/>
        <v>25088.017867049472</v>
      </c>
      <c r="F287" s="62">
        <f t="shared" si="85"/>
        <v>39468.022377771624</v>
      </c>
      <c r="G287" s="62">
        <f t="shared" si="85"/>
        <v>42694.621892216077</v>
      </c>
      <c r="H287" s="62">
        <f t="shared" si="85"/>
        <v>43336.366048929594</v>
      </c>
      <c r="I287" s="62">
        <f t="shared" ref="I287:O287" si="86">SUM(I288:I291)</f>
        <v>45423.451126877473</v>
      </c>
      <c r="J287" s="62">
        <f t="shared" si="86"/>
        <v>46670.100615484051</v>
      </c>
      <c r="K287" s="62">
        <f t="shared" si="86"/>
        <v>48116.030456077722</v>
      </c>
      <c r="L287" s="62">
        <f>SUM(L288:L291)</f>
        <v>53230.064410150677</v>
      </c>
      <c r="M287" s="62">
        <f t="shared" si="86"/>
        <v>59128.583725719509</v>
      </c>
      <c r="N287" s="62">
        <f t="shared" si="86"/>
        <v>66928.38269138521</v>
      </c>
      <c r="O287" s="62">
        <f t="shared" si="86"/>
        <v>85929.580965649933</v>
      </c>
      <c r="P287" s="62">
        <f>SUM(P288:P291)</f>
        <v>84938.667199726202</v>
      </c>
      <c r="Q287" s="62">
        <f>SUM(Q288:Q291)</f>
        <v>90395.359841558704</v>
      </c>
      <c r="R287" s="82" t="s">
        <v>115</v>
      </c>
      <c r="S287" s="62">
        <f>SUM(S288:S291)</f>
        <v>41522.747794810763</v>
      </c>
      <c r="T287" s="62">
        <f>SUM(T288:T291)</f>
        <v>37283.208689153966</v>
      </c>
      <c r="U287" s="62">
        <f>SUM(U288:U291)</f>
        <v>55330.381804067838</v>
      </c>
      <c r="V287" s="62">
        <f>SUM(V288:V291)</f>
        <v>59959.137799931777</v>
      </c>
      <c r="W287" s="62">
        <f>SUM(W288:W291)</f>
        <v>95967.066978710296</v>
      </c>
      <c r="X287" s="62">
        <v>143235.79999999999</v>
      </c>
      <c r="Y287" s="93">
        <v>150651.55336563871</v>
      </c>
      <c r="Z287" s="93">
        <v>162226.78871565359</v>
      </c>
      <c r="AA287" s="93">
        <v>181453.56935792239</v>
      </c>
      <c r="AB287" s="93">
        <v>187650.70815047339</v>
      </c>
      <c r="AC287" s="93">
        <v>191667.51861525621</v>
      </c>
    </row>
    <row r="288" spans="1:29" x14ac:dyDescent="0.2">
      <c r="A288" s="21" t="s">
        <v>42</v>
      </c>
      <c r="B288" s="45" t="s">
        <v>1</v>
      </c>
      <c r="C288" s="61">
        <v>13712.813329979999</v>
      </c>
      <c r="D288" s="61">
        <v>14699.508251430001</v>
      </c>
      <c r="E288" s="61">
        <v>20166.843908739473</v>
      </c>
      <c r="F288" s="61">
        <v>34587.171769401626</v>
      </c>
      <c r="G288" s="61">
        <v>37713.289699946079</v>
      </c>
      <c r="H288" s="61">
        <v>43178.355837959592</v>
      </c>
      <c r="I288" s="61">
        <v>45251.847991867471</v>
      </c>
      <c r="J288" s="61">
        <v>46480.713489384048</v>
      </c>
      <c r="K288" s="61">
        <v>47915.468916580947</v>
      </c>
      <c r="L288" s="61">
        <v>51542.94156594143</v>
      </c>
      <c r="M288" s="61">
        <v>54091.047718419111</v>
      </c>
      <c r="N288" s="61">
        <v>58333.114386541951</v>
      </c>
      <c r="O288" s="16">
        <v>65030.927909906852</v>
      </c>
      <c r="P288" s="16">
        <v>58285.061259700633</v>
      </c>
      <c r="Q288" s="16">
        <v>59052.138928054323</v>
      </c>
      <c r="R288" s="19" t="s">
        <v>115</v>
      </c>
      <c r="S288" s="16">
        <v>28601.358297803661</v>
      </c>
      <c r="T288" s="16">
        <v>31254.373765117285</v>
      </c>
      <c r="U288" s="16">
        <v>45037.793198651452</v>
      </c>
      <c r="V288" s="16">
        <v>48565.114988647474</v>
      </c>
      <c r="W288" s="16">
        <v>83826.968209008788</v>
      </c>
      <c r="X288" s="16">
        <v>131741.1</v>
      </c>
      <c r="Y288" s="91">
        <v>139269.99254191169</v>
      </c>
      <c r="Z288" s="91">
        <v>149368.4601000793</v>
      </c>
      <c r="AA288" s="91">
        <v>169876.72976778139</v>
      </c>
      <c r="AB288" s="91">
        <v>175877.8970875339</v>
      </c>
      <c r="AC288" s="91">
        <v>180787.65492764779</v>
      </c>
    </row>
    <row r="289" spans="1:29" x14ac:dyDescent="0.2">
      <c r="A289" s="21" t="s">
        <v>48</v>
      </c>
      <c r="B289" s="45" t="s">
        <v>1</v>
      </c>
      <c r="C289" s="61">
        <v>104.22120396000001</v>
      </c>
      <c r="D289" s="61">
        <v>114.34465596</v>
      </c>
      <c r="E289" s="61">
        <v>125.32788030000002</v>
      </c>
      <c r="F289" s="61">
        <v>138.95055302</v>
      </c>
      <c r="G289" s="61">
        <v>143.02161316999999</v>
      </c>
      <c r="H289" s="61">
        <v>158.01021097</v>
      </c>
      <c r="I289" s="61">
        <v>171.60313501000002</v>
      </c>
      <c r="J289" s="61">
        <v>189.38712609999999</v>
      </c>
      <c r="K289" s="61">
        <v>200.561539496775</v>
      </c>
      <c r="L289" s="61">
        <v>1687.1228442092502</v>
      </c>
      <c r="M289" s="61">
        <v>5037.5360073003994</v>
      </c>
      <c r="N289" s="61">
        <v>8595.2683048432609</v>
      </c>
      <c r="O289" s="16">
        <v>20898.653055743078</v>
      </c>
      <c r="P289" s="16">
        <v>26653.605940025569</v>
      </c>
      <c r="Q289" s="16">
        <v>31343.220913504374</v>
      </c>
      <c r="R289" s="19" t="s">
        <v>115</v>
      </c>
      <c r="S289" s="16">
        <v>12921.3894970071</v>
      </c>
      <c r="T289" s="16">
        <v>6028.8349240366815</v>
      </c>
      <c r="U289" s="16">
        <v>10292.588605416386</v>
      </c>
      <c r="V289" s="16">
        <v>11394.022811284301</v>
      </c>
      <c r="W289" s="16">
        <v>12140.098769701501</v>
      </c>
      <c r="X289" s="16">
        <v>11494.7</v>
      </c>
      <c r="Y289" s="91">
        <v>11381.56082372691</v>
      </c>
      <c r="Z289" s="91">
        <v>12858.328615574321</v>
      </c>
      <c r="AA289" s="91">
        <v>11576.839590140929</v>
      </c>
      <c r="AB289" s="91">
        <v>11772.811062939491</v>
      </c>
      <c r="AC289" s="91">
        <v>10879.86368760834</v>
      </c>
    </row>
    <row r="290" spans="1:29" x14ac:dyDescent="0.2">
      <c r="A290" s="21" t="s">
        <v>112</v>
      </c>
      <c r="B290" s="45" t="s">
        <v>1</v>
      </c>
      <c r="C290" s="61">
        <v>2.5731199999999999E-3</v>
      </c>
      <c r="D290" s="61">
        <v>2.5498000000000001E-3</v>
      </c>
      <c r="E290" s="61">
        <v>2.5230600000000001E-3</v>
      </c>
      <c r="F290" s="61">
        <v>0</v>
      </c>
      <c r="G290" s="61">
        <v>0</v>
      </c>
      <c r="H290" s="61">
        <v>0</v>
      </c>
      <c r="I290" s="61">
        <v>0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3" t="s">
        <v>115</v>
      </c>
      <c r="S290" s="61">
        <v>0</v>
      </c>
      <c r="T290" s="61">
        <v>0</v>
      </c>
      <c r="U290" s="61">
        <v>0</v>
      </c>
      <c r="V290" s="61">
        <v>0</v>
      </c>
      <c r="W290" s="61">
        <v>0</v>
      </c>
      <c r="X290" s="61">
        <v>0</v>
      </c>
      <c r="Y290" s="91">
        <v>0</v>
      </c>
      <c r="Z290" s="91">
        <v>0</v>
      </c>
      <c r="AA290" s="91">
        <v>0</v>
      </c>
      <c r="AB290" s="91">
        <v>0</v>
      </c>
      <c r="AC290" s="91">
        <v>0</v>
      </c>
    </row>
    <row r="291" spans="1:29" x14ac:dyDescent="0.2">
      <c r="A291" s="10" t="s">
        <v>108</v>
      </c>
      <c r="B291" s="45" t="s">
        <v>1</v>
      </c>
      <c r="C291" s="61">
        <v>4749.5255975699993</v>
      </c>
      <c r="D291" s="61">
        <v>4718.3886923700002</v>
      </c>
      <c r="E291" s="61">
        <v>4795.84355495</v>
      </c>
      <c r="F291" s="61">
        <v>4741.9000553499991</v>
      </c>
      <c r="G291" s="61">
        <v>4838.3105791000007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3" t="s">
        <v>115</v>
      </c>
      <c r="S291" s="61">
        <v>0</v>
      </c>
      <c r="T291" s="61">
        <v>0</v>
      </c>
      <c r="U291" s="61">
        <v>0</v>
      </c>
      <c r="V291" s="61">
        <v>0</v>
      </c>
      <c r="W291" s="61">
        <v>0</v>
      </c>
      <c r="X291" s="61">
        <v>0</v>
      </c>
      <c r="Y291" s="91">
        <v>0</v>
      </c>
      <c r="Z291" s="91">
        <v>0</v>
      </c>
      <c r="AA291" s="91">
        <v>0</v>
      </c>
      <c r="AB291" s="91">
        <v>0</v>
      </c>
      <c r="AC291" s="91">
        <v>0</v>
      </c>
    </row>
    <row r="292" spans="1:29" x14ac:dyDescent="0.2">
      <c r="A292" s="28" t="s">
        <v>49</v>
      </c>
      <c r="B292" s="43" t="s">
        <v>1</v>
      </c>
      <c r="C292" s="60">
        <f t="shared" ref="C292:Q292" si="87">C293+C301+C306+C311</f>
        <v>757440.24033147993</v>
      </c>
      <c r="D292" s="60">
        <f t="shared" si="87"/>
        <v>780096.60932886007</v>
      </c>
      <c r="E292" s="60">
        <f t="shared" si="87"/>
        <v>755398.17790481064</v>
      </c>
      <c r="F292" s="60">
        <f t="shared" si="87"/>
        <v>758336.09899317846</v>
      </c>
      <c r="G292" s="60">
        <f t="shared" si="87"/>
        <v>774791.14351070148</v>
      </c>
      <c r="H292" s="60">
        <f t="shared" si="87"/>
        <v>806538.00714401586</v>
      </c>
      <c r="I292" s="60">
        <f t="shared" si="87"/>
        <v>899927.44707608805</v>
      </c>
      <c r="J292" s="60">
        <f t="shared" si="87"/>
        <v>921599.58610916836</v>
      </c>
      <c r="K292" s="60">
        <f t="shared" si="87"/>
        <v>973570.91323134175</v>
      </c>
      <c r="L292" s="60">
        <f t="shared" si="87"/>
        <v>1063069.9632665389</v>
      </c>
      <c r="M292" s="60">
        <f t="shared" si="87"/>
        <v>1156901.5477209049</v>
      </c>
      <c r="N292" s="29">
        <f t="shared" si="87"/>
        <v>1285548.4765489292</v>
      </c>
      <c r="O292" s="29">
        <f t="shared" si="87"/>
        <v>1391573.2904614937</v>
      </c>
      <c r="P292" s="29">
        <f t="shared" si="87"/>
        <v>1486051.3366674462</v>
      </c>
      <c r="Q292" s="29">
        <f t="shared" si="87"/>
        <v>1559552.0622995319</v>
      </c>
      <c r="R292" s="79" t="s">
        <v>115</v>
      </c>
      <c r="S292" s="29">
        <f t="shared" ref="S292" si="88">S293+S301+S306+S311</f>
        <v>1071874.4730514374</v>
      </c>
      <c r="T292" s="29">
        <f t="shared" ref="T292:U292" si="89">T293+T301+T306+T311</f>
        <v>1071687.2279548417</v>
      </c>
      <c r="U292" s="29">
        <f t="shared" si="89"/>
        <v>1187943.7351721022</v>
      </c>
      <c r="V292" s="29">
        <f t="shared" ref="V292:W292" si="90">V293+V301+V306+V311</f>
        <v>1267479.6152449579</v>
      </c>
      <c r="W292" s="29">
        <f t="shared" si="90"/>
        <v>1382770.1687319812</v>
      </c>
      <c r="X292" s="29">
        <v>1572819.7</v>
      </c>
      <c r="Y292" s="29">
        <v>1565314.474954244</v>
      </c>
      <c r="Z292" s="29">
        <v>1585735.727253702</v>
      </c>
      <c r="AA292" s="29">
        <v>1729469.5402547889</v>
      </c>
      <c r="AB292" s="29">
        <v>1772948.392105961</v>
      </c>
      <c r="AC292" s="29">
        <v>1821724.2754293571</v>
      </c>
    </row>
    <row r="293" spans="1:29" x14ac:dyDescent="0.2">
      <c r="A293" s="30" t="s">
        <v>3</v>
      </c>
      <c r="B293" s="44" t="s">
        <v>1</v>
      </c>
      <c r="C293" s="62">
        <f>SUM(C294:C300)</f>
        <v>448526.51340114995</v>
      </c>
      <c r="D293" s="62">
        <f>SUM(D294:D300)</f>
        <v>456203.49918670004</v>
      </c>
      <c r="E293" s="62">
        <f>SUM(E294:E300)</f>
        <v>432880.14169988991</v>
      </c>
      <c r="F293" s="62">
        <f>SUM(F294:F300)</f>
        <v>430218.45300430997</v>
      </c>
      <c r="G293" s="62">
        <f t="shared" ref="G293" si="91">SUM(G294:G300)</f>
        <v>425388.42847082997</v>
      </c>
      <c r="H293" s="62">
        <f t="shared" ref="H293:Q293" si="92">SUM(H294:H300)</f>
        <v>415232.84926892997</v>
      </c>
      <c r="I293" s="62">
        <f t="shared" si="92"/>
        <v>421697.92724311998</v>
      </c>
      <c r="J293" s="62">
        <f t="shared" si="92"/>
        <v>414411.11109101999</v>
      </c>
      <c r="K293" s="62">
        <f t="shared" si="92"/>
        <v>403188.12450835004</v>
      </c>
      <c r="L293" s="62">
        <f>SUM(L294:L300)</f>
        <v>407196.14957821404</v>
      </c>
      <c r="M293" s="62">
        <f t="shared" si="92"/>
        <v>396441.9862866922</v>
      </c>
      <c r="N293" s="14">
        <f t="shared" si="92"/>
        <v>408686.62229230441</v>
      </c>
      <c r="O293" s="14">
        <f t="shared" si="92"/>
        <v>418053.50550180813</v>
      </c>
      <c r="P293" s="14">
        <f t="shared" si="92"/>
        <v>417232.47623014875</v>
      </c>
      <c r="Q293" s="14">
        <f t="shared" si="92"/>
        <v>418532.52119155804</v>
      </c>
      <c r="R293" s="80" t="s">
        <v>115</v>
      </c>
      <c r="S293" s="14">
        <f t="shared" ref="S293" si="93">SUM(S294:S300)</f>
        <v>405480.79024474678</v>
      </c>
      <c r="T293" s="14">
        <f t="shared" ref="T293:U293" si="94">SUM(T294:T300)</f>
        <v>431395.31623306894</v>
      </c>
      <c r="U293" s="14">
        <f t="shared" si="94"/>
        <v>459639.35339538829</v>
      </c>
      <c r="V293" s="14">
        <f t="shared" ref="V293" si="95">SUM(V294:V300)</f>
        <v>477582.34840836184</v>
      </c>
      <c r="W293" s="14">
        <f>SUM(W294:W300)</f>
        <v>487979.35482386168</v>
      </c>
      <c r="X293" s="14">
        <v>601451.80000000005</v>
      </c>
      <c r="Y293" s="93">
        <v>550340.24126772769</v>
      </c>
      <c r="Z293" s="93">
        <v>557575.32725258847</v>
      </c>
      <c r="AA293" s="93">
        <v>591712.75631100545</v>
      </c>
      <c r="AB293" s="93">
        <v>611422.83771653171</v>
      </c>
      <c r="AC293" s="93">
        <v>639799.35100905632</v>
      </c>
    </row>
    <row r="294" spans="1:29" x14ac:dyDescent="0.2">
      <c r="A294" s="21" t="s">
        <v>52</v>
      </c>
      <c r="B294" s="45" t="s">
        <v>1</v>
      </c>
      <c r="C294" s="61">
        <v>32719.668892890004</v>
      </c>
      <c r="D294" s="61">
        <v>32292.535788450001</v>
      </c>
      <c r="E294" s="61">
        <v>28777.433164430007</v>
      </c>
      <c r="F294" s="61">
        <v>28997.009918039996</v>
      </c>
      <c r="G294" s="61">
        <v>29238.465123439993</v>
      </c>
      <c r="H294" s="61">
        <v>29630.06087012</v>
      </c>
      <c r="I294" s="61">
        <v>26533.733441889999</v>
      </c>
      <c r="J294" s="61">
        <v>24681.003740519998</v>
      </c>
      <c r="K294" s="61">
        <v>23045.1163786</v>
      </c>
      <c r="L294" s="61">
        <v>22639.693904340002</v>
      </c>
      <c r="M294" s="61">
        <v>6931.4130153999995</v>
      </c>
      <c r="N294" s="61">
        <v>6923.5788887199997</v>
      </c>
      <c r="O294" s="16">
        <v>6990.77899634</v>
      </c>
      <c r="P294" s="16">
        <v>6971.2968159299999</v>
      </c>
      <c r="Q294" s="16">
        <v>7599.4707517800007</v>
      </c>
      <c r="R294" s="19" t="s">
        <v>115</v>
      </c>
      <c r="S294" s="16">
        <v>7588.8337169300003</v>
      </c>
      <c r="T294" s="16">
        <v>7593.1330976900008</v>
      </c>
      <c r="U294" s="16">
        <v>7595.6721041200008</v>
      </c>
      <c r="V294" s="16">
        <v>7588.1810459899998</v>
      </c>
      <c r="W294" s="16">
        <v>7682.24345309</v>
      </c>
      <c r="X294" s="16">
        <v>7691.2</v>
      </c>
      <c r="Y294" s="91">
        <v>7684.6521981799997</v>
      </c>
      <c r="Z294" s="91">
        <v>7678.2909932399998</v>
      </c>
      <c r="AA294" s="91">
        <v>7570.1842017600002</v>
      </c>
      <c r="AB294" s="91">
        <v>7576.6239535900004</v>
      </c>
      <c r="AC294" s="91">
        <v>7570.9004698999997</v>
      </c>
    </row>
    <row r="295" spans="1:29" x14ac:dyDescent="0.2">
      <c r="A295" s="21" t="s">
        <v>56</v>
      </c>
      <c r="B295" s="45" t="s">
        <v>1</v>
      </c>
      <c r="C295" s="61">
        <v>313.09723624000003</v>
      </c>
      <c r="D295" s="61">
        <v>316.82435623999999</v>
      </c>
      <c r="E295" s="61">
        <v>306.83026397000003</v>
      </c>
      <c r="F295" s="61">
        <v>311.28456533999997</v>
      </c>
      <c r="G295" s="61">
        <v>314.91625299999998</v>
      </c>
      <c r="H295" s="61">
        <v>319.81581705000002</v>
      </c>
      <c r="I295" s="61">
        <v>324.22023508999996</v>
      </c>
      <c r="J295" s="61">
        <v>327.70327285000002</v>
      </c>
      <c r="K295" s="61">
        <v>330.47951558999995</v>
      </c>
      <c r="L295" s="61">
        <v>332.75082992</v>
      </c>
      <c r="M295" s="61">
        <v>335.13876124000001</v>
      </c>
      <c r="N295" s="61">
        <v>338.32126682999996</v>
      </c>
      <c r="O295" s="16">
        <v>0</v>
      </c>
      <c r="P295" s="16">
        <v>0</v>
      </c>
      <c r="Q295" s="16">
        <v>0</v>
      </c>
      <c r="R295" s="19" t="s">
        <v>115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91">
        <v>0</v>
      </c>
      <c r="Z295" s="91">
        <v>0</v>
      </c>
      <c r="AA295" s="91">
        <v>0</v>
      </c>
      <c r="AB295" s="91">
        <v>0</v>
      </c>
      <c r="AC295" s="91">
        <v>0</v>
      </c>
    </row>
    <row r="296" spans="1:29" x14ac:dyDescent="0.2">
      <c r="A296" s="21" t="s">
        <v>44</v>
      </c>
      <c r="B296" s="45" t="s">
        <v>1</v>
      </c>
      <c r="C296" s="61">
        <v>198065.99006292992</v>
      </c>
      <c r="D296" s="61">
        <v>200073.35648302999</v>
      </c>
      <c r="E296" s="61">
        <v>197012.50033583993</v>
      </c>
      <c r="F296" s="61">
        <v>196643.35842950994</v>
      </c>
      <c r="G296" s="61">
        <v>195100.66313397</v>
      </c>
      <c r="H296" s="61">
        <v>191784.01516278999</v>
      </c>
      <c r="I296" s="61">
        <v>194193.17986765999</v>
      </c>
      <c r="J296" s="61">
        <v>195213.10711827999</v>
      </c>
      <c r="K296" s="61">
        <v>193394.50146527006</v>
      </c>
      <c r="L296" s="61">
        <v>191405.93401462998</v>
      </c>
      <c r="M296" s="61">
        <v>195300.09002094</v>
      </c>
      <c r="N296" s="61">
        <v>201362.46249322002</v>
      </c>
      <c r="O296" s="16">
        <v>201083.57213657993</v>
      </c>
      <c r="P296" s="16">
        <v>203250.15561331008</v>
      </c>
      <c r="Q296" s="16">
        <v>209024.43463928998</v>
      </c>
      <c r="R296" s="19" t="s">
        <v>115</v>
      </c>
      <c r="S296" s="16">
        <v>221548.46545951001</v>
      </c>
      <c r="T296" s="16">
        <v>243298.17847314</v>
      </c>
      <c r="U296" s="16">
        <v>263522.23548782995</v>
      </c>
      <c r="V296" s="16">
        <v>282546.45435601001</v>
      </c>
      <c r="W296" s="16">
        <v>289110.72607747</v>
      </c>
      <c r="X296" s="16">
        <v>306591.2</v>
      </c>
      <c r="Y296" s="91">
        <v>307608.87208972999</v>
      </c>
      <c r="Z296" s="91">
        <v>316415.72586218</v>
      </c>
      <c r="AA296" s="91">
        <v>321727.39719006</v>
      </c>
      <c r="AB296" s="91">
        <v>328936.70425780001</v>
      </c>
      <c r="AC296" s="91">
        <v>334673.03353716998</v>
      </c>
    </row>
    <row r="297" spans="1:29" x14ac:dyDescent="0.2">
      <c r="A297" s="21" t="s">
        <v>47</v>
      </c>
      <c r="B297" s="45" t="s">
        <v>1</v>
      </c>
      <c r="C297" s="61">
        <v>134386.89747241</v>
      </c>
      <c r="D297" s="61">
        <v>140827.16534081</v>
      </c>
      <c r="E297" s="61">
        <v>121669.88168888999</v>
      </c>
      <c r="F297" s="61">
        <v>117349.20296595999</v>
      </c>
      <c r="G297" s="61">
        <v>112629.15011844999</v>
      </c>
      <c r="H297" s="61">
        <v>104042.11758565999</v>
      </c>
      <c r="I297" s="61">
        <v>106471.74170441001</v>
      </c>
      <c r="J297" s="61">
        <v>102965.90783571004</v>
      </c>
      <c r="K297" s="61">
        <v>92436.264627739991</v>
      </c>
      <c r="L297" s="61">
        <v>92038.685390479965</v>
      </c>
      <c r="M297" s="61">
        <v>89351.53271776998</v>
      </c>
      <c r="N297" s="61">
        <v>88732.547806829956</v>
      </c>
      <c r="O297" s="16">
        <v>87520.165269799982</v>
      </c>
      <c r="P297" s="16">
        <v>87675.374353139981</v>
      </c>
      <c r="Q297" s="16">
        <v>89063.187963460005</v>
      </c>
      <c r="R297" s="19" t="s">
        <v>115</v>
      </c>
      <c r="S297" s="16">
        <v>88100.727396040005</v>
      </c>
      <c r="T297" s="16">
        <v>89521.268327409998</v>
      </c>
      <c r="U297" s="16">
        <v>91400.472654830039</v>
      </c>
      <c r="V297" s="16">
        <v>87851.062485149974</v>
      </c>
      <c r="W297" s="16">
        <v>85897.545867149995</v>
      </c>
      <c r="X297" s="16">
        <v>88316.9</v>
      </c>
      <c r="Y297" s="91">
        <v>87442.604112350004</v>
      </c>
      <c r="Z297" s="91">
        <v>87905.820559350002</v>
      </c>
      <c r="AA297" s="91">
        <v>87992.992635190007</v>
      </c>
      <c r="AB297" s="91">
        <v>94284.668685800003</v>
      </c>
      <c r="AC297" s="91">
        <v>97046.036094840005</v>
      </c>
    </row>
    <row r="298" spans="1:29" x14ac:dyDescent="0.2">
      <c r="A298" s="21" t="s">
        <v>53</v>
      </c>
      <c r="B298" s="45" t="s">
        <v>1</v>
      </c>
      <c r="C298" s="61">
        <v>82456.285099710003</v>
      </c>
      <c r="D298" s="61">
        <v>82173.276471270001</v>
      </c>
      <c r="E298" s="61">
        <v>84593.913321150001</v>
      </c>
      <c r="F298" s="61">
        <v>86903.893300980009</v>
      </c>
      <c r="G298" s="61">
        <v>88091.611679869995</v>
      </c>
      <c r="H298" s="61">
        <v>89449.506625819995</v>
      </c>
      <c r="I298" s="61">
        <v>94175.051994069989</v>
      </c>
      <c r="J298" s="61">
        <v>91223.389123660003</v>
      </c>
      <c r="K298" s="61">
        <v>92165.550698389998</v>
      </c>
      <c r="L298" s="61">
        <v>90485.699799050009</v>
      </c>
      <c r="M298" s="61">
        <v>84154.806950509999</v>
      </c>
      <c r="N298" s="61">
        <v>76334.44945511999</v>
      </c>
      <c r="O298" s="16">
        <v>75083.340426709998</v>
      </c>
      <c r="P298" s="16">
        <v>74212.020960849986</v>
      </c>
      <c r="Q298" s="16">
        <v>71910.409666369989</v>
      </c>
      <c r="R298" s="19" t="s">
        <v>115</v>
      </c>
      <c r="S298" s="16">
        <v>72228.771097269986</v>
      </c>
      <c r="T298" s="16">
        <v>71454.317872139989</v>
      </c>
      <c r="U298" s="16">
        <v>75160.499781460006</v>
      </c>
      <c r="V298" s="16">
        <v>73225.479990830005</v>
      </c>
      <c r="W298" s="16">
        <v>74361.574522700001</v>
      </c>
      <c r="X298" s="16">
        <v>75227</v>
      </c>
      <c r="Y298" s="91">
        <v>75492.215792789997</v>
      </c>
      <c r="Z298" s="91">
        <v>75719.117526820002</v>
      </c>
      <c r="AA298" s="91">
        <v>75946.696757640006</v>
      </c>
      <c r="AB298" s="91">
        <v>76676.784023279994</v>
      </c>
      <c r="AC298" s="91">
        <v>77762.231908460002</v>
      </c>
    </row>
    <row r="299" spans="1:29" x14ac:dyDescent="0.2">
      <c r="A299" s="21" t="s">
        <v>110</v>
      </c>
      <c r="B299" s="45" t="s">
        <v>1</v>
      </c>
      <c r="C299" s="61">
        <v>50.915640869999997</v>
      </c>
      <c r="D299" s="61">
        <v>0</v>
      </c>
      <c r="E299" s="61">
        <v>0</v>
      </c>
      <c r="F299" s="61">
        <v>0</v>
      </c>
      <c r="G299" s="61">
        <v>0</v>
      </c>
      <c r="H299" s="61">
        <v>0</v>
      </c>
      <c r="I299" s="61">
        <v>0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3" t="s">
        <v>115</v>
      </c>
      <c r="S299" s="61">
        <v>0</v>
      </c>
      <c r="T299" s="61">
        <v>0</v>
      </c>
      <c r="U299" s="61">
        <v>0</v>
      </c>
      <c r="V299" s="61">
        <v>0</v>
      </c>
      <c r="W299" s="61">
        <v>0</v>
      </c>
      <c r="X299" s="61">
        <v>0</v>
      </c>
      <c r="Y299" s="91">
        <v>0</v>
      </c>
      <c r="Z299" s="91">
        <v>0</v>
      </c>
      <c r="AA299" s="91">
        <v>0</v>
      </c>
      <c r="AB299" s="91">
        <v>0</v>
      </c>
      <c r="AC299" s="91">
        <v>0</v>
      </c>
    </row>
    <row r="300" spans="1:29" x14ac:dyDescent="0.2">
      <c r="A300" s="21" t="s">
        <v>51</v>
      </c>
      <c r="B300" s="45" t="s">
        <v>1</v>
      </c>
      <c r="C300" s="61">
        <v>533.65899609999997</v>
      </c>
      <c r="D300" s="61">
        <v>520.3407469</v>
      </c>
      <c r="E300" s="61">
        <v>519.58292560999996</v>
      </c>
      <c r="F300" s="61">
        <v>13.70382448</v>
      </c>
      <c r="G300" s="61">
        <v>13.622162099999999</v>
      </c>
      <c r="H300" s="61">
        <v>7.3332074900000004</v>
      </c>
      <c r="I300" s="61">
        <v>0</v>
      </c>
      <c r="J300" s="61">
        <v>0</v>
      </c>
      <c r="K300" s="61">
        <v>1816.2118227599999</v>
      </c>
      <c r="L300" s="61">
        <v>10293.3856397941</v>
      </c>
      <c r="M300" s="61">
        <v>20369.0048208322</v>
      </c>
      <c r="N300" s="61">
        <v>34995.262381584398</v>
      </c>
      <c r="O300" s="16">
        <v>47375.648672378295</v>
      </c>
      <c r="P300" s="16">
        <v>45123.6284869187</v>
      </c>
      <c r="Q300" s="16">
        <v>40935.018170658084</v>
      </c>
      <c r="R300" s="19" t="s">
        <v>115</v>
      </c>
      <c r="S300" s="16">
        <v>16013.992574996719</v>
      </c>
      <c r="T300" s="16">
        <v>19528.418462688962</v>
      </c>
      <c r="U300" s="16">
        <v>21960.473367148279</v>
      </c>
      <c r="V300" s="16">
        <v>26371.170530381871</v>
      </c>
      <c r="W300" s="16">
        <v>30927.264903451665</v>
      </c>
      <c r="X300" s="16">
        <v>123625.5</v>
      </c>
      <c r="Y300" s="91">
        <v>72111.897074677734</v>
      </c>
      <c r="Z300" s="91">
        <v>69856.372310998457</v>
      </c>
      <c r="AA300" s="91">
        <v>98475.485526355464</v>
      </c>
      <c r="AB300" s="91">
        <v>103948.0567960617</v>
      </c>
      <c r="AC300" s="91">
        <v>122747.1489986864</v>
      </c>
    </row>
    <row r="301" spans="1:29" x14ac:dyDescent="0.2">
      <c r="A301" s="30" t="s">
        <v>4</v>
      </c>
      <c r="B301" s="44" t="s">
        <v>1</v>
      </c>
      <c r="C301" s="62">
        <f>SUM(C302:C305)</f>
        <v>302268.69018941995</v>
      </c>
      <c r="D301" s="62">
        <f>SUM(D305)</f>
        <v>316124.89162071003</v>
      </c>
      <c r="E301" s="62">
        <f>SUM(E305)</f>
        <v>315353.47123756667</v>
      </c>
      <c r="F301" s="62">
        <f>SUM(F305)</f>
        <v>318365.01735311956</v>
      </c>
      <c r="G301" s="62">
        <f t="shared" ref="G301:M301" si="96">SUM(G305)</f>
        <v>337000.22496785427</v>
      </c>
      <c r="H301" s="62">
        <f t="shared" si="96"/>
        <v>373888.14998059859</v>
      </c>
      <c r="I301" s="62">
        <f t="shared" si="96"/>
        <v>454705.75997627602</v>
      </c>
      <c r="J301" s="62">
        <f t="shared" si="96"/>
        <v>477686.72555267374</v>
      </c>
      <c r="K301" s="62">
        <f t="shared" si="96"/>
        <v>532320.79624414782</v>
      </c>
      <c r="L301" s="62">
        <f t="shared" si="96"/>
        <v>601118.67610748205</v>
      </c>
      <c r="M301" s="62">
        <f t="shared" si="96"/>
        <v>667297.56775326433</v>
      </c>
      <c r="N301" s="14">
        <f t="shared" ref="N301:O301" si="97">SUM(N305)</f>
        <v>757738.80010911357</v>
      </c>
      <c r="O301" s="14">
        <f t="shared" si="97"/>
        <v>833142.66336959903</v>
      </c>
      <c r="P301" s="14">
        <f>SUM(P305)</f>
        <v>899717.41304422449</v>
      </c>
      <c r="Q301" s="14">
        <f>SUM(Q305)</f>
        <v>920832.41133820813</v>
      </c>
      <c r="R301" s="80" t="s">
        <v>115</v>
      </c>
      <c r="S301" s="14">
        <f>SUM(S302:S305)</f>
        <v>535998.46134046093</v>
      </c>
      <c r="T301" s="14">
        <f>SUM(T302:T305)</f>
        <v>515203.43567763985</v>
      </c>
      <c r="U301" s="14">
        <f>SUM(U302:U305)</f>
        <v>581363.81885110552</v>
      </c>
      <c r="V301" s="14">
        <f>SUM(V302:V305)</f>
        <v>630521.21043051279</v>
      </c>
      <c r="W301" s="14">
        <f>SUM(W302:W305)</f>
        <v>717323.68029416096</v>
      </c>
      <c r="X301" s="14">
        <v>745185.9</v>
      </c>
      <c r="Y301" s="93">
        <v>753179.11290497368</v>
      </c>
      <c r="Z301" s="93">
        <v>733148.18095767708</v>
      </c>
      <c r="AA301" s="93">
        <v>773108.30754590617</v>
      </c>
      <c r="AB301" s="93">
        <v>782810.28699629626</v>
      </c>
      <c r="AC301" s="93">
        <v>794759.27791117015</v>
      </c>
    </row>
    <row r="302" spans="1:29" x14ac:dyDescent="0.2">
      <c r="A302" s="21" t="s">
        <v>52</v>
      </c>
      <c r="B302" s="45" t="s">
        <v>1</v>
      </c>
      <c r="C302" s="61">
        <v>0</v>
      </c>
      <c r="D302" s="61">
        <v>0</v>
      </c>
      <c r="E302" s="61">
        <v>0</v>
      </c>
      <c r="F302" s="61">
        <v>0</v>
      </c>
      <c r="G302" s="61">
        <v>0</v>
      </c>
      <c r="H302" s="61">
        <v>0</v>
      </c>
      <c r="I302" s="61">
        <v>0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3" t="s">
        <v>115</v>
      </c>
      <c r="S302" s="61">
        <v>0</v>
      </c>
      <c r="T302" s="61">
        <v>0</v>
      </c>
      <c r="U302" s="61">
        <v>0</v>
      </c>
      <c r="V302" s="61">
        <v>0</v>
      </c>
      <c r="W302" s="61">
        <v>0</v>
      </c>
      <c r="X302" s="61">
        <v>0</v>
      </c>
      <c r="Y302" s="91">
        <v>0</v>
      </c>
      <c r="Z302" s="91">
        <v>0</v>
      </c>
      <c r="AA302" s="91">
        <v>0</v>
      </c>
      <c r="AB302" s="91">
        <v>0</v>
      </c>
      <c r="AC302" s="91">
        <v>0</v>
      </c>
    </row>
    <row r="303" spans="1:29" x14ac:dyDescent="0.2">
      <c r="A303" s="21" t="s">
        <v>113</v>
      </c>
      <c r="B303" s="45" t="s">
        <v>1</v>
      </c>
      <c r="C303" s="61">
        <v>0</v>
      </c>
      <c r="D303" s="61">
        <v>0</v>
      </c>
      <c r="E303" s="61">
        <v>0</v>
      </c>
      <c r="F303" s="61">
        <v>0</v>
      </c>
      <c r="G303" s="61">
        <v>0</v>
      </c>
      <c r="H303" s="61">
        <v>0</v>
      </c>
      <c r="I303" s="61">
        <v>0</v>
      </c>
      <c r="J303" s="61"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3" t="s">
        <v>115</v>
      </c>
      <c r="S303" s="61">
        <v>0</v>
      </c>
      <c r="T303" s="61">
        <v>0</v>
      </c>
      <c r="U303" s="61">
        <v>0</v>
      </c>
      <c r="V303" s="61">
        <v>0</v>
      </c>
      <c r="W303" s="61">
        <v>0</v>
      </c>
      <c r="X303" s="61">
        <v>0</v>
      </c>
      <c r="Y303" s="91">
        <v>0</v>
      </c>
      <c r="Z303" s="91">
        <v>0</v>
      </c>
      <c r="AA303" s="91">
        <v>0</v>
      </c>
      <c r="AB303" s="91">
        <v>0</v>
      </c>
      <c r="AC303" s="91">
        <v>0</v>
      </c>
    </row>
    <row r="304" spans="1:29" x14ac:dyDescent="0.2">
      <c r="A304" s="21" t="s">
        <v>53</v>
      </c>
      <c r="B304" s="45" t="s">
        <v>1</v>
      </c>
      <c r="C304" s="61">
        <v>21.894343410000001</v>
      </c>
      <c r="D304" s="61">
        <v>0</v>
      </c>
      <c r="E304" s="61">
        <v>0</v>
      </c>
      <c r="F304" s="61">
        <v>0</v>
      </c>
      <c r="G304" s="61">
        <v>0</v>
      </c>
      <c r="H304" s="61">
        <v>0</v>
      </c>
      <c r="I304" s="61">
        <v>0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3" t="s">
        <v>115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61">
        <v>0</v>
      </c>
      <c r="Y304" s="91">
        <v>0</v>
      </c>
      <c r="Z304" s="91">
        <v>0</v>
      </c>
      <c r="AA304" s="91">
        <v>0</v>
      </c>
      <c r="AB304" s="91">
        <v>0</v>
      </c>
      <c r="AC304" s="91">
        <v>0</v>
      </c>
    </row>
    <row r="305" spans="1:29" x14ac:dyDescent="0.2">
      <c r="A305" s="21" t="s">
        <v>51</v>
      </c>
      <c r="B305" s="45" t="s">
        <v>1</v>
      </c>
      <c r="C305" s="61">
        <v>302246.79584600998</v>
      </c>
      <c r="D305" s="61">
        <v>316124.89162071003</v>
      </c>
      <c r="E305" s="61">
        <v>315353.47123756667</v>
      </c>
      <c r="F305" s="61">
        <v>318365.01735311956</v>
      </c>
      <c r="G305" s="61">
        <v>337000.22496785427</v>
      </c>
      <c r="H305" s="61">
        <v>373888.14998059859</v>
      </c>
      <c r="I305" s="61">
        <v>454705.75997627602</v>
      </c>
      <c r="J305" s="61">
        <v>477686.72555267374</v>
      </c>
      <c r="K305" s="61">
        <v>532320.79624414782</v>
      </c>
      <c r="L305" s="61">
        <v>601118.67610748205</v>
      </c>
      <c r="M305" s="61">
        <v>667297.56775326433</v>
      </c>
      <c r="N305" s="61">
        <v>757738.80010911357</v>
      </c>
      <c r="O305" s="16">
        <v>833142.66336959903</v>
      </c>
      <c r="P305" s="16">
        <v>899717.41304422449</v>
      </c>
      <c r="Q305" s="16">
        <v>920832.41133820813</v>
      </c>
      <c r="R305" s="19" t="s">
        <v>115</v>
      </c>
      <c r="S305" s="16">
        <v>535998.46134046093</v>
      </c>
      <c r="T305" s="16">
        <v>515203.43567763985</v>
      </c>
      <c r="U305" s="16">
        <v>581363.81885110552</v>
      </c>
      <c r="V305" s="16">
        <v>630521.21043051279</v>
      </c>
      <c r="W305" s="16">
        <v>717323.68029416096</v>
      </c>
      <c r="X305" s="16">
        <v>745185.9</v>
      </c>
      <c r="Y305" s="91">
        <v>753179.11290497368</v>
      </c>
      <c r="Z305" s="91">
        <v>733148.18095767708</v>
      </c>
      <c r="AA305" s="91">
        <v>773108.30754590617</v>
      </c>
      <c r="AB305" s="91">
        <v>782810.28699629626</v>
      </c>
      <c r="AC305" s="91">
        <v>794759.27791117015</v>
      </c>
    </row>
    <row r="306" spans="1:29" x14ac:dyDescent="0.2">
      <c r="A306" s="30" t="s">
        <v>6</v>
      </c>
      <c r="B306" s="44" t="s">
        <v>1</v>
      </c>
      <c r="C306" s="62">
        <f>SUM(C307:C310)</f>
        <v>6645.0367409099999</v>
      </c>
      <c r="D306" s="62">
        <f>SUM(D307:D310)</f>
        <v>7555.4279835899997</v>
      </c>
      <c r="E306" s="62">
        <f>SUM(E307:E310)</f>
        <v>6146.5432836600003</v>
      </c>
      <c r="F306" s="62">
        <f>SUM(F307:F310)</f>
        <v>5966.0219843699997</v>
      </c>
      <c r="G306" s="62">
        <f>SUM(G307:G310)</f>
        <v>6174.4524038500003</v>
      </c>
      <c r="H306" s="62">
        <f t="shared" ref="H306:Q306" si="98">SUM(H307:H310)</f>
        <v>6275.6569980100003</v>
      </c>
      <c r="I306" s="62">
        <f t="shared" si="98"/>
        <v>6630.66804744</v>
      </c>
      <c r="J306" s="62">
        <f t="shared" si="98"/>
        <v>5854.58718159</v>
      </c>
      <c r="K306" s="62">
        <f t="shared" si="98"/>
        <v>6413.2687857599994</v>
      </c>
      <c r="L306" s="62">
        <f>SUM(L307:L310)</f>
        <v>6758.8126282499998</v>
      </c>
      <c r="M306" s="62">
        <f t="shared" si="98"/>
        <v>7320.6262654436505</v>
      </c>
      <c r="N306" s="62">
        <f t="shared" si="98"/>
        <v>7303.7781553189625</v>
      </c>
      <c r="O306" s="62">
        <f t="shared" si="98"/>
        <v>7578.5415586335021</v>
      </c>
      <c r="P306" s="62">
        <f t="shared" si="98"/>
        <v>7904.0649630368716</v>
      </c>
      <c r="Q306" s="62">
        <f t="shared" si="98"/>
        <v>7531.8186296568165</v>
      </c>
      <c r="R306" s="82" t="s">
        <v>115</v>
      </c>
      <c r="S306" s="62">
        <f>SUM(S307:S310)</f>
        <v>5387.7803102618</v>
      </c>
      <c r="T306" s="62">
        <f>SUM(T307:T310)</f>
        <v>5057.6941529221895</v>
      </c>
      <c r="U306" s="62">
        <f>SUM(U307:U310)</f>
        <v>5601.9390007331695</v>
      </c>
      <c r="V306" s="62">
        <f>SUM(V307:V310)</f>
        <v>4860.9577496096008</v>
      </c>
      <c r="W306" s="62">
        <f>SUM(W307:W310)</f>
        <v>4710.7586855506297</v>
      </c>
      <c r="X306" s="62">
        <v>10094.4</v>
      </c>
      <c r="Y306" s="93">
        <v>10086.67236032758</v>
      </c>
      <c r="Z306" s="93">
        <v>9696.4337879800005</v>
      </c>
      <c r="AA306" s="93">
        <v>9708.4391362400002</v>
      </c>
      <c r="AB306" s="93">
        <v>9952.5663385999997</v>
      </c>
      <c r="AC306" s="93">
        <v>10113.81715194</v>
      </c>
    </row>
    <row r="307" spans="1:29" x14ac:dyDescent="0.2">
      <c r="A307" s="21" t="s">
        <v>52</v>
      </c>
      <c r="B307" s="45" t="s">
        <v>1</v>
      </c>
      <c r="C307" s="61">
        <v>378.21350988</v>
      </c>
      <c r="D307" s="61">
        <v>358.74869773</v>
      </c>
      <c r="E307" s="61">
        <v>340.22197001999996</v>
      </c>
      <c r="F307" s="61">
        <v>362.47561457999996</v>
      </c>
      <c r="G307" s="61">
        <v>398.43976782999999</v>
      </c>
      <c r="H307" s="61">
        <v>413.87448864999999</v>
      </c>
      <c r="I307" s="61">
        <v>0</v>
      </c>
      <c r="J307" s="61">
        <v>0</v>
      </c>
      <c r="K307" s="61">
        <v>0</v>
      </c>
      <c r="L307" s="61">
        <v>0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3" t="s">
        <v>115</v>
      </c>
      <c r="S307" s="61">
        <v>0</v>
      </c>
      <c r="T307" s="61">
        <v>0</v>
      </c>
      <c r="U307" s="61">
        <v>0</v>
      </c>
      <c r="V307" s="61">
        <v>0</v>
      </c>
      <c r="W307" s="61">
        <v>0</v>
      </c>
      <c r="X307" s="61">
        <v>0</v>
      </c>
      <c r="Y307" s="91">
        <v>0</v>
      </c>
      <c r="Z307" s="91">
        <v>0</v>
      </c>
      <c r="AA307" s="91">
        <v>0</v>
      </c>
      <c r="AB307" s="91">
        <v>0</v>
      </c>
      <c r="AC307" s="91">
        <v>0</v>
      </c>
    </row>
    <row r="308" spans="1:29" x14ac:dyDescent="0.2">
      <c r="A308" s="21" t="s">
        <v>53</v>
      </c>
      <c r="B308" s="45" t="s">
        <v>1</v>
      </c>
      <c r="C308" s="61">
        <v>1031.8318153300002</v>
      </c>
      <c r="D308" s="61">
        <v>1706.64241337</v>
      </c>
      <c r="E308" s="61">
        <v>447.54073589999996</v>
      </c>
      <c r="F308" s="61">
        <v>424.69319291999994</v>
      </c>
      <c r="G308" s="61">
        <v>425.66480839999997</v>
      </c>
      <c r="H308" s="61">
        <v>389.86172114999999</v>
      </c>
      <c r="I308" s="61">
        <v>0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3" t="s">
        <v>115</v>
      </c>
      <c r="S308" s="61">
        <v>0</v>
      </c>
      <c r="T308" s="61">
        <v>0</v>
      </c>
      <c r="U308" s="61">
        <v>0</v>
      </c>
      <c r="V308" s="61">
        <v>0</v>
      </c>
      <c r="W308" s="61">
        <v>0</v>
      </c>
      <c r="X308" s="61">
        <v>0</v>
      </c>
      <c r="Y308" s="91">
        <v>0</v>
      </c>
      <c r="Z308" s="91">
        <v>0</v>
      </c>
      <c r="AA308" s="91">
        <v>0</v>
      </c>
      <c r="AB308" s="91">
        <v>0</v>
      </c>
      <c r="AC308" s="91">
        <v>0</v>
      </c>
    </row>
    <row r="309" spans="1:29" x14ac:dyDescent="0.2">
      <c r="A309" s="21" t="s">
        <v>110</v>
      </c>
      <c r="B309" s="45" t="s">
        <v>1</v>
      </c>
      <c r="C309" s="61">
        <v>183.0886845</v>
      </c>
      <c r="D309" s="61">
        <v>208.56122116</v>
      </c>
      <c r="E309" s="61">
        <v>220.64470586000002</v>
      </c>
      <c r="F309" s="61">
        <v>219.81553427</v>
      </c>
      <c r="G309" s="61"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3" t="s">
        <v>115</v>
      </c>
      <c r="S309" s="61">
        <v>0</v>
      </c>
      <c r="T309" s="61">
        <v>0</v>
      </c>
      <c r="U309" s="61">
        <v>0</v>
      </c>
      <c r="V309" s="61">
        <v>0</v>
      </c>
      <c r="W309" s="61">
        <v>0</v>
      </c>
      <c r="X309" s="61">
        <v>0</v>
      </c>
      <c r="Y309" s="91">
        <v>0</v>
      </c>
      <c r="Z309" s="91">
        <v>0</v>
      </c>
      <c r="AA309" s="91">
        <v>0</v>
      </c>
      <c r="AB309" s="91">
        <v>0</v>
      </c>
      <c r="AC309" s="91">
        <v>0</v>
      </c>
    </row>
    <row r="310" spans="1:29" x14ac:dyDescent="0.2">
      <c r="A310" s="21" t="s">
        <v>51</v>
      </c>
      <c r="B310" s="45" t="s">
        <v>1</v>
      </c>
      <c r="C310" s="61">
        <v>5051.9027311999998</v>
      </c>
      <c r="D310" s="61">
        <v>5281.4756513299999</v>
      </c>
      <c r="E310" s="61">
        <v>5138.1358718800002</v>
      </c>
      <c r="F310" s="61">
        <v>4959.0376426000003</v>
      </c>
      <c r="G310" s="61">
        <v>5350.3478276200003</v>
      </c>
      <c r="H310" s="61">
        <v>5471.92078821</v>
      </c>
      <c r="I310" s="61">
        <v>6630.66804744</v>
      </c>
      <c r="J310" s="61">
        <v>5854.58718159</v>
      </c>
      <c r="K310" s="61">
        <v>6413.2687857599994</v>
      </c>
      <c r="L310" s="61">
        <v>6758.8126282499998</v>
      </c>
      <c r="M310" s="61">
        <v>7320.6262654436505</v>
      </c>
      <c r="N310" s="61">
        <v>7303.7781553189625</v>
      </c>
      <c r="O310" s="16">
        <v>7578.5415586335021</v>
      </c>
      <c r="P310" s="16">
        <v>7904.0649630368716</v>
      </c>
      <c r="Q310" s="16">
        <v>7531.8186296568165</v>
      </c>
      <c r="R310" s="19" t="s">
        <v>115</v>
      </c>
      <c r="S310" s="16">
        <v>5387.7803102618</v>
      </c>
      <c r="T310" s="16">
        <v>5057.6941529221895</v>
      </c>
      <c r="U310" s="16">
        <v>5601.9390007331695</v>
      </c>
      <c r="V310" s="16">
        <v>4860.9577496096008</v>
      </c>
      <c r="W310" s="16">
        <v>4710.7586855506297</v>
      </c>
      <c r="X310" s="16">
        <v>10094.4</v>
      </c>
      <c r="Y310" s="91">
        <v>10086.67236032758</v>
      </c>
      <c r="Z310" s="91">
        <v>9696.4337879800005</v>
      </c>
      <c r="AA310" s="91">
        <v>9708.4391362400002</v>
      </c>
      <c r="AB310" s="91">
        <v>9952.5663385999997</v>
      </c>
      <c r="AC310" s="91">
        <v>10113.81715194</v>
      </c>
    </row>
    <row r="311" spans="1:29" x14ac:dyDescent="0.2">
      <c r="A311" s="30" t="s">
        <v>5</v>
      </c>
      <c r="B311" s="44" t="s">
        <v>1</v>
      </c>
      <c r="C311" s="62">
        <f>SUM(C312)</f>
        <v>0</v>
      </c>
      <c r="D311" s="62">
        <f>SUM(D312)</f>
        <v>212.79053786</v>
      </c>
      <c r="E311" s="62">
        <f>SUM(E312)</f>
        <v>1018.0216836941499</v>
      </c>
      <c r="F311" s="62">
        <f>SUM(F312)</f>
        <v>3786.6066513790001</v>
      </c>
      <c r="G311" s="62">
        <f t="shared" ref="G311:M311" si="99">SUM(G312)</f>
        <v>6228.0376681672014</v>
      </c>
      <c r="H311" s="62">
        <f t="shared" si="99"/>
        <v>11141.350896477201</v>
      </c>
      <c r="I311" s="62">
        <f t="shared" si="99"/>
        <v>16893.091809252004</v>
      </c>
      <c r="J311" s="62">
        <f t="shared" si="99"/>
        <v>23647.162283884652</v>
      </c>
      <c r="K311" s="62">
        <f t="shared" si="99"/>
        <v>31648.723693083855</v>
      </c>
      <c r="L311" s="62">
        <f t="shared" si="99"/>
        <v>47996.324952592899</v>
      </c>
      <c r="M311" s="62">
        <f t="shared" si="99"/>
        <v>85841.367415504748</v>
      </c>
      <c r="N311" s="14">
        <f t="shared" ref="N311:O311" si="100">SUM(N312)</f>
        <v>111819.27599219227</v>
      </c>
      <c r="O311" s="14">
        <f t="shared" si="100"/>
        <v>132798.58003145296</v>
      </c>
      <c r="P311" s="14">
        <f>SUM(P312)</f>
        <v>161197.38243003612</v>
      </c>
      <c r="Q311" s="14">
        <f>SUM(Q312)</f>
        <v>212655.31114010874</v>
      </c>
      <c r="R311" s="80" t="s">
        <v>115</v>
      </c>
      <c r="S311" s="14">
        <f>SUM(S312)</f>
        <v>125007.44115596791</v>
      </c>
      <c r="T311" s="14">
        <f>SUM(T312)</f>
        <v>120030.78189121064</v>
      </c>
      <c r="U311" s="14">
        <f>SUM(U312)</f>
        <v>141338.62392487505</v>
      </c>
      <c r="V311" s="14">
        <f>SUM(V312)</f>
        <v>154515.09865647365</v>
      </c>
      <c r="W311" s="14">
        <f>SUM(W312)</f>
        <v>172756.37492840784</v>
      </c>
      <c r="X311" s="14">
        <v>216087.6</v>
      </c>
      <c r="Y311" s="93">
        <v>251708.4484212152</v>
      </c>
      <c r="Z311" s="93">
        <v>285315.78525545599</v>
      </c>
      <c r="AA311" s="93">
        <v>354940.03726163768</v>
      </c>
      <c r="AB311" s="93">
        <v>368762.70105453278</v>
      </c>
      <c r="AC311" s="93">
        <v>377051.82935719052</v>
      </c>
    </row>
    <row r="312" spans="1:29" x14ac:dyDescent="0.2">
      <c r="A312" s="21" t="s">
        <v>51</v>
      </c>
      <c r="B312" s="45" t="s">
        <v>1</v>
      </c>
      <c r="C312" s="61">
        <v>0</v>
      </c>
      <c r="D312" s="61">
        <v>212.79053786</v>
      </c>
      <c r="E312" s="61">
        <v>1018.0216836941499</v>
      </c>
      <c r="F312" s="61">
        <v>3786.6066513790001</v>
      </c>
      <c r="G312" s="61">
        <v>6228.0376681672014</v>
      </c>
      <c r="H312" s="61">
        <v>11141.350896477201</v>
      </c>
      <c r="I312" s="61">
        <v>16893.091809252004</v>
      </c>
      <c r="J312" s="61">
        <v>23647.162283884652</v>
      </c>
      <c r="K312" s="61">
        <v>31648.723693083855</v>
      </c>
      <c r="L312" s="61">
        <v>47996.324952592899</v>
      </c>
      <c r="M312" s="61">
        <v>85841.367415504748</v>
      </c>
      <c r="N312" s="61">
        <v>111819.27599219227</v>
      </c>
      <c r="O312" s="16">
        <v>132798.58003145296</v>
      </c>
      <c r="P312" s="16">
        <v>161197.38243003612</v>
      </c>
      <c r="Q312" s="16">
        <v>212655.31114010874</v>
      </c>
      <c r="R312" s="19" t="s">
        <v>115</v>
      </c>
      <c r="S312" s="16">
        <v>125007.44115596791</v>
      </c>
      <c r="T312" s="16">
        <v>120030.78189121064</v>
      </c>
      <c r="U312" s="16">
        <v>141338.62392487505</v>
      </c>
      <c r="V312" s="16">
        <v>154515.09865647365</v>
      </c>
      <c r="W312" s="16">
        <v>172756.37492840784</v>
      </c>
      <c r="X312" s="16">
        <v>216087.6</v>
      </c>
      <c r="Y312" s="91">
        <v>251708.4484212152</v>
      </c>
      <c r="Z312" s="91">
        <v>285315.78525545599</v>
      </c>
      <c r="AA312" s="91">
        <v>354940.03726163768</v>
      </c>
      <c r="AB312" s="91">
        <v>368762.70105453278</v>
      </c>
      <c r="AC312" s="91">
        <v>377051.82935719052</v>
      </c>
    </row>
    <row r="313" spans="1:29" x14ac:dyDescent="0.2">
      <c r="A313" s="2" t="s">
        <v>103</v>
      </c>
      <c r="B313" s="4" t="s">
        <v>103</v>
      </c>
      <c r="C313" s="4" t="s">
        <v>103</v>
      </c>
      <c r="D313" s="4" t="s">
        <v>103</v>
      </c>
      <c r="E313" s="4" t="s">
        <v>103</v>
      </c>
      <c r="F313" s="4" t="s">
        <v>103</v>
      </c>
      <c r="G313" s="4" t="s">
        <v>103</v>
      </c>
      <c r="H313" s="4" t="s">
        <v>103</v>
      </c>
      <c r="I313" s="4" t="s">
        <v>103</v>
      </c>
      <c r="J313" s="4" t="s">
        <v>103</v>
      </c>
      <c r="K313" s="4" t="s">
        <v>103</v>
      </c>
      <c r="L313" s="4" t="s">
        <v>103</v>
      </c>
      <c r="M313" s="4" t="s">
        <v>103</v>
      </c>
      <c r="N313" s="4" t="s">
        <v>103</v>
      </c>
      <c r="O313" s="4" t="s">
        <v>103</v>
      </c>
      <c r="P313" s="4" t="s">
        <v>103</v>
      </c>
      <c r="Q313" s="4" t="s">
        <v>103</v>
      </c>
      <c r="R313" s="4" t="s">
        <v>103</v>
      </c>
      <c r="S313" s="4" t="s">
        <v>103</v>
      </c>
      <c r="T313" s="4" t="s">
        <v>103</v>
      </c>
      <c r="U313" s="4" t="s">
        <v>103</v>
      </c>
      <c r="V313" s="4" t="s">
        <v>103</v>
      </c>
      <c r="W313" s="4" t="s">
        <v>103</v>
      </c>
      <c r="X313" s="4" t="s">
        <v>103</v>
      </c>
      <c r="Y313" s="4" t="s">
        <v>103</v>
      </c>
      <c r="Z313" s="4" t="s">
        <v>103</v>
      </c>
      <c r="AA313" s="4" t="s">
        <v>103</v>
      </c>
      <c r="AB313" s="4" t="s">
        <v>103</v>
      </c>
      <c r="AC313" s="4" t="s">
        <v>103</v>
      </c>
    </row>
    <row r="314" spans="1:29" x14ac:dyDescent="0.2">
      <c r="A314" s="74" t="s">
        <v>40</v>
      </c>
      <c r="B314" s="42" t="s">
        <v>1</v>
      </c>
      <c r="C314" s="67">
        <v>1436.15983921</v>
      </c>
      <c r="D314" s="67">
        <v>1407.71490694</v>
      </c>
      <c r="E314" s="67">
        <v>1319.4069546300002</v>
      </c>
      <c r="F314" s="67">
        <v>1390.68801747</v>
      </c>
      <c r="G314" s="67">
        <v>1502.30700146</v>
      </c>
      <c r="H314" s="67">
        <v>1494.7724099500001</v>
      </c>
      <c r="I314" s="67">
        <v>1353.8342608199998</v>
      </c>
      <c r="J314" s="67">
        <v>1160.0961612200001</v>
      </c>
      <c r="K314" s="67">
        <v>1224.9050102599999</v>
      </c>
      <c r="L314" s="59">
        <v>1245.7314491500001</v>
      </c>
      <c r="M314" s="59">
        <v>1330.81799761</v>
      </c>
      <c r="N314" s="59">
        <v>1353.6009145900002</v>
      </c>
      <c r="O314" s="13">
        <v>1384.9109465500001</v>
      </c>
      <c r="P314" s="13">
        <v>1440.8418908200001</v>
      </c>
      <c r="Q314" s="13">
        <v>1400.7463914699999</v>
      </c>
      <c r="R314" s="13">
        <v>1070.06938932</v>
      </c>
      <c r="S314" s="13">
        <v>952.88788474</v>
      </c>
      <c r="T314" s="13">
        <v>826.82174409000004</v>
      </c>
      <c r="U314" s="13">
        <v>939.94460724999999</v>
      </c>
      <c r="V314" s="13">
        <v>1057.22320868</v>
      </c>
      <c r="W314" s="13">
        <v>1135.5462327499999</v>
      </c>
      <c r="X314" s="13">
        <v>1198.7</v>
      </c>
      <c r="Y314" s="13">
        <v>1204.13245428</v>
      </c>
      <c r="Z314" s="13">
        <v>1194.75279217</v>
      </c>
      <c r="AA314" s="13">
        <v>1203.7355803999999</v>
      </c>
      <c r="AB314" s="13">
        <v>1259.3051499200001</v>
      </c>
      <c r="AC314" s="13">
        <v>1281.2702437800001</v>
      </c>
    </row>
    <row r="315" spans="1:29" x14ac:dyDescent="0.2">
      <c r="A315" s="2" t="s">
        <v>103</v>
      </c>
      <c r="B315" s="4" t="s">
        <v>103</v>
      </c>
      <c r="C315" s="4" t="s">
        <v>103</v>
      </c>
      <c r="D315" s="4" t="s">
        <v>103</v>
      </c>
      <c r="E315" s="4" t="s">
        <v>103</v>
      </c>
      <c r="F315" s="4" t="s">
        <v>103</v>
      </c>
      <c r="G315" s="4" t="s">
        <v>103</v>
      </c>
      <c r="H315" s="4" t="s">
        <v>103</v>
      </c>
      <c r="I315" s="4" t="s">
        <v>103</v>
      </c>
      <c r="J315" s="4" t="s">
        <v>103</v>
      </c>
      <c r="K315" s="4" t="s">
        <v>103</v>
      </c>
      <c r="L315" s="4" t="s">
        <v>103</v>
      </c>
      <c r="M315" s="4" t="s">
        <v>103</v>
      </c>
      <c r="N315" s="4" t="s">
        <v>103</v>
      </c>
      <c r="O315" s="4" t="s">
        <v>103</v>
      </c>
      <c r="P315" s="4" t="s">
        <v>103</v>
      </c>
      <c r="Q315" s="4" t="s">
        <v>103</v>
      </c>
      <c r="R315" s="4" t="s">
        <v>103</v>
      </c>
      <c r="S315" s="4" t="s">
        <v>103</v>
      </c>
      <c r="T315" s="4" t="s">
        <v>103</v>
      </c>
      <c r="U315" s="4" t="s">
        <v>103</v>
      </c>
      <c r="V315" s="4" t="s">
        <v>103</v>
      </c>
      <c r="W315" s="4" t="s">
        <v>103</v>
      </c>
      <c r="X315" s="4" t="s">
        <v>103</v>
      </c>
      <c r="Y315" s="4" t="s">
        <v>103</v>
      </c>
      <c r="Z315" s="4" t="s">
        <v>103</v>
      </c>
      <c r="AA315" s="4" t="s">
        <v>103</v>
      </c>
      <c r="AB315" s="4" t="s">
        <v>103</v>
      </c>
      <c r="AC315" s="4" t="s">
        <v>103</v>
      </c>
    </row>
    <row r="316" spans="1:29" x14ac:dyDescent="0.2">
      <c r="A316" s="12" t="s">
        <v>26</v>
      </c>
      <c r="B316" s="42" t="s">
        <v>1</v>
      </c>
      <c r="C316" s="59">
        <f t="shared" ref="C316" si="101">C317+C322</f>
        <v>1253919.4890699671</v>
      </c>
      <c r="D316" s="59">
        <f t="shared" ref="D316:E316" si="102">D317+D322</f>
        <v>1290732.7800928457</v>
      </c>
      <c r="E316" s="59">
        <f t="shared" si="102"/>
        <v>1434318.4069348928</v>
      </c>
      <c r="F316" s="59">
        <f t="shared" ref="F316:G316" si="103">F317+F322</f>
        <v>1502752.6917734272</v>
      </c>
      <c r="G316" s="59">
        <f t="shared" si="103"/>
        <v>1575298.3834291971</v>
      </c>
      <c r="H316" s="59">
        <f t="shared" ref="H316:M316" si="104">H317+H322</f>
        <v>1554207.2055810979</v>
      </c>
      <c r="I316" s="59">
        <f t="shared" si="104"/>
        <v>1686884.4989605623</v>
      </c>
      <c r="J316" s="59">
        <f t="shared" si="104"/>
        <v>1784974.6713016259</v>
      </c>
      <c r="K316" s="59">
        <f t="shared" si="104"/>
        <v>1872399.0742118389</v>
      </c>
      <c r="L316" s="59">
        <f t="shared" si="104"/>
        <v>2042024.8577119603</v>
      </c>
      <c r="M316" s="59">
        <f t="shared" si="104"/>
        <v>2198293.855987872</v>
      </c>
      <c r="N316" s="59">
        <v>2452010.2364882976</v>
      </c>
      <c r="O316" s="13">
        <v>2464330.7000872027</v>
      </c>
      <c r="P316" s="13">
        <f>P317+P322</f>
        <v>2776460.6006406634</v>
      </c>
      <c r="Q316" s="13">
        <f>Q317+Q322</f>
        <v>2971485.0196287367</v>
      </c>
      <c r="R316" s="81" t="s">
        <v>115</v>
      </c>
      <c r="S316" s="13">
        <f>S317+S322</f>
        <v>2665860.9597557439</v>
      </c>
      <c r="T316" s="13">
        <f>T317+T322</f>
        <v>2678908.1011941852</v>
      </c>
      <c r="U316" s="13">
        <f>U317+U322</f>
        <v>3169740.7350797136</v>
      </c>
      <c r="V316" s="13">
        <f>V317+V322</f>
        <v>3454785.6448999173</v>
      </c>
      <c r="W316" s="13">
        <f>W317+W322</f>
        <v>3772941.1917943098</v>
      </c>
      <c r="X316" s="13">
        <v>4179553.9</v>
      </c>
      <c r="Y316" s="13">
        <v>4288050.4147979999</v>
      </c>
      <c r="Z316" s="13">
        <v>4424625.3446580004</v>
      </c>
      <c r="AA316" s="13">
        <v>5923147.348704</v>
      </c>
      <c r="AB316" s="13">
        <v>5972150.7517339997</v>
      </c>
      <c r="AC316" s="13">
        <v>6127434.4148939997</v>
      </c>
    </row>
    <row r="317" spans="1:29" x14ac:dyDescent="0.2">
      <c r="A317" s="25" t="s">
        <v>68</v>
      </c>
      <c r="B317" s="43" t="s">
        <v>1</v>
      </c>
      <c r="C317" s="60">
        <f t="shared" ref="C317" si="105">SUM(C318:C321)</f>
        <v>365763.88513023849</v>
      </c>
      <c r="D317" s="60">
        <f t="shared" ref="D317:E317" si="106">SUM(D318:D321)</f>
        <v>378061.70443587285</v>
      </c>
      <c r="E317" s="60">
        <f t="shared" si="106"/>
        <v>374848.40377291443</v>
      </c>
      <c r="F317" s="60">
        <f t="shared" ref="F317:G317" si="107">SUM(F318:F321)</f>
        <v>378959.60884047463</v>
      </c>
      <c r="G317" s="60">
        <f t="shared" si="107"/>
        <v>394163.07374684903</v>
      </c>
      <c r="H317" s="60">
        <f t="shared" ref="H317:M317" si="108">SUM(H318:H321)</f>
        <v>426445.3840419898</v>
      </c>
      <c r="I317" s="60">
        <f t="shared" si="108"/>
        <v>496118.02063773456</v>
      </c>
      <c r="J317" s="60">
        <f t="shared" si="108"/>
        <v>514349.80789005599</v>
      </c>
      <c r="K317" s="60">
        <f t="shared" si="108"/>
        <v>572176.79323477065</v>
      </c>
      <c r="L317" s="60">
        <f t="shared" si="108"/>
        <v>650935.67630845774</v>
      </c>
      <c r="M317" s="60">
        <f t="shared" si="108"/>
        <v>747815.21138814476</v>
      </c>
      <c r="N317" s="60">
        <v>864955.20368358283</v>
      </c>
      <c r="O317" s="29">
        <v>956932.63344955188</v>
      </c>
      <c r="P317" s="29">
        <f>SUM(P318:P321)</f>
        <v>1036483.4496723178</v>
      </c>
      <c r="Q317" s="29">
        <f>SUM(Q318:Q321)</f>
        <v>1091427.5803475578</v>
      </c>
      <c r="R317" s="79" t="s">
        <v>115</v>
      </c>
      <c r="S317" s="29">
        <f>SUM(S318:S321)</f>
        <v>666075.93694459624</v>
      </c>
      <c r="T317" s="29">
        <f>SUM(T318:T321)</f>
        <v>678887.49165542668</v>
      </c>
      <c r="U317" s="29">
        <f>SUM(U318:U321)</f>
        <v>786243.68628263765</v>
      </c>
      <c r="V317" s="29">
        <f>SUM(V318:V321)</f>
        <v>865645.52675012173</v>
      </c>
      <c r="W317" s="29">
        <f>SUM(W318:W321)</f>
        <v>965883.51215326763</v>
      </c>
      <c r="X317" s="29">
        <v>1152139.7</v>
      </c>
      <c r="Y317" s="29">
        <v>1152408.5216580001</v>
      </c>
      <c r="Z317" s="29">
        <v>1173457.6829919999</v>
      </c>
      <c r="AA317" s="29">
        <v>1273130.103287</v>
      </c>
      <c r="AB317" s="29">
        <v>1321067.7046610001</v>
      </c>
      <c r="AC317" s="29">
        <v>1364192.4127529999</v>
      </c>
    </row>
    <row r="318" spans="1:29" x14ac:dyDescent="0.2">
      <c r="A318" s="22" t="s">
        <v>27</v>
      </c>
      <c r="B318" s="45" t="s">
        <v>1</v>
      </c>
      <c r="C318" s="61">
        <v>70687.510621942725</v>
      </c>
      <c r="D318" s="61">
        <v>69148.624398763583</v>
      </c>
      <c r="E318" s="61">
        <v>69040.441254317338</v>
      </c>
      <c r="F318" s="61">
        <v>70142.437699975257</v>
      </c>
      <c r="G318" s="61">
        <v>68294.726837066584</v>
      </c>
      <c r="H318" s="61">
        <v>67699.058049381929</v>
      </c>
      <c r="I318" s="61">
        <v>65811.956088609513</v>
      </c>
      <c r="J318" s="61">
        <v>67458.442370258199</v>
      </c>
      <c r="K318" s="61">
        <v>67718.673466056847</v>
      </c>
      <c r="L318" s="61">
        <v>74946.378478513856</v>
      </c>
      <c r="M318" s="61">
        <v>86361.276968704304</v>
      </c>
      <c r="N318" s="61">
        <v>100791.49326225507</v>
      </c>
      <c r="O318" s="16">
        <v>104157.44588443372</v>
      </c>
      <c r="P318" s="16">
        <v>97114.85685218974</v>
      </c>
      <c r="Q318" s="16">
        <v>94692.93548002062</v>
      </c>
      <c r="R318" s="19" t="s">
        <v>115</v>
      </c>
      <c r="S318" s="16">
        <v>91744.691771042315</v>
      </c>
      <c r="T318" s="16">
        <v>121241.69397767099</v>
      </c>
      <c r="U318" s="16">
        <v>146770.62974361744</v>
      </c>
      <c r="V318" s="16">
        <v>168199.4685466401</v>
      </c>
      <c r="W318" s="16">
        <v>169796.46583727366</v>
      </c>
      <c r="X318" s="16">
        <v>271333.59999999998</v>
      </c>
      <c r="Y318" s="91">
        <v>228496.93715799999</v>
      </c>
      <c r="Z318" s="91">
        <v>235214.43758500001</v>
      </c>
      <c r="AA318" s="91">
        <v>260738.59568699999</v>
      </c>
      <c r="AB318" s="91">
        <v>270972.04370500002</v>
      </c>
      <c r="AC318" s="91">
        <v>291895.33948199998</v>
      </c>
    </row>
    <row r="319" spans="1:29" x14ac:dyDescent="0.2">
      <c r="A319" s="22" t="s">
        <v>29</v>
      </c>
      <c r="B319" s="45" t="s">
        <v>1</v>
      </c>
      <c r="C319" s="61">
        <v>288938.35145035875</v>
      </c>
      <c r="D319" s="61">
        <v>301866.02218745364</v>
      </c>
      <c r="E319" s="61">
        <v>300085.89418745873</v>
      </c>
      <c r="F319" s="61">
        <v>303092.11293061968</v>
      </c>
      <c r="G319" s="61">
        <v>319481.70717029052</v>
      </c>
      <c r="H319" s="61">
        <v>348308.62901679997</v>
      </c>
      <c r="I319" s="61">
        <v>417512.87873761763</v>
      </c>
      <c r="J319" s="61">
        <v>431465.18913616036</v>
      </c>
      <c r="K319" s="61">
        <v>484280.33427370246</v>
      </c>
      <c r="L319" s="61">
        <v>543856.80694752035</v>
      </c>
      <c r="M319" s="61">
        <v>616366.1249679121</v>
      </c>
      <c r="N319" s="61">
        <v>700672.27842996235</v>
      </c>
      <c r="O319" s="16">
        <v>775824.34866728995</v>
      </c>
      <c r="P319" s="16">
        <v>842932.09487202682</v>
      </c>
      <c r="Q319" s="16">
        <v>861152.45985796058</v>
      </c>
      <c r="R319" s="19" t="s">
        <v>115</v>
      </c>
      <c r="S319" s="16">
        <v>512619.06781380036</v>
      </c>
      <c r="T319" s="16">
        <v>492295.94722542953</v>
      </c>
      <c r="U319" s="16">
        <v>552830.50577554188</v>
      </c>
      <c r="V319" s="16">
        <v>595790.16053208418</v>
      </c>
      <c r="W319" s="16">
        <v>677727.29425853735</v>
      </c>
      <c r="X319" s="16">
        <v>718152.5</v>
      </c>
      <c r="Y319" s="91">
        <v>725621.30294299999</v>
      </c>
      <c r="Z319" s="91">
        <v>705877.52317299997</v>
      </c>
      <c r="AA319" s="91">
        <v>728473.12644899997</v>
      </c>
      <c r="AB319" s="91">
        <v>740143.01344799995</v>
      </c>
      <c r="AC319" s="91">
        <v>750766.50566699996</v>
      </c>
    </row>
    <row r="320" spans="1:29" x14ac:dyDescent="0.2">
      <c r="A320" s="22" t="s">
        <v>28</v>
      </c>
      <c r="B320" s="45" t="s">
        <v>1</v>
      </c>
      <c r="C320" s="61">
        <v>6138.0230579370209</v>
      </c>
      <c r="D320" s="61">
        <v>7041.768954205646</v>
      </c>
      <c r="E320" s="61">
        <v>5646.9702318792706</v>
      </c>
      <c r="F320" s="61">
        <v>5490.0943026660443</v>
      </c>
      <c r="G320" s="61">
        <v>5681.4199970593208</v>
      </c>
      <c r="H320" s="61">
        <v>5754.9023220603331</v>
      </c>
      <c r="I320" s="61">
        <v>6093.0047095575846</v>
      </c>
      <c r="J320" s="61">
        <v>5346.7974440869357</v>
      </c>
      <c r="K320" s="61">
        <v>5817.8688501587385</v>
      </c>
      <c r="L320" s="61">
        <v>6076.8794654928579</v>
      </c>
      <c r="M320" s="61">
        <v>6599.5356727091748</v>
      </c>
      <c r="N320" s="61">
        <v>6456.0383466748353</v>
      </c>
      <c r="O320" s="16">
        <v>6704.1368775175761</v>
      </c>
      <c r="P320" s="16">
        <v>7018.7021516316627</v>
      </c>
      <c r="Q320" s="16">
        <v>6652.3797756018712</v>
      </c>
      <c r="R320" s="19" t="s">
        <v>115</v>
      </c>
      <c r="S320" s="16">
        <v>4751.5484267706597</v>
      </c>
      <c r="T320" s="16">
        <v>4421.7339465848963</v>
      </c>
      <c r="U320" s="16">
        <v>4887.5564995029645</v>
      </c>
      <c r="V320" s="16">
        <v>3908.0606476217167</v>
      </c>
      <c r="W320" s="16">
        <v>3779.5679146498419</v>
      </c>
      <c r="X320" s="16">
        <v>4137</v>
      </c>
      <c r="Y320" s="91">
        <v>4215.5535929999996</v>
      </c>
      <c r="Z320" s="91">
        <v>4202.1237760000004</v>
      </c>
      <c r="AA320" s="91">
        <v>4246.8308619999998</v>
      </c>
      <c r="AB320" s="91">
        <v>4427.4089720000002</v>
      </c>
      <c r="AC320" s="91">
        <v>4527.5082899999998</v>
      </c>
    </row>
    <row r="321" spans="1:29" x14ac:dyDescent="0.2">
      <c r="A321" s="22" t="s">
        <v>30</v>
      </c>
      <c r="B321" s="45" t="s">
        <v>1</v>
      </c>
      <c r="C321" s="61">
        <v>0</v>
      </c>
      <c r="D321" s="61">
        <v>5.2888954500000001</v>
      </c>
      <c r="E321" s="61">
        <v>75.098099259074999</v>
      </c>
      <c r="F321" s="61">
        <v>234.96390721362502</v>
      </c>
      <c r="G321" s="61">
        <v>705.219742432575</v>
      </c>
      <c r="H321" s="61">
        <v>4682.7946537476</v>
      </c>
      <c r="I321" s="61">
        <v>6700.1811019497991</v>
      </c>
      <c r="J321" s="61">
        <v>10079.378939550499</v>
      </c>
      <c r="K321" s="61">
        <v>14359.916644852625</v>
      </c>
      <c r="L321" s="61">
        <v>26055.611416930537</v>
      </c>
      <c r="M321" s="61">
        <v>38488.273778819181</v>
      </c>
      <c r="N321" s="61">
        <v>57035.393644690477</v>
      </c>
      <c r="O321" s="16">
        <v>70246.702020310622</v>
      </c>
      <c r="P321" s="16">
        <v>89417.795796469538</v>
      </c>
      <c r="Q321" s="16">
        <v>128929.80523397465</v>
      </c>
      <c r="R321" s="19" t="s">
        <v>115</v>
      </c>
      <c r="S321" s="16">
        <v>56960.628932982865</v>
      </c>
      <c r="T321" s="16">
        <v>60928.116505741222</v>
      </c>
      <c r="U321" s="16">
        <v>81754.994263975386</v>
      </c>
      <c r="V321" s="16">
        <v>97747.83702377569</v>
      </c>
      <c r="W321" s="16">
        <v>114580.18414280684</v>
      </c>
      <c r="X321" s="16">
        <v>158516.6</v>
      </c>
      <c r="Y321" s="91">
        <v>194074.72796399999</v>
      </c>
      <c r="Z321" s="91">
        <v>228163.59845799999</v>
      </c>
      <c r="AA321" s="91">
        <v>279671.55028899998</v>
      </c>
      <c r="AB321" s="91">
        <v>305525.23853600002</v>
      </c>
      <c r="AC321" s="91">
        <v>317003.05931400001</v>
      </c>
    </row>
    <row r="322" spans="1:29" x14ac:dyDescent="0.2">
      <c r="A322" s="25" t="s">
        <v>69</v>
      </c>
      <c r="B322" s="43" t="s">
        <v>1</v>
      </c>
      <c r="C322" s="60">
        <f t="shared" ref="C322:M322" si="109">SUM(C323:C324)</f>
        <v>888155.60393972869</v>
      </c>
      <c r="D322" s="60">
        <f t="shared" si="109"/>
        <v>912671.07565697283</v>
      </c>
      <c r="E322" s="60">
        <f t="shared" si="109"/>
        <v>1059470.0031619782</v>
      </c>
      <c r="F322" s="60">
        <f t="shared" si="109"/>
        <v>1123793.0829329526</v>
      </c>
      <c r="G322" s="60">
        <f t="shared" si="109"/>
        <v>1181135.309682348</v>
      </c>
      <c r="H322" s="60">
        <f t="shared" si="109"/>
        <v>1127761.8215391079</v>
      </c>
      <c r="I322" s="60">
        <f t="shared" si="109"/>
        <v>1190766.4783228277</v>
      </c>
      <c r="J322" s="60">
        <f t="shared" si="109"/>
        <v>1270624.86341157</v>
      </c>
      <c r="K322" s="60">
        <f t="shared" si="109"/>
        <v>1300222.2809770682</v>
      </c>
      <c r="L322" s="60">
        <f t="shared" si="109"/>
        <v>1391089.1814035026</v>
      </c>
      <c r="M322" s="60">
        <f t="shared" si="109"/>
        <v>1450478.6445997271</v>
      </c>
      <c r="N322" s="60">
        <v>1587055.032804715</v>
      </c>
      <c r="O322" s="29">
        <v>1507398.0666376506</v>
      </c>
      <c r="P322" s="29">
        <f>SUM(P323:P324)</f>
        <v>1739977.1509683456</v>
      </c>
      <c r="Q322" s="29">
        <f>SUM(Q323:Q324)</f>
        <v>1880057.4392811789</v>
      </c>
      <c r="R322" s="79" t="s">
        <v>115</v>
      </c>
      <c r="S322" s="29">
        <f>SUM(S323:S324)</f>
        <v>1999785.0228111474</v>
      </c>
      <c r="T322" s="29">
        <f>SUM(T323:T324)</f>
        <v>2000020.6095387586</v>
      </c>
      <c r="U322" s="29">
        <f>SUM(U323:U324)</f>
        <v>2383497.0487970761</v>
      </c>
      <c r="V322" s="29">
        <f>SUM(V323:V324)</f>
        <v>2589140.1181497956</v>
      </c>
      <c r="W322" s="29">
        <f>SUM(W323:W324)</f>
        <v>2807057.6796410424</v>
      </c>
      <c r="X322" s="29">
        <v>3027414.2</v>
      </c>
      <c r="Y322" s="29">
        <v>3135641.8931399998</v>
      </c>
      <c r="Z322" s="29">
        <v>3251167.6616659998</v>
      </c>
      <c r="AA322" s="29">
        <v>4650017.2454169998</v>
      </c>
      <c r="AB322" s="29">
        <v>4651083.0470730001</v>
      </c>
      <c r="AC322" s="29">
        <v>4763242.0021409998</v>
      </c>
    </row>
    <row r="323" spans="1:29" x14ac:dyDescent="0.2">
      <c r="A323" s="22" t="s">
        <v>27</v>
      </c>
      <c r="B323" s="45" t="s">
        <v>1</v>
      </c>
      <c r="C323" s="61">
        <v>884932.29677216313</v>
      </c>
      <c r="D323" s="61">
        <v>910024.13204984355</v>
      </c>
      <c r="E323" s="61">
        <v>1052614.291095549</v>
      </c>
      <c r="F323" s="61">
        <v>1113909.6282996561</v>
      </c>
      <c r="G323" s="61">
        <v>1171050.1620876531</v>
      </c>
      <c r="H323" s="61">
        <v>1116822.0434700921</v>
      </c>
      <c r="I323" s="61">
        <v>1178500.2704306974</v>
      </c>
      <c r="J323" s="61">
        <v>1258142.947611622</v>
      </c>
      <c r="K323" s="61">
        <v>1285163.5393608166</v>
      </c>
      <c r="L323" s="61">
        <v>1373731.4350664031</v>
      </c>
      <c r="M323" s="61">
        <v>1431131.6279640363</v>
      </c>
      <c r="N323" s="61">
        <v>1562203.3846432429</v>
      </c>
      <c r="O323" s="16">
        <v>1477042.7514956249</v>
      </c>
      <c r="P323" s="16">
        <v>1703041.9434052589</v>
      </c>
      <c r="Q323" s="16">
        <v>1835719.3626996367</v>
      </c>
      <c r="R323" s="19" t="s">
        <v>115</v>
      </c>
      <c r="S323" s="16">
        <v>1983571.5800619014</v>
      </c>
      <c r="T323" s="16">
        <v>1978956.9504504011</v>
      </c>
      <c r="U323" s="16">
        <v>2352831.0541092255</v>
      </c>
      <c r="V323" s="16">
        <v>2555856.480211792</v>
      </c>
      <c r="W323" s="16">
        <v>2768710.8645295077</v>
      </c>
      <c r="X323" s="16">
        <v>3003782.7</v>
      </c>
      <c r="Y323" s="91">
        <v>3104125.6300149998</v>
      </c>
      <c r="Z323" s="91">
        <v>3212452.0477720001</v>
      </c>
      <c r="AA323" s="91">
        <v>4606508.09186</v>
      </c>
      <c r="AB323" s="91">
        <v>4598769.6491839997</v>
      </c>
      <c r="AC323" s="91">
        <v>4708214.4527829997</v>
      </c>
    </row>
    <row r="324" spans="1:29" x14ac:dyDescent="0.2">
      <c r="A324" s="22" t="s">
        <v>28</v>
      </c>
      <c r="B324" s="45" t="s">
        <v>1</v>
      </c>
      <c r="C324" s="61">
        <v>3223.3071675655333</v>
      </c>
      <c r="D324" s="61">
        <v>2646.9436071292212</v>
      </c>
      <c r="E324" s="61">
        <v>6855.7120664291315</v>
      </c>
      <c r="F324" s="61">
        <v>9883.4546332963582</v>
      </c>
      <c r="G324" s="61">
        <v>10085.147594694983</v>
      </c>
      <c r="H324" s="61">
        <v>10939.778069015807</v>
      </c>
      <c r="I324" s="61">
        <v>12266.207892130335</v>
      </c>
      <c r="J324" s="61">
        <v>12481.915799947934</v>
      </c>
      <c r="K324" s="61">
        <v>15058.741616251569</v>
      </c>
      <c r="L324" s="61">
        <v>17357.746337099412</v>
      </c>
      <c r="M324" s="61">
        <v>19347.016635690718</v>
      </c>
      <c r="N324" s="61">
        <v>24851.648161472112</v>
      </c>
      <c r="O324" s="16">
        <v>30355.315142025724</v>
      </c>
      <c r="P324" s="16">
        <v>36935.207563086704</v>
      </c>
      <c r="Q324" s="16">
        <v>44338.076581542053</v>
      </c>
      <c r="R324" s="19" t="s">
        <v>115</v>
      </c>
      <c r="S324" s="16">
        <v>16213.442749246135</v>
      </c>
      <c r="T324" s="16">
        <v>21063.659088357574</v>
      </c>
      <c r="U324" s="16">
        <v>30665.994687850784</v>
      </c>
      <c r="V324" s="16">
        <v>33283.637938003551</v>
      </c>
      <c r="W324" s="16">
        <v>38346.815111534699</v>
      </c>
      <c r="X324" s="16">
        <v>23631.5</v>
      </c>
      <c r="Y324" s="91">
        <v>31516.263125000001</v>
      </c>
      <c r="Z324" s="91">
        <v>38715.613894000002</v>
      </c>
      <c r="AA324" s="91">
        <v>43509.153556999998</v>
      </c>
      <c r="AB324" s="91">
        <v>52313.397889</v>
      </c>
      <c r="AC324" s="91">
        <v>55027.549357999997</v>
      </c>
    </row>
    <row r="325" spans="1:29" x14ac:dyDescent="0.2">
      <c r="A325" s="2" t="s">
        <v>103</v>
      </c>
      <c r="B325" s="4" t="s">
        <v>103</v>
      </c>
      <c r="C325" s="4" t="s">
        <v>103</v>
      </c>
      <c r="D325" s="4" t="s">
        <v>103</v>
      </c>
      <c r="E325" s="4" t="s">
        <v>103</v>
      </c>
      <c r="F325" s="4" t="s">
        <v>103</v>
      </c>
      <c r="G325" s="4" t="s">
        <v>103</v>
      </c>
      <c r="H325" s="4" t="s">
        <v>103</v>
      </c>
      <c r="I325" s="4" t="s">
        <v>103</v>
      </c>
      <c r="J325" s="4" t="s">
        <v>103</v>
      </c>
      <c r="K325" s="4" t="s">
        <v>103</v>
      </c>
      <c r="L325" s="4" t="s">
        <v>103</v>
      </c>
      <c r="M325" s="4" t="s">
        <v>103</v>
      </c>
      <c r="N325" s="4" t="s">
        <v>103</v>
      </c>
      <c r="O325" s="4" t="s">
        <v>103</v>
      </c>
      <c r="P325" s="4" t="s">
        <v>103</v>
      </c>
      <c r="Q325" s="4" t="s">
        <v>103</v>
      </c>
      <c r="R325" s="4" t="s">
        <v>103</v>
      </c>
      <c r="S325" s="4" t="s">
        <v>103</v>
      </c>
      <c r="T325" s="4" t="s">
        <v>103</v>
      </c>
      <c r="U325" s="4" t="s">
        <v>103</v>
      </c>
      <c r="V325" s="4" t="s">
        <v>103</v>
      </c>
      <c r="W325" s="4" t="s">
        <v>103</v>
      </c>
      <c r="X325" s="4" t="s">
        <v>103</v>
      </c>
      <c r="Y325" s="4" t="s">
        <v>103</v>
      </c>
      <c r="Z325" s="4" t="s">
        <v>103</v>
      </c>
      <c r="AA325" s="4" t="s">
        <v>103</v>
      </c>
      <c r="AB325" s="4" t="s">
        <v>103</v>
      </c>
      <c r="AC325" s="4" t="s">
        <v>103</v>
      </c>
    </row>
    <row r="326" spans="1:29" ht="14.25" x14ac:dyDescent="0.2">
      <c r="A326" s="23" t="s">
        <v>122</v>
      </c>
      <c r="B326" s="49" t="s">
        <v>84</v>
      </c>
      <c r="C326" s="64">
        <f t="shared" ref="C326:Q326" si="110">C327+C356</f>
        <v>124488.59380350722</v>
      </c>
      <c r="D326" s="64">
        <f t="shared" si="110"/>
        <v>87870.569299110124</v>
      </c>
      <c r="E326" s="64">
        <f t="shared" si="110"/>
        <v>144248.34854574047</v>
      </c>
      <c r="F326" s="64">
        <f t="shared" si="110"/>
        <v>100730.26068560965</v>
      </c>
      <c r="G326" s="64">
        <f t="shared" si="110"/>
        <v>145108.24365695147</v>
      </c>
      <c r="H326" s="64">
        <f t="shared" si="110"/>
        <v>317972.48645894125</v>
      </c>
      <c r="I326" s="64">
        <f t="shared" si="110"/>
        <v>521922.86201119458</v>
      </c>
      <c r="J326" s="64">
        <f t="shared" si="110"/>
        <v>-292363.22523512063</v>
      </c>
      <c r="K326" s="64">
        <f t="shared" si="110"/>
        <v>216577.86298360175</v>
      </c>
      <c r="L326" s="64">
        <f t="shared" si="110"/>
        <v>405819.79325913184</v>
      </c>
      <c r="M326" s="64">
        <f t="shared" si="110"/>
        <v>232699.85356677076</v>
      </c>
      <c r="N326" s="64">
        <f t="shared" si="110"/>
        <v>515134.13309755456</v>
      </c>
      <c r="O326" s="24">
        <f t="shared" si="110"/>
        <v>636068.80911786505</v>
      </c>
      <c r="P326" s="24">
        <f t="shared" si="110"/>
        <v>770609.90726140421</v>
      </c>
      <c r="Q326" s="24">
        <f t="shared" si="110"/>
        <v>217840.8236797718</v>
      </c>
      <c r="R326" s="78" t="s">
        <v>115</v>
      </c>
      <c r="S326" s="24">
        <f t="shared" ref="S326" si="111">S327+S356</f>
        <v>203735.44802262419</v>
      </c>
      <c r="T326" s="24">
        <f t="shared" ref="T326:V326" si="112">T327+T356</f>
        <v>-416556.60182519309</v>
      </c>
      <c r="U326" s="24">
        <f t="shared" si="112"/>
        <v>1321496.4329695734</v>
      </c>
      <c r="V326" s="24">
        <f t="shared" si="112"/>
        <v>461866.53848448303</v>
      </c>
      <c r="W326" s="24">
        <f t="shared" ref="W326" si="113">W327+W356</f>
        <v>763345.88895527076</v>
      </c>
      <c r="X326" s="24">
        <v>1257854.3999999999</v>
      </c>
      <c r="Y326" s="94">
        <v>188634.23881541789</v>
      </c>
      <c r="Z326" s="94">
        <v>274697.69417601038</v>
      </c>
      <c r="AA326" s="94">
        <v>1750835.621724627</v>
      </c>
      <c r="AB326" s="94">
        <v>187232.3749607793</v>
      </c>
      <c r="AC326" s="94">
        <v>219241.61422713409</v>
      </c>
    </row>
    <row r="327" spans="1:29" x14ac:dyDescent="0.2">
      <c r="A327" s="28" t="s">
        <v>50</v>
      </c>
      <c r="B327" s="43" t="s">
        <v>84</v>
      </c>
      <c r="C327" s="60">
        <f t="shared" ref="C327:Q327" si="114">C328+C342</f>
        <v>88678.620949639997</v>
      </c>
      <c r="D327" s="60">
        <f t="shared" si="114"/>
        <v>75720.393081133312</v>
      </c>
      <c r="E327" s="60">
        <f t="shared" si="114"/>
        <v>159530.19070323164</v>
      </c>
      <c r="F327" s="60">
        <f t="shared" si="114"/>
        <v>105124.58763796049</v>
      </c>
      <c r="G327" s="60">
        <f t="shared" si="114"/>
        <v>126501.43511808421</v>
      </c>
      <c r="H327" s="60">
        <f t="shared" si="114"/>
        <v>278746.04519794817</v>
      </c>
      <c r="I327" s="60">
        <f t="shared" si="114"/>
        <v>434978.48249104281</v>
      </c>
      <c r="J327" s="60">
        <f t="shared" si="114"/>
        <v>-308744.81042729405</v>
      </c>
      <c r="K327" s="60">
        <f t="shared" si="114"/>
        <v>161868.19088739532</v>
      </c>
      <c r="L327" s="60">
        <f t="shared" si="114"/>
        <v>320642.94420679059</v>
      </c>
      <c r="M327" s="60">
        <f t="shared" si="114"/>
        <v>134892.17469358942</v>
      </c>
      <c r="N327" s="60">
        <f t="shared" si="114"/>
        <v>382977.97543572407</v>
      </c>
      <c r="O327" s="29">
        <f t="shared" si="114"/>
        <v>520195.36388242384</v>
      </c>
      <c r="P327" s="29">
        <f t="shared" si="114"/>
        <v>676110.20478052297</v>
      </c>
      <c r="Q327" s="29">
        <f t="shared" si="114"/>
        <v>146336.98299465585</v>
      </c>
      <c r="R327" s="79" t="s">
        <v>115</v>
      </c>
      <c r="S327" s="29">
        <f t="shared" ref="S327" si="115">S328+S342</f>
        <v>262026.16156231461</v>
      </c>
      <c r="T327" s="29">
        <f>T328+T342</f>
        <v>-413560.95985189464</v>
      </c>
      <c r="U327" s="29">
        <f>U328+U342</f>
        <v>1234959.3886861836</v>
      </c>
      <c r="V327" s="29">
        <f>V328+V342</f>
        <v>389226.56861122209</v>
      </c>
      <c r="W327" s="29">
        <f>W328+W342</f>
        <v>661675.12646478065</v>
      </c>
      <c r="X327" s="29">
        <v>1126429.3999999999</v>
      </c>
      <c r="Y327" s="29">
        <v>196097.5950933969</v>
      </c>
      <c r="Z327" s="29">
        <v>213901.07613498799</v>
      </c>
      <c r="AA327" s="29">
        <v>1662823.961874902</v>
      </c>
      <c r="AB327" s="29">
        <v>145719.21315526709</v>
      </c>
      <c r="AC327" s="29">
        <v>189762.13499391609</v>
      </c>
    </row>
    <row r="328" spans="1:29" x14ac:dyDescent="0.2">
      <c r="A328" s="30" t="s">
        <v>3</v>
      </c>
      <c r="B328" s="44" t="s">
        <v>84</v>
      </c>
      <c r="C328" s="62">
        <f t="shared" ref="C328" si="116">C329+C330+C331-C332-C333-C334-C335+C336-C337+C338+C339+C340+C341</f>
        <v>85923.782809960001</v>
      </c>
      <c r="D328" s="62">
        <f t="shared" ref="D328:E328" si="117">D329+D330+D331-D332-D333-D334-D335+D336-D337+D338+D339+D340+D341</f>
        <v>72467.031803150006</v>
      </c>
      <c r="E328" s="62">
        <f t="shared" si="117"/>
        <v>156757.05052291002</v>
      </c>
      <c r="F328" s="62">
        <f t="shared" ref="F328:K328" si="118">F329+F330+F331-F332-F333-F334-F335+F336-F337+F338+F339+F340+F341</f>
        <v>90338.573962800001</v>
      </c>
      <c r="G328" s="62">
        <f t="shared" si="118"/>
        <v>122719.27192888963</v>
      </c>
      <c r="H328" s="62">
        <f t="shared" si="118"/>
        <v>278553.81625581993</v>
      </c>
      <c r="I328" s="62">
        <f t="shared" si="118"/>
        <v>432119.14818365913</v>
      </c>
      <c r="J328" s="62">
        <f t="shared" si="118"/>
        <v>-305719.27441067313</v>
      </c>
      <c r="K328" s="62">
        <f t="shared" si="118"/>
        <v>158819.18151085934</v>
      </c>
      <c r="L328" s="62">
        <f t="shared" ref="L328:P328" si="119">L329+L330+L331-L332-L333-L334-L335+L336-L337+L338+L339+L340+L341</f>
        <v>317963.49769099691</v>
      </c>
      <c r="M328" s="62">
        <f t="shared" si="119"/>
        <v>127609.1913516512</v>
      </c>
      <c r="N328" s="62">
        <f t="shared" si="119"/>
        <v>375489.1552690317</v>
      </c>
      <c r="O328" s="14">
        <f t="shared" si="119"/>
        <v>499572.71653571882</v>
      </c>
      <c r="P328" s="14">
        <f t="shared" si="119"/>
        <v>677277.84050690348</v>
      </c>
      <c r="Q328" s="14">
        <f>Q329+Q330+Q331-Q332-Q333-Q334-Q335+Q336-Q337+Q338+Q339+Q340+Q341</f>
        <v>141469.6015940881</v>
      </c>
      <c r="R328" s="80" t="s">
        <v>115</v>
      </c>
      <c r="S328" s="14">
        <f>S329+S330+S331-S332-S333-S334-S335+S336-S337+S338+S339+S340+S341</f>
        <v>260802.42721946354</v>
      </c>
      <c r="T328" s="14">
        <f>T329+T330+T331-T332-T333-T334-T335+T336-T337+T338+T339+T340+T341</f>
        <v>-420723.28037110204</v>
      </c>
      <c r="U328" s="14">
        <f>U329+U330+U331-U332-U333-U334-U335+U336-U337+U338+U339+U340+U341</f>
        <v>1232876.0050966865</v>
      </c>
      <c r="V328" s="14">
        <f>V329+V330+V331-V332-V333-V334-V335+V336-V337+V338+V339+V340+V341</f>
        <v>388729.84909477527</v>
      </c>
      <c r="W328" s="14">
        <f>W329+W330+W331-W332-W333-W334-W335+W336-W337+W338+W339+W340+W341</f>
        <v>630215.98821600387</v>
      </c>
      <c r="X328" s="14">
        <v>1055468.8999999999</v>
      </c>
      <c r="Y328" s="93">
        <v>192414.26308682779</v>
      </c>
      <c r="Z328" s="93">
        <v>203920.7684218385</v>
      </c>
      <c r="AA328" s="93">
        <v>1644002.3233167981</v>
      </c>
      <c r="AB328" s="93">
        <v>139219.9774199563</v>
      </c>
      <c r="AC328" s="93">
        <v>186569.38722144201</v>
      </c>
    </row>
    <row r="329" spans="1:29" s="9" customFormat="1" x14ac:dyDescent="0.2">
      <c r="A329" s="21" t="s">
        <v>71</v>
      </c>
      <c r="B329" s="45" t="s">
        <v>84</v>
      </c>
      <c r="C329" s="61">
        <v>9320.0139832299992</v>
      </c>
      <c r="D329" s="61">
        <v>7026.8482491299983</v>
      </c>
      <c r="E329" s="61">
        <v>69098.921709179995</v>
      </c>
      <c r="F329" s="61">
        <v>-16127.239363879989</v>
      </c>
      <c r="G329" s="61">
        <v>1386.0573506499989</v>
      </c>
      <c r="H329" s="61">
        <v>38915.176936650008</v>
      </c>
      <c r="I329" s="61">
        <v>101296.62324892086</v>
      </c>
      <c r="J329" s="61">
        <v>-393241.41669416567</v>
      </c>
      <c r="K329" s="61">
        <v>63253.700937751535</v>
      </c>
      <c r="L329" s="61">
        <v>44390.475399076582</v>
      </c>
      <c r="M329" s="61">
        <v>37675.47152677922</v>
      </c>
      <c r="N329" s="61">
        <v>-40924.994104214158</v>
      </c>
      <c r="O329" s="16">
        <v>17275.321458278355</v>
      </c>
      <c r="P329" s="16">
        <v>79257.918221182394</v>
      </c>
      <c r="Q329" s="16">
        <v>95491.045533075259</v>
      </c>
      <c r="R329" s="19" t="s">
        <v>115</v>
      </c>
      <c r="S329" s="16">
        <v>38853.605553768757</v>
      </c>
      <c r="T329" s="16">
        <v>34828.253021632008</v>
      </c>
      <c r="U329" s="16">
        <v>57538.827341621422</v>
      </c>
      <c r="V329" s="16">
        <v>83019.482838808923</v>
      </c>
      <c r="W329" s="16">
        <v>112196.93315040095</v>
      </c>
      <c r="X329" s="16">
        <v>141609.70000000001</v>
      </c>
      <c r="Y329" s="91">
        <v>48615.069358927489</v>
      </c>
      <c r="Z329" s="91">
        <v>49716.424322829742</v>
      </c>
      <c r="AA329" s="91">
        <v>67817.05358395839</v>
      </c>
      <c r="AB329" s="91">
        <v>93603.786140497366</v>
      </c>
      <c r="AC329" s="91">
        <v>34949.575512383737</v>
      </c>
    </row>
    <row r="330" spans="1:29" s="9" customFormat="1" x14ac:dyDescent="0.2">
      <c r="A330" s="21" t="s">
        <v>72</v>
      </c>
      <c r="B330" s="45" t="s">
        <v>84</v>
      </c>
      <c r="C330" s="61">
        <v>28605.926880999985</v>
      </c>
      <c r="D330" s="61">
        <v>61430.474385219983</v>
      </c>
      <c r="E330" s="61">
        <v>42718.703024010123</v>
      </c>
      <c r="F330" s="61">
        <v>8264.2848748799952</v>
      </c>
      <c r="G330" s="61">
        <v>60150.16487915058</v>
      </c>
      <c r="H330" s="61">
        <v>-29002.305311330001</v>
      </c>
      <c r="I330" s="61">
        <v>158322.90586639298</v>
      </c>
      <c r="J330" s="61">
        <v>-41990.862220353934</v>
      </c>
      <c r="K330" s="61">
        <v>-74766.905326300563</v>
      </c>
      <c r="L330" s="61">
        <v>143874.67946019798</v>
      </c>
      <c r="M330" s="61">
        <v>891.98346868738702</v>
      </c>
      <c r="N330" s="61">
        <v>250274.82193891786</v>
      </c>
      <c r="O330" s="16">
        <v>395208.50836079643</v>
      </c>
      <c r="P330" s="16">
        <v>455830.98356157512</v>
      </c>
      <c r="Q330" s="16">
        <v>-180388.5321414689</v>
      </c>
      <c r="R330" s="19" t="s">
        <v>115</v>
      </c>
      <c r="S330" s="16">
        <v>-147564.62766173412</v>
      </c>
      <c r="T330" s="16">
        <v>-481739.38690696214</v>
      </c>
      <c r="U330" s="16">
        <v>321545.57718325988</v>
      </c>
      <c r="V330" s="16">
        <v>150366.21615146947</v>
      </c>
      <c r="W330" s="16">
        <v>236078.31239209694</v>
      </c>
      <c r="X330" s="16">
        <v>205375.9</v>
      </c>
      <c r="Y330" s="91">
        <v>40824.961106427647</v>
      </c>
      <c r="Z330" s="91">
        <v>5707.5360454620277</v>
      </c>
      <c r="AA330" s="91">
        <v>196444.03736909881</v>
      </c>
      <c r="AB330" s="91">
        <v>-65839.347640670152</v>
      </c>
      <c r="AC330" s="91">
        <v>38050.22583695982</v>
      </c>
    </row>
    <row r="331" spans="1:29" s="9" customFormat="1" x14ac:dyDescent="0.2">
      <c r="A331" s="21" t="s">
        <v>73</v>
      </c>
      <c r="B331" s="45" t="s">
        <v>84</v>
      </c>
      <c r="C331" s="61">
        <v>22145.636841650019</v>
      </c>
      <c r="D331" s="61">
        <v>29193.163090330014</v>
      </c>
      <c r="E331" s="61">
        <v>27005.271078859991</v>
      </c>
      <c r="F331" s="61">
        <v>31382.532786099979</v>
      </c>
      <c r="G331" s="61">
        <v>28799.087631060018</v>
      </c>
      <c r="H331" s="61">
        <v>51135.978480340018</v>
      </c>
      <c r="I331" s="61">
        <v>35801.140759513088</v>
      </c>
      <c r="J331" s="61">
        <v>33514.174784186529</v>
      </c>
      <c r="K331" s="61">
        <v>35983.577137304201</v>
      </c>
      <c r="L331" s="61">
        <v>78915.633502780707</v>
      </c>
      <c r="M331" s="61">
        <v>54297.395693964994</v>
      </c>
      <c r="N331" s="61">
        <v>32737.508761519926</v>
      </c>
      <c r="O331" s="16">
        <v>64886.440721844381</v>
      </c>
      <c r="P331" s="16">
        <v>115304.21622781346</v>
      </c>
      <c r="Q331" s="16">
        <v>171732.76496177618</v>
      </c>
      <c r="R331" s="19" t="s">
        <v>115</v>
      </c>
      <c r="S331" s="16">
        <v>64193.92017846636</v>
      </c>
      <c r="T331" s="16">
        <v>338806.53391007805</v>
      </c>
      <c r="U331" s="16">
        <v>234158.05499648556</v>
      </c>
      <c r="V331" s="16">
        <v>86899.791697502515</v>
      </c>
      <c r="W331" s="16">
        <v>157535.04102282593</v>
      </c>
      <c r="X331" s="16">
        <v>163595.20000000001</v>
      </c>
      <c r="Y331" s="91">
        <v>105740.7821718738</v>
      </c>
      <c r="Z331" s="91">
        <v>56058.695879932136</v>
      </c>
      <c r="AA331" s="91">
        <v>179617.76655328501</v>
      </c>
      <c r="AB331" s="91">
        <v>113751.95066277091</v>
      </c>
      <c r="AC331" s="91">
        <v>55816.597477520023</v>
      </c>
    </row>
    <row r="332" spans="1:29" s="9" customFormat="1" x14ac:dyDescent="0.2">
      <c r="A332" s="21" t="s">
        <v>74</v>
      </c>
      <c r="B332" s="45" t="s">
        <v>84</v>
      </c>
      <c r="C332" s="61">
        <v>419.07842373999978</v>
      </c>
      <c r="D332" s="61">
        <v>405.8457345299999</v>
      </c>
      <c r="E332" s="61">
        <v>534.98874196999998</v>
      </c>
      <c r="F332" s="61">
        <v>3267.5660545200008</v>
      </c>
      <c r="G332" s="61">
        <v>342.43185059999985</v>
      </c>
      <c r="H332" s="61">
        <v>446.91721975000002</v>
      </c>
      <c r="I332" s="61">
        <v>711.32570507000003</v>
      </c>
      <c r="J332" s="61">
        <v>253.39744927000001</v>
      </c>
      <c r="K332" s="61">
        <v>1177.9185855399999</v>
      </c>
      <c r="L332" s="61">
        <v>289.90650891000007</v>
      </c>
      <c r="M332" s="61">
        <v>419.42050843999999</v>
      </c>
      <c r="N332" s="61">
        <v>291.70977557000003</v>
      </c>
      <c r="O332" s="16">
        <v>376.23810256999991</v>
      </c>
      <c r="P332" s="16">
        <v>578.26673514000004</v>
      </c>
      <c r="Q332" s="16">
        <v>393.41024347999996</v>
      </c>
      <c r="R332" s="19" t="s">
        <v>115</v>
      </c>
      <c r="S332" s="16">
        <v>570.51143456</v>
      </c>
      <c r="T332" s="16">
        <v>370.62981217999987</v>
      </c>
      <c r="U332" s="16">
        <v>355.78394072000003</v>
      </c>
      <c r="V332" s="16">
        <v>507.57142521999981</v>
      </c>
      <c r="W332" s="16">
        <v>354.93880102999987</v>
      </c>
      <c r="X332" s="16">
        <v>398.1</v>
      </c>
      <c r="Y332" s="91">
        <v>180.46912914000001</v>
      </c>
      <c r="Z332" s="91">
        <v>100.57452848</v>
      </c>
      <c r="AA332" s="91">
        <v>121.39872373</v>
      </c>
      <c r="AB332" s="91">
        <v>143.68158724</v>
      </c>
      <c r="AC332" s="91">
        <v>169.49968838999999</v>
      </c>
    </row>
    <row r="333" spans="1:29" s="9" customFormat="1" x14ac:dyDescent="0.2">
      <c r="A333" s="21" t="s">
        <v>75</v>
      </c>
      <c r="B333" s="45" t="s">
        <v>84</v>
      </c>
      <c r="C333" s="61">
        <v>2700.4544261299989</v>
      </c>
      <c r="D333" s="61">
        <v>2854.9841629900034</v>
      </c>
      <c r="E333" s="61">
        <v>3067.491374029998</v>
      </c>
      <c r="F333" s="61">
        <v>4070.4716790699981</v>
      </c>
      <c r="G333" s="61">
        <v>4143.4033618500007</v>
      </c>
      <c r="H333" s="61">
        <v>4565.8982543899992</v>
      </c>
      <c r="I333" s="61">
        <v>5287.1033683655287</v>
      </c>
      <c r="J333" s="61">
        <v>4233.3421478729797</v>
      </c>
      <c r="K333" s="61">
        <v>4447.1208293057489</v>
      </c>
      <c r="L333" s="61">
        <v>5802.8946085145017</v>
      </c>
      <c r="M333" s="61">
        <v>5335.3708368818034</v>
      </c>
      <c r="N333" s="61">
        <v>4915.8510917708863</v>
      </c>
      <c r="O333" s="16">
        <v>5464.749392374958</v>
      </c>
      <c r="P333" s="16">
        <v>5562.8889930879004</v>
      </c>
      <c r="Q333" s="16">
        <v>6946.1938376176358</v>
      </c>
      <c r="R333" s="19" t="s">
        <v>115</v>
      </c>
      <c r="S333" s="16">
        <v>6315.2913991691066</v>
      </c>
      <c r="T333" s="16">
        <v>6479.2673053409126</v>
      </c>
      <c r="U333" s="16">
        <v>7698.119685121661</v>
      </c>
      <c r="V333" s="16">
        <v>7156.1547519489677</v>
      </c>
      <c r="W333" s="16">
        <v>7339.9235313239969</v>
      </c>
      <c r="X333" s="16">
        <v>8353.2000000000007</v>
      </c>
      <c r="Y333" s="91">
        <v>3065.5147790062738</v>
      </c>
      <c r="Z333" s="91">
        <v>2799.3056125294829</v>
      </c>
      <c r="AA333" s="91">
        <v>3706.6121876013858</v>
      </c>
      <c r="AB333" s="91">
        <v>2888.1492061268259</v>
      </c>
      <c r="AC333" s="91">
        <v>3044.7338584429881</v>
      </c>
    </row>
    <row r="334" spans="1:29" s="9" customFormat="1" x14ac:dyDescent="0.2">
      <c r="A334" s="21" t="s">
        <v>76</v>
      </c>
      <c r="B334" s="45" t="s">
        <v>84</v>
      </c>
      <c r="C334" s="61">
        <v>5227.7248549299957</v>
      </c>
      <c r="D334" s="61">
        <v>4943.6335737799991</v>
      </c>
      <c r="E334" s="61">
        <v>6142.4740179799928</v>
      </c>
      <c r="F334" s="61">
        <v>5815.4086267699968</v>
      </c>
      <c r="G334" s="61">
        <v>5320.6696269599961</v>
      </c>
      <c r="H334" s="61">
        <v>7157.8924864900064</v>
      </c>
      <c r="I334" s="61">
        <v>7333.0201334909716</v>
      </c>
      <c r="J334" s="61">
        <v>7991.5119686424996</v>
      </c>
      <c r="K334" s="61">
        <v>5812.254884001426</v>
      </c>
      <c r="L334" s="61">
        <v>6783.4841526282435</v>
      </c>
      <c r="M334" s="61">
        <v>8868.2314985155572</v>
      </c>
      <c r="N334" s="61">
        <v>6749.9553996822506</v>
      </c>
      <c r="O334" s="16">
        <v>8536.1471194233982</v>
      </c>
      <c r="P334" s="16">
        <v>8207.3197053511922</v>
      </c>
      <c r="Q334" s="16">
        <v>9849.6501047655729</v>
      </c>
      <c r="R334" s="19" t="s">
        <v>115</v>
      </c>
      <c r="S334" s="16">
        <v>10644.030968256713</v>
      </c>
      <c r="T334" s="16">
        <v>10774.044137128134</v>
      </c>
      <c r="U334" s="16">
        <v>16355.022723811058</v>
      </c>
      <c r="V334" s="16">
        <v>15301.387239465103</v>
      </c>
      <c r="W334" s="16">
        <v>12815.236531157241</v>
      </c>
      <c r="X334" s="16">
        <v>15873.6</v>
      </c>
      <c r="Y334" s="91">
        <v>5670.30885270209</v>
      </c>
      <c r="Z334" s="91">
        <v>3540.5186885511312</v>
      </c>
      <c r="AA334" s="91">
        <v>10106.12022476204</v>
      </c>
      <c r="AB334" s="91">
        <v>4318.1523857963502</v>
      </c>
      <c r="AC334" s="91">
        <v>4715.7736665797083</v>
      </c>
    </row>
    <row r="335" spans="1:29" s="9" customFormat="1" x14ac:dyDescent="0.2">
      <c r="A335" s="21" t="s">
        <v>77</v>
      </c>
      <c r="B335" s="45" t="s">
        <v>84</v>
      </c>
      <c r="C335" s="61">
        <v>13032.50120266</v>
      </c>
      <c r="D335" s="61">
        <v>17639.017072159993</v>
      </c>
      <c r="E335" s="61">
        <v>15995.13183475</v>
      </c>
      <c r="F335" s="61">
        <v>16713.021228439989</v>
      </c>
      <c r="G335" s="61">
        <v>12502.62689073</v>
      </c>
      <c r="H335" s="61">
        <v>20772.955647160001</v>
      </c>
      <c r="I335" s="61">
        <v>19118.570784549993</v>
      </c>
      <c r="J335" s="61">
        <v>28442.036483209999</v>
      </c>
      <c r="K335" s="61">
        <v>23850.16725653</v>
      </c>
      <c r="L335" s="61">
        <v>42751.259295020005</v>
      </c>
      <c r="M335" s="61">
        <v>57069.810295970012</v>
      </c>
      <c r="N335" s="61">
        <v>22616.986806510009</v>
      </c>
      <c r="O335" s="16">
        <v>48970.848228841773</v>
      </c>
      <c r="P335" s="16">
        <v>56324.527712680669</v>
      </c>
      <c r="Q335" s="16">
        <v>193729.68874931725</v>
      </c>
      <c r="R335" s="19" t="s">
        <v>115</v>
      </c>
      <c r="S335" s="16">
        <v>41688.26851644001</v>
      </c>
      <c r="T335" s="16">
        <v>289029.28525447997</v>
      </c>
      <c r="U335" s="16">
        <v>59968.665096879959</v>
      </c>
      <c r="V335" s="16">
        <v>83773.617055438182</v>
      </c>
      <c r="W335" s="16">
        <v>51443.912742607208</v>
      </c>
      <c r="X335" s="16">
        <v>77309.7</v>
      </c>
      <c r="Y335" s="91">
        <v>75127.852342259997</v>
      </c>
      <c r="Z335" s="91">
        <v>41506.754328609997</v>
      </c>
      <c r="AA335" s="91">
        <v>51952.261542139997</v>
      </c>
      <c r="AB335" s="91">
        <v>85110.957608580007</v>
      </c>
      <c r="AC335" s="91">
        <v>35031.538284939998</v>
      </c>
    </row>
    <row r="336" spans="1:29" s="9" customFormat="1" x14ac:dyDescent="0.2">
      <c r="A336" s="21" t="s">
        <v>78</v>
      </c>
      <c r="B336" s="45" t="s">
        <v>84</v>
      </c>
      <c r="C336" s="61">
        <v>6219.7054089800031</v>
      </c>
      <c r="D336" s="61">
        <v>4400.7036713999996</v>
      </c>
      <c r="E336" s="61">
        <v>5416.3849530699972</v>
      </c>
      <c r="F336" s="61">
        <v>29265.825470709988</v>
      </c>
      <c r="G336" s="61">
        <v>8151.6217917499962</v>
      </c>
      <c r="H336" s="61">
        <v>10148.868769399995</v>
      </c>
      <c r="I336" s="61">
        <v>21604.119092367375</v>
      </c>
      <c r="J336" s="61">
        <v>11836.305552612801</v>
      </c>
      <c r="K336" s="61">
        <v>134232.57570610396</v>
      </c>
      <c r="L336" s="61">
        <v>8532.5295956539358</v>
      </c>
      <c r="M336" s="61">
        <v>8356.8074751577115</v>
      </c>
      <c r="N336" s="61">
        <v>9493.5058375604003</v>
      </c>
      <c r="O336" s="16">
        <v>8586.046129194925</v>
      </c>
      <c r="P336" s="16">
        <v>10010.956292554487</v>
      </c>
      <c r="Q336" s="16">
        <v>11484.81968750098</v>
      </c>
      <c r="R336" s="19" t="s">
        <v>115</v>
      </c>
      <c r="S336" s="16">
        <v>13959.39925226691</v>
      </c>
      <c r="T336" s="16">
        <v>30743.330118302216</v>
      </c>
      <c r="U336" s="16">
        <v>23721.956078751369</v>
      </c>
      <c r="V336" s="16">
        <v>29276.73711867983</v>
      </c>
      <c r="W336" s="16">
        <v>20008.286282568795</v>
      </c>
      <c r="X336" s="16">
        <v>27325.200000000001</v>
      </c>
      <c r="Y336" s="91">
        <v>6165.3950195927773</v>
      </c>
      <c r="Z336" s="91">
        <v>5927.6203563856452</v>
      </c>
      <c r="AA336" s="91">
        <v>14491.134909686431</v>
      </c>
      <c r="AB336" s="91">
        <v>24166.282515754861</v>
      </c>
      <c r="AC336" s="91">
        <v>24153.033099495959</v>
      </c>
    </row>
    <row r="337" spans="1:29" s="9" customFormat="1" x14ac:dyDescent="0.2">
      <c r="A337" s="21" t="s">
        <v>79</v>
      </c>
      <c r="B337" s="45" t="s">
        <v>84</v>
      </c>
      <c r="C337" s="61">
        <v>6910.9463582799972</v>
      </c>
      <c r="D337" s="61">
        <v>6666.9090779700018</v>
      </c>
      <c r="E337" s="61">
        <v>5994.426075710001</v>
      </c>
      <c r="F337" s="61">
        <v>7004.2928121899995</v>
      </c>
      <c r="G337" s="61">
        <v>8579.2394692910002</v>
      </c>
      <c r="H337" s="61">
        <v>7414.2431221400029</v>
      </c>
      <c r="I337" s="61">
        <v>5676.0882450048648</v>
      </c>
      <c r="J337" s="61">
        <v>8897.0751181892847</v>
      </c>
      <c r="K337" s="61">
        <v>8627.2495953740581</v>
      </c>
      <c r="L337" s="61">
        <v>8558.3554940695394</v>
      </c>
      <c r="M337" s="61">
        <v>9833.0989176007133</v>
      </c>
      <c r="N337" s="61">
        <v>7012.6521501242942</v>
      </c>
      <c r="O337" s="16">
        <v>5767.2058611195089</v>
      </c>
      <c r="P337" s="16">
        <v>17225.69865884984</v>
      </c>
      <c r="Q337" s="16">
        <v>7611.5226847453123</v>
      </c>
      <c r="R337" s="19" t="s">
        <v>115</v>
      </c>
      <c r="S337" s="16">
        <v>26059.456543704164</v>
      </c>
      <c r="T337" s="16">
        <v>15904.902542147112</v>
      </c>
      <c r="U337" s="16">
        <v>63598.084231499153</v>
      </c>
      <c r="V337" s="16">
        <v>19985.171778227035</v>
      </c>
      <c r="W337" s="16">
        <v>16319.96149913326</v>
      </c>
      <c r="X337" s="16">
        <v>19596</v>
      </c>
      <c r="Y337" s="91">
        <v>22992.436653474339</v>
      </c>
      <c r="Z337" s="91">
        <v>7914.8902728304629</v>
      </c>
      <c r="AA337" s="91">
        <v>18020.37753790358</v>
      </c>
      <c r="AB337" s="91">
        <v>18171.134402333471</v>
      </c>
      <c r="AC337" s="91">
        <v>8072.7110981169517</v>
      </c>
    </row>
    <row r="338" spans="1:29" s="9" customFormat="1" x14ac:dyDescent="0.2">
      <c r="A338" s="21" t="s">
        <v>80</v>
      </c>
      <c r="B338" s="45" t="s">
        <v>84</v>
      </c>
      <c r="C338" s="61">
        <v>56349.436924129994</v>
      </c>
      <c r="D338" s="61">
        <v>18827.232295229998</v>
      </c>
      <c r="E338" s="61">
        <v>75039.093786459969</v>
      </c>
      <c r="F338" s="61">
        <v>87254.178567620009</v>
      </c>
      <c r="G338" s="61">
        <v>62837.065145090011</v>
      </c>
      <c r="H338" s="61">
        <v>261332.43180617993</v>
      </c>
      <c r="I338" s="61">
        <v>174229.97724639624</v>
      </c>
      <c r="J338" s="61">
        <v>142316.21669292185</v>
      </c>
      <c r="K338" s="61">
        <v>59484.872411361452</v>
      </c>
      <c r="L338" s="61">
        <v>121127.47872895001</v>
      </c>
      <c r="M338" s="61">
        <v>129313.20620542999</v>
      </c>
      <c r="N338" s="61">
        <v>174578.57628473514</v>
      </c>
      <c r="O338" s="16">
        <v>95092.616535154331</v>
      </c>
      <c r="P338" s="16">
        <v>142004.73005814748</v>
      </c>
      <c r="Q338" s="16">
        <v>285291.88758516038</v>
      </c>
      <c r="R338" s="19" t="s">
        <v>115</v>
      </c>
      <c r="S338" s="16">
        <v>408293.88346606563</v>
      </c>
      <c r="T338" s="16">
        <v>184179.07842101398</v>
      </c>
      <c r="U338" s="16">
        <v>770541.77058651892</v>
      </c>
      <c r="V338" s="16">
        <v>197203.71614396005</v>
      </c>
      <c r="W338" s="16">
        <v>229730.94519531293</v>
      </c>
      <c r="X338" s="16">
        <v>760908.6</v>
      </c>
      <c r="Y338" s="91">
        <v>111879.58877248999</v>
      </c>
      <c r="Z338" s="91">
        <v>144605.51036699</v>
      </c>
      <c r="AA338" s="91">
        <v>1296774.0789766819</v>
      </c>
      <c r="AB338" s="91">
        <v>85723.730724719993</v>
      </c>
      <c r="AC338" s="91">
        <v>139479.65748851001</v>
      </c>
    </row>
    <row r="339" spans="1:29" s="9" customFormat="1" x14ac:dyDescent="0.2">
      <c r="A339" s="21" t="s">
        <v>81</v>
      </c>
      <c r="B339" s="45" t="s">
        <v>84</v>
      </c>
      <c r="C339" s="61">
        <v>-8426.2319632900017</v>
      </c>
      <c r="D339" s="61">
        <v>-15901.000266730001</v>
      </c>
      <c r="E339" s="61">
        <v>-30786.81198423</v>
      </c>
      <c r="F339" s="61">
        <v>-12830.247971639999</v>
      </c>
      <c r="G339" s="61">
        <v>-7716.3536693799997</v>
      </c>
      <c r="H339" s="61">
        <v>-13618.427695489998</v>
      </c>
      <c r="I339" s="61">
        <v>-21009.509793450001</v>
      </c>
      <c r="J339" s="61">
        <v>-8336.3293586899999</v>
      </c>
      <c r="K339" s="61">
        <v>-15453.928204609998</v>
      </c>
      <c r="L339" s="61">
        <v>-14691.398936520003</v>
      </c>
      <c r="M339" s="61">
        <v>-21399.740960959996</v>
      </c>
      <c r="N339" s="61">
        <v>-9083.1082258299994</v>
      </c>
      <c r="O339" s="16">
        <v>-11321.021537949997</v>
      </c>
      <c r="P339" s="16">
        <v>-37232.262049259996</v>
      </c>
      <c r="Q339" s="16">
        <v>-23611.918412030005</v>
      </c>
      <c r="R339" s="19" t="s">
        <v>115</v>
      </c>
      <c r="S339" s="16">
        <v>-31656.194707240003</v>
      </c>
      <c r="T339" s="16">
        <v>-204982.95988389</v>
      </c>
      <c r="U339" s="16">
        <v>-26654.505411918683</v>
      </c>
      <c r="V339" s="16">
        <v>-31312.192605346296</v>
      </c>
      <c r="W339" s="16">
        <v>-37059.556721950015</v>
      </c>
      <c r="X339" s="16">
        <v>-121815</v>
      </c>
      <c r="Y339" s="91">
        <v>-13774.951585901201</v>
      </c>
      <c r="Z339" s="91">
        <v>-2232.97511876</v>
      </c>
      <c r="AA339" s="91">
        <v>-27234.977859775699</v>
      </c>
      <c r="AB339" s="91">
        <v>-1554.3497930399999</v>
      </c>
      <c r="AC339" s="91">
        <v>-54845.445596957907</v>
      </c>
    </row>
    <row r="340" spans="1:29" s="9" customFormat="1" x14ac:dyDescent="0.2">
      <c r="A340" s="21" t="s">
        <v>82</v>
      </c>
      <c r="B340" s="45" t="s">
        <v>84</v>
      </c>
      <c r="C340" s="61">
        <v>0</v>
      </c>
      <c r="D340" s="61">
        <v>0</v>
      </c>
      <c r="E340" s="61">
        <v>0</v>
      </c>
      <c r="F340" s="61">
        <v>0</v>
      </c>
      <c r="G340" s="61">
        <v>0</v>
      </c>
      <c r="H340" s="61">
        <v>0</v>
      </c>
      <c r="I340" s="61">
        <v>0</v>
      </c>
      <c r="J340" s="61">
        <v>0</v>
      </c>
      <c r="K340" s="61">
        <v>0</v>
      </c>
      <c r="L340" s="61">
        <v>0</v>
      </c>
      <c r="M340" s="61">
        <v>0</v>
      </c>
      <c r="N340" s="61">
        <v>0</v>
      </c>
      <c r="O340" s="16">
        <v>0</v>
      </c>
      <c r="P340" s="16">
        <v>0</v>
      </c>
      <c r="Q340" s="16">
        <v>0</v>
      </c>
      <c r="R340" s="19" t="s">
        <v>115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91">
        <v>0</v>
      </c>
      <c r="Z340" s="91">
        <v>0</v>
      </c>
      <c r="AA340" s="91">
        <v>0</v>
      </c>
      <c r="AB340" s="91">
        <v>0</v>
      </c>
      <c r="AC340" s="91">
        <v>0</v>
      </c>
    </row>
    <row r="341" spans="1:29" s="9" customFormat="1" x14ac:dyDescent="0.2">
      <c r="A341" s="21" t="s">
        <v>83</v>
      </c>
      <c r="B341" s="45" t="s">
        <v>84</v>
      </c>
      <c r="C341" s="61">
        <v>0</v>
      </c>
      <c r="D341" s="61">
        <v>0</v>
      </c>
      <c r="E341" s="61">
        <v>0</v>
      </c>
      <c r="F341" s="61">
        <v>0</v>
      </c>
      <c r="G341" s="61">
        <v>0</v>
      </c>
      <c r="H341" s="61">
        <v>0</v>
      </c>
      <c r="I341" s="61">
        <v>0</v>
      </c>
      <c r="J341" s="61">
        <v>0</v>
      </c>
      <c r="K341" s="61">
        <v>0</v>
      </c>
      <c r="L341" s="61">
        <v>0</v>
      </c>
      <c r="M341" s="61">
        <v>0</v>
      </c>
      <c r="N341" s="61">
        <v>0</v>
      </c>
      <c r="O341" s="16">
        <v>-1040.0064272699999</v>
      </c>
      <c r="P341" s="16">
        <v>0</v>
      </c>
      <c r="Q341" s="16">
        <v>0</v>
      </c>
      <c r="R341" s="19" t="s">
        <v>115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91">
        <v>0</v>
      </c>
      <c r="Z341" s="91">
        <v>0</v>
      </c>
      <c r="AA341" s="91">
        <v>0</v>
      </c>
      <c r="AB341" s="91">
        <v>0</v>
      </c>
      <c r="AC341" s="91">
        <v>0</v>
      </c>
    </row>
    <row r="342" spans="1:29" x14ac:dyDescent="0.2">
      <c r="A342" s="30" t="s">
        <v>6</v>
      </c>
      <c r="B342" s="44" t="s">
        <v>84</v>
      </c>
      <c r="C342" s="62">
        <f t="shared" ref="C342:S342" si="120">C343+C344+C345-C346-C347-C348-C349+C350-C351+C352+C353+C354+C355</f>
        <v>2754.8381396800005</v>
      </c>
      <c r="D342" s="62">
        <f t="shared" si="120"/>
        <v>3253.3612779833038</v>
      </c>
      <c r="E342" s="62">
        <f t="shared" si="120"/>
        <v>2773.140180321604</v>
      </c>
      <c r="F342" s="62">
        <f t="shared" si="120"/>
        <v>14786.013675160491</v>
      </c>
      <c r="G342" s="62">
        <f t="shared" si="120"/>
        <v>3782.1631891945754</v>
      </c>
      <c r="H342" s="62">
        <f t="shared" si="120"/>
        <v>192.22894212825585</v>
      </c>
      <c r="I342" s="62">
        <f t="shared" si="120"/>
        <v>2859.3343073836818</v>
      </c>
      <c r="J342" s="62">
        <f t="shared" si="120"/>
        <v>-3025.5360166209216</v>
      </c>
      <c r="K342" s="62">
        <f t="shared" si="120"/>
        <v>3049.0093765359861</v>
      </c>
      <c r="L342" s="62">
        <f t="shared" si="120"/>
        <v>2679.4465157936625</v>
      </c>
      <c r="M342" s="62">
        <f t="shared" si="120"/>
        <v>7282.9833419382176</v>
      </c>
      <c r="N342" s="62">
        <f t="shared" si="120"/>
        <v>7488.8201666923869</v>
      </c>
      <c r="O342" s="14">
        <f t="shared" si="120"/>
        <v>20622.647346705045</v>
      </c>
      <c r="P342" s="14">
        <f t="shared" si="120"/>
        <v>-1167.6357263804985</v>
      </c>
      <c r="Q342" s="14">
        <f t="shared" si="120"/>
        <v>4867.3814005677277</v>
      </c>
      <c r="R342" s="80" t="s">
        <v>115</v>
      </c>
      <c r="S342" s="14">
        <f t="shared" si="120"/>
        <v>1223.7343428510533</v>
      </c>
      <c r="T342" s="14">
        <f t="shared" ref="T342:V342" si="121">T343+T344+T345-T346-T347-T348-T349+T350-T351+T352+T353+T354+T355</f>
        <v>7162.3205192073683</v>
      </c>
      <c r="U342" s="14">
        <f t="shared" si="121"/>
        <v>2083.3835894971689</v>
      </c>
      <c r="V342" s="14">
        <f t="shared" si="121"/>
        <v>496.71951644682292</v>
      </c>
      <c r="W342" s="14">
        <f t="shared" ref="W342" si="122">W343+W344+W345-W346-W347-W348-W349+W350-W351+W352+W353+W354+W355</f>
        <v>31459.138248776824</v>
      </c>
      <c r="X342" s="14">
        <v>70960.5</v>
      </c>
      <c r="Y342" s="93">
        <v>3683.3320065691069</v>
      </c>
      <c r="Z342" s="93">
        <v>9980.3077131495193</v>
      </c>
      <c r="AA342" s="93">
        <v>18821.638558103899</v>
      </c>
      <c r="AB342" s="93">
        <v>6499.2357353107491</v>
      </c>
      <c r="AC342" s="93">
        <v>3192.747772474097</v>
      </c>
    </row>
    <row r="343" spans="1:29" x14ac:dyDescent="0.2">
      <c r="A343" s="21" t="s">
        <v>71</v>
      </c>
      <c r="B343" s="45" t="s">
        <v>84</v>
      </c>
      <c r="C343" s="61">
        <v>-46.075465089999987</v>
      </c>
      <c r="D343" s="61">
        <v>5.9618878307960017</v>
      </c>
      <c r="E343" s="61">
        <v>10.805719176170001</v>
      </c>
      <c r="F343" s="61">
        <v>16.644227780544007</v>
      </c>
      <c r="G343" s="61">
        <v>-208.17944546341002</v>
      </c>
      <c r="H343" s="61">
        <v>223.078330286957</v>
      </c>
      <c r="I343" s="61">
        <v>1063.0894357383122</v>
      </c>
      <c r="J343" s="61">
        <v>260.812862765489</v>
      </c>
      <c r="K343" s="61">
        <v>-14.303152057571001</v>
      </c>
      <c r="L343" s="61">
        <v>28.357792334291009</v>
      </c>
      <c r="M343" s="61">
        <v>22.023728373409998</v>
      </c>
      <c r="N343" s="61">
        <v>-171.81658442377801</v>
      </c>
      <c r="O343" s="16">
        <v>-3785.3655564874398</v>
      </c>
      <c r="P343" s="16">
        <v>-382.55985262313993</v>
      </c>
      <c r="Q343" s="16">
        <v>-74.639390202420003</v>
      </c>
      <c r="R343" s="19" t="s">
        <v>115</v>
      </c>
      <c r="S343" s="16">
        <v>-222.70083863042197</v>
      </c>
      <c r="T343" s="16">
        <v>-174.72642043208504</v>
      </c>
      <c r="U343" s="16">
        <v>55.350736255710004</v>
      </c>
      <c r="V343" s="16">
        <v>270.91612680583398</v>
      </c>
      <c r="W343" s="16">
        <v>2259.429651091195</v>
      </c>
      <c r="X343" s="16">
        <v>-117.5</v>
      </c>
      <c r="Y343" s="91">
        <v>-160.10564847513899</v>
      </c>
      <c r="Z343" s="91">
        <v>-489.43467907074</v>
      </c>
      <c r="AA343" s="91">
        <v>-1507.404558899271</v>
      </c>
      <c r="AB343" s="91">
        <v>-158.17450498203499</v>
      </c>
      <c r="AC343" s="91">
        <v>-110.739979236482</v>
      </c>
    </row>
    <row r="344" spans="1:29" x14ac:dyDescent="0.2">
      <c r="A344" s="21" t="s">
        <v>72</v>
      </c>
      <c r="B344" s="45" t="s">
        <v>84</v>
      </c>
      <c r="C344" s="61">
        <v>439.71840583999995</v>
      </c>
      <c r="D344" s="61">
        <v>1725.4866026629209</v>
      </c>
      <c r="E344" s="61">
        <v>318.67882632959197</v>
      </c>
      <c r="F344" s="61">
        <v>24.063176075199962</v>
      </c>
      <c r="G344" s="61">
        <v>355.70905362781605</v>
      </c>
      <c r="H344" s="61">
        <v>-736.53210626834311</v>
      </c>
      <c r="I344" s="61">
        <v>199.78185427504303</v>
      </c>
      <c r="J344" s="61">
        <v>-115.41272616176735</v>
      </c>
      <c r="K344" s="61">
        <v>1563.2925033581989</v>
      </c>
      <c r="L344" s="61">
        <v>206.74112559392105</v>
      </c>
      <c r="M344" s="61">
        <v>795.0881151041666</v>
      </c>
      <c r="N344" s="61">
        <v>-280.42467108552091</v>
      </c>
      <c r="O344" s="16">
        <v>2098.3315604549352</v>
      </c>
      <c r="P344" s="16">
        <v>-231.68388203514681</v>
      </c>
      <c r="Q344" s="16">
        <v>-1037.4050256100711</v>
      </c>
      <c r="R344" s="19" t="s">
        <v>115</v>
      </c>
      <c r="S344" s="16">
        <v>124.62829518391494</v>
      </c>
      <c r="T344" s="16">
        <v>2505.0340955417796</v>
      </c>
      <c r="U344" s="16">
        <v>-1451.0833469633262</v>
      </c>
      <c r="V344" s="16">
        <v>-33.220549262858007</v>
      </c>
      <c r="W344" s="16">
        <v>1237.1290792236252</v>
      </c>
      <c r="X344" s="16">
        <v>3654.2</v>
      </c>
      <c r="Y344" s="91">
        <v>161.790945980168</v>
      </c>
      <c r="Z344" s="91">
        <v>660.14662609008201</v>
      </c>
      <c r="AA344" s="91">
        <v>205.37207467976799</v>
      </c>
      <c r="AB344" s="91">
        <v>-414.83808664409497</v>
      </c>
      <c r="AC344" s="91">
        <v>777.64850156910802</v>
      </c>
    </row>
    <row r="345" spans="1:29" x14ac:dyDescent="0.2">
      <c r="A345" s="21" t="s">
        <v>73</v>
      </c>
      <c r="B345" s="45" t="s">
        <v>84</v>
      </c>
      <c r="C345" s="61">
        <v>176.71952335000003</v>
      </c>
      <c r="D345" s="61">
        <v>171.70170121999993</v>
      </c>
      <c r="E345" s="61">
        <v>175.99460432615601</v>
      </c>
      <c r="F345" s="61">
        <v>187.59511414261397</v>
      </c>
      <c r="G345" s="61">
        <v>276.997409672559</v>
      </c>
      <c r="H345" s="61">
        <v>340.4685051298419</v>
      </c>
      <c r="I345" s="61">
        <v>287.05946799024804</v>
      </c>
      <c r="J345" s="61">
        <v>444.53810945209398</v>
      </c>
      <c r="K345" s="61">
        <v>288.496518307889</v>
      </c>
      <c r="L345" s="61">
        <v>452.30006086885504</v>
      </c>
      <c r="M345" s="61">
        <v>382.896639124226</v>
      </c>
      <c r="N345" s="61">
        <v>660.16060645830987</v>
      </c>
      <c r="O345" s="16">
        <v>468.40081344854599</v>
      </c>
      <c r="P345" s="16">
        <v>1446.1945640833962</v>
      </c>
      <c r="Q345" s="16">
        <v>733.79386374140324</v>
      </c>
      <c r="R345" s="19" t="s">
        <v>115</v>
      </c>
      <c r="S345" s="16">
        <v>154.98063096428598</v>
      </c>
      <c r="T345" s="16">
        <v>232.57226182311501</v>
      </c>
      <c r="U345" s="16">
        <v>233.02170335007301</v>
      </c>
      <c r="V345" s="16">
        <v>212.79273740212099</v>
      </c>
      <c r="W345" s="16">
        <v>1100.3575787272741</v>
      </c>
      <c r="X345" s="16">
        <v>1962</v>
      </c>
      <c r="Y345" s="91">
        <v>924.89743738086599</v>
      </c>
      <c r="Z345" s="91">
        <v>1286.587319989967</v>
      </c>
      <c r="AA345" s="91">
        <v>2466.2750102207392</v>
      </c>
      <c r="AB345" s="91">
        <v>4217.3039449444686</v>
      </c>
      <c r="AC345" s="91">
        <v>2006.802177884764</v>
      </c>
    </row>
    <row r="346" spans="1:29" x14ac:dyDescent="0.2">
      <c r="A346" s="21" t="s">
        <v>74</v>
      </c>
      <c r="B346" s="45" t="s">
        <v>84</v>
      </c>
      <c r="C346" s="61">
        <v>0</v>
      </c>
      <c r="D346" s="61">
        <v>0</v>
      </c>
      <c r="E346" s="61">
        <v>0</v>
      </c>
      <c r="F346" s="61">
        <v>0</v>
      </c>
      <c r="G346" s="61">
        <v>0</v>
      </c>
      <c r="H346" s="61">
        <v>0</v>
      </c>
      <c r="I346" s="61">
        <v>0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16">
        <v>0</v>
      </c>
      <c r="P346" s="16">
        <v>0</v>
      </c>
      <c r="Q346" s="16">
        <v>0</v>
      </c>
      <c r="R346" s="19" t="s">
        <v>115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91">
        <v>0</v>
      </c>
      <c r="Z346" s="91">
        <v>0</v>
      </c>
      <c r="AA346" s="91">
        <v>0</v>
      </c>
      <c r="AB346" s="91">
        <v>0</v>
      </c>
      <c r="AC346" s="91">
        <v>0</v>
      </c>
    </row>
    <row r="347" spans="1:29" x14ac:dyDescent="0.2">
      <c r="A347" s="21" t="s">
        <v>75</v>
      </c>
      <c r="B347" s="45" t="s">
        <v>84</v>
      </c>
      <c r="C347" s="61">
        <v>38.621700920000002</v>
      </c>
      <c r="D347" s="61">
        <v>66.850103114242003</v>
      </c>
      <c r="E347" s="61">
        <v>58.512706330792007</v>
      </c>
      <c r="F347" s="61">
        <v>72.996297095856988</v>
      </c>
      <c r="G347" s="61">
        <v>105.93988381048899</v>
      </c>
      <c r="H347" s="61">
        <v>161.235044012548</v>
      </c>
      <c r="I347" s="61">
        <v>108.29404822767698</v>
      </c>
      <c r="J347" s="61">
        <v>111.04066682452299</v>
      </c>
      <c r="K347" s="61">
        <v>103.77224200075401</v>
      </c>
      <c r="L347" s="61">
        <v>174.82862774238808</v>
      </c>
      <c r="M347" s="61">
        <v>213.02350996179601</v>
      </c>
      <c r="N347" s="61">
        <v>146.68369062118697</v>
      </c>
      <c r="O347" s="16">
        <v>152.59189531181701</v>
      </c>
      <c r="P347" s="16">
        <v>200.90671542054801</v>
      </c>
      <c r="Q347" s="16">
        <v>152.25145559654595</v>
      </c>
      <c r="R347" s="19" t="s">
        <v>115</v>
      </c>
      <c r="S347" s="16">
        <v>29.342400848222002</v>
      </c>
      <c r="T347" s="16">
        <v>74.74650136704102</v>
      </c>
      <c r="U347" s="16">
        <v>59.363396264965999</v>
      </c>
      <c r="V347" s="16">
        <v>98.447951703317003</v>
      </c>
      <c r="W347" s="16">
        <v>78.952866132667012</v>
      </c>
      <c r="X347" s="16">
        <v>179.7</v>
      </c>
      <c r="Y347" s="91">
        <v>104.204664372707</v>
      </c>
      <c r="Z347" s="91">
        <v>66.174420644961998</v>
      </c>
      <c r="AA347" s="91">
        <v>194.643062292396</v>
      </c>
      <c r="AB347" s="91">
        <v>47.469989066430003</v>
      </c>
      <c r="AC347" s="91">
        <v>104.18158681610799</v>
      </c>
    </row>
    <row r="348" spans="1:29" x14ac:dyDescent="0.2">
      <c r="A348" s="21" t="s">
        <v>76</v>
      </c>
      <c r="B348" s="45" t="s">
        <v>84</v>
      </c>
      <c r="C348" s="61">
        <v>7.0241163799999997</v>
      </c>
      <c r="D348" s="61">
        <v>7.597959880058001</v>
      </c>
      <c r="E348" s="61">
        <v>5.0618812473679995</v>
      </c>
      <c r="F348" s="61">
        <v>5.5154008441090001</v>
      </c>
      <c r="G348" s="61">
        <v>6.8142358537420034</v>
      </c>
      <c r="H348" s="61">
        <v>5.003371611455</v>
      </c>
      <c r="I348" s="61">
        <v>46.260874830684003</v>
      </c>
      <c r="J348" s="61">
        <v>113.661247317365</v>
      </c>
      <c r="K348" s="61">
        <v>6.9006102854609992</v>
      </c>
      <c r="L348" s="61">
        <v>9.0661958143940016</v>
      </c>
      <c r="M348" s="61">
        <v>10.536263250976997</v>
      </c>
      <c r="N348" s="61">
        <v>12.164412486298</v>
      </c>
      <c r="O348" s="16">
        <v>22.084713792930998</v>
      </c>
      <c r="P348" s="16">
        <v>25.104240643400995</v>
      </c>
      <c r="Q348" s="16">
        <v>19.789499317370996</v>
      </c>
      <c r="R348" s="19" t="s">
        <v>115</v>
      </c>
      <c r="S348" s="16">
        <v>3.0814995152700018</v>
      </c>
      <c r="T348" s="16">
        <v>12.910206044624003</v>
      </c>
      <c r="U348" s="16">
        <v>15.876188821449</v>
      </c>
      <c r="V348" s="16">
        <v>8.9491681775569987</v>
      </c>
      <c r="W348" s="16">
        <v>13.84304006931</v>
      </c>
      <c r="X348" s="16">
        <v>17.399999999999999</v>
      </c>
      <c r="Y348" s="91">
        <v>9.1345290062779991</v>
      </c>
      <c r="Z348" s="91">
        <v>14.864708691153</v>
      </c>
      <c r="AA348" s="91">
        <v>18.530378546295001</v>
      </c>
      <c r="AB348" s="91">
        <v>18.172595695590001</v>
      </c>
      <c r="AC348" s="91">
        <v>21.448216895058</v>
      </c>
    </row>
    <row r="349" spans="1:29" x14ac:dyDescent="0.2">
      <c r="A349" s="21" t="s">
        <v>77</v>
      </c>
      <c r="B349" s="45" t="s">
        <v>84</v>
      </c>
      <c r="C349" s="61">
        <v>0</v>
      </c>
      <c r="D349" s="61">
        <v>0</v>
      </c>
      <c r="E349" s="61">
        <v>0</v>
      </c>
      <c r="F349" s="61">
        <v>0</v>
      </c>
      <c r="G349" s="61">
        <v>0</v>
      </c>
      <c r="H349" s="61">
        <v>0</v>
      </c>
      <c r="I349" s="61">
        <v>0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16">
        <v>0</v>
      </c>
      <c r="P349" s="16">
        <v>0</v>
      </c>
      <c r="Q349" s="16">
        <v>0</v>
      </c>
      <c r="R349" s="19" t="s">
        <v>115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91">
        <v>0</v>
      </c>
      <c r="Z349" s="91">
        <v>0</v>
      </c>
      <c r="AA349" s="91">
        <v>0</v>
      </c>
      <c r="AB349" s="91">
        <v>9.0128870951519993</v>
      </c>
      <c r="AC349" s="91">
        <v>8.2762031652519994</v>
      </c>
    </row>
    <row r="350" spans="1:29" x14ac:dyDescent="0.2">
      <c r="A350" s="21" t="s">
        <v>78</v>
      </c>
      <c r="B350" s="45" t="s">
        <v>84</v>
      </c>
      <c r="C350" s="61">
        <v>1051.56514554</v>
      </c>
      <c r="D350" s="61">
        <v>974.33792729032689</v>
      </c>
      <c r="E350" s="61">
        <v>580.97361545886019</v>
      </c>
      <c r="F350" s="61">
        <v>524.36691819793305</v>
      </c>
      <c r="G350" s="61">
        <v>358.70193954802102</v>
      </c>
      <c r="H350" s="61">
        <v>463.36205358934905</v>
      </c>
      <c r="I350" s="61">
        <v>555.89860956249811</v>
      </c>
      <c r="J350" s="61">
        <v>963.8127925005931</v>
      </c>
      <c r="K350" s="61">
        <v>1032.115442614974</v>
      </c>
      <c r="L350" s="61">
        <v>397.99287712969004</v>
      </c>
      <c r="M350" s="61">
        <v>951.50518807455273</v>
      </c>
      <c r="N350" s="61">
        <v>1298.4357029572236</v>
      </c>
      <c r="O350" s="16">
        <v>813.0399975269288</v>
      </c>
      <c r="P350" s="16">
        <v>205.60655042643501</v>
      </c>
      <c r="Q350" s="16">
        <v>291.64319923214202</v>
      </c>
      <c r="R350" s="19" t="s">
        <v>115</v>
      </c>
      <c r="S350" s="16">
        <v>46.950953833392013</v>
      </c>
      <c r="T350" s="16">
        <v>99.680930821769991</v>
      </c>
      <c r="U350" s="16">
        <v>564.02655251930594</v>
      </c>
      <c r="V350" s="16">
        <v>384.61979262309404</v>
      </c>
      <c r="W350" s="16">
        <v>261.45276161195102</v>
      </c>
      <c r="X350" s="16">
        <v>435</v>
      </c>
      <c r="Y350" s="91">
        <v>180.016234523002</v>
      </c>
      <c r="Z350" s="91">
        <v>308.212183948117</v>
      </c>
      <c r="AA350" s="91">
        <v>508.873257611638</v>
      </c>
      <c r="AB350" s="91">
        <v>798.47281277925595</v>
      </c>
      <c r="AC350" s="91">
        <v>563.04913138216898</v>
      </c>
    </row>
    <row r="351" spans="1:29" x14ac:dyDescent="0.2">
      <c r="A351" s="21" t="s">
        <v>79</v>
      </c>
      <c r="B351" s="45" t="s">
        <v>84</v>
      </c>
      <c r="C351" s="61">
        <v>1514.5473105799995</v>
      </c>
      <c r="D351" s="61">
        <v>1205.0364459089128</v>
      </c>
      <c r="E351" s="61">
        <v>819.22142272157998</v>
      </c>
      <c r="F351" s="61">
        <v>335.17051169926594</v>
      </c>
      <c r="G351" s="61">
        <v>334.43851197523708</v>
      </c>
      <c r="H351" s="61">
        <v>557.46469516546699</v>
      </c>
      <c r="I351" s="61">
        <v>433.40277438876797</v>
      </c>
      <c r="J351" s="61">
        <v>1822.7033964000873</v>
      </c>
      <c r="K351" s="61">
        <v>753.62609960517193</v>
      </c>
      <c r="L351" s="61">
        <v>619.04132973776905</v>
      </c>
      <c r="M351" s="61">
        <v>853.36978556329473</v>
      </c>
      <c r="N351" s="61">
        <v>1101.4864478044681</v>
      </c>
      <c r="O351" s="16">
        <v>714.70159566478094</v>
      </c>
      <c r="P351" s="16">
        <v>330.79377890762811</v>
      </c>
      <c r="Q351" s="16">
        <v>375.96586309032205</v>
      </c>
      <c r="R351" s="19" t="s">
        <v>115</v>
      </c>
      <c r="S351" s="16">
        <v>158.72868010502603</v>
      </c>
      <c r="T351" s="16">
        <v>258.10539603960007</v>
      </c>
      <c r="U351" s="16">
        <v>571.00108656696204</v>
      </c>
      <c r="V351" s="16">
        <v>188.12748015836803</v>
      </c>
      <c r="W351" s="16">
        <v>295.79131294986598</v>
      </c>
      <c r="X351" s="16">
        <v>460.9</v>
      </c>
      <c r="Y351" s="91">
        <v>319.19314716003203</v>
      </c>
      <c r="Z351" s="91">
        <v>368.29245304793801</v>
      </c>
      <c r="AA351" s="91">
        <v>525.86297872489104</v>
      </c>
      <c r="AB351" s="91">
        <v>565.71318421220099</v>
      </c>
      <c r="AC351" s="91">
        <v>599.52452126309402</v>
      </c>
    </row>
    <row r="352" spans="1:29" x14ac:dyDescent="0.2">
      <c r="A352" s="21" t="s">
        <v>80</v>
      </c>
      <c r="B352" s="45" t="s">
        <v>84</v>
      </c>
      <c r="C352" s="61">
        <v>3421.45564466</v>
      </c>
      <c r="D352" s="61">
        <v>1751.8906115426901</v>
      </c>
      <c r="E352" s="61">
        <v>2724.7656613638478</v>
      </c>
      <c r="F352" s="61">
        <v>14452.022385283221</v>
      </c>
      <c r="G352" s="61">
        <v>3774.4602423816827</v>
      </c>
      <c r="H352" s="61">
        <v>783.64714619824099</v>
      </c>
      <c r="I352" s="61">
        <v>1900.6080943388029</v>
      </c>
      <c r="J352" s="61">
        <v>444.61681024450297</v>
      </c>
      <c r="K352" s="61">
        <v>2732.1612159885854</v>
      </c>
      <c r="L352" s="61">
        <v>3126.8709547562476</v>
      </c>
      <c r="M352" s="61">
        <v>6833.0038132676837</v>
      </c>
      <c r="N352" s="61">
        <v>7440.9189044361165</v>
      </c>
      <c r="O352" s="16">
        <v>26577.589043201049</v>
      </c>
      <c r="P352" s="16">
        <v>9389.0742259866238</v>
      </c>
      <c r="Q352" s="16">
        <v>8122.9457313669463</v>
      </c>
      <c r="R352" s="19" t="s">
        <v>115</v>
      </c>
      <c r="S352" s="16">
        <v>2431.749201387945</v>
      </c>
      <c r="T352" s="16">
        <v>7937.8152164235398</v>
      </c>
      <c r="U352" s="16">
        <v>5428.8244437728354</v>
      </c>
      <c r="V352" s="16">
        <v>380.89275017328401</v>
      </c>
      <c r="W352" s="16">
        <v>30617.18908363337</v>
      </c>
      <c r="X352" s="16">
        <v>67261.899999999994</v>
      </c>
      <c r="Y352" s="91">
        <v>4705.9359311327316</v>
      </c>
      <c r="Z352" s="91">
        <v>9963.8585093525417</v>
      </c>
      <c r="AA352" s="91">
        <v>25312.794957805931</v>
      </c>
      <c r="AB352" s="91">
        <v>8374.8817834570491</v>
      </c>
      <c r="AC352" s="91">
        <v>3325.4674961939581</v>
      </c>
    </row>
    <row r="353" spans="1:29" x14ac:dyDescent="0.2">
      <c r="A353" s="21" t="s">
        <v>81</v>
      </c>
      <c r="B353" s="45" t="s">
        <v>84</v>
      </c>
      <c r="C353" s="61">
        <v>-728.35198674000003</v>
      </c>
      <c r="D353" s="61">
        <v>-96.532943660216986</v>
      </c>
      <c r="E353" s="61">
        <v>-155.28223603328198</v>
      </c>
      <c r="F353" s="61">
        <v>-4.9959366797880005</v>
      </c>
      <c r="G353" s="61">
        <v>-328.33337893262501</v>
      </c>
      <c r="H353" s="61">
        <v>-158.09187601831999</v>
      </c>
      <c r="I353" s="61">
        <v>-559.14545707409388</v>
      </c>
      <c r="J353" s="61">
        <v>-2976.4985548798581</v>
      </c>
      <c r="K353" s="61">
        <v>-1688.4541997847036</v>
      </c>
      <c r="L353" s="61">
        <v>-729.8801415947911</v>
      </c>
      <c r="M353" s="61">
        <v>-612.22614935744684</v>
      </c>
      <c r="N353" s="61">
        <v>-198.11924073801103</v>
      </c>
      <c r="O353" s="16">
        <v>-4659.9703066694437</v>
      </c>
      <c r="P353" s="16">
        <v>-11037.462597247089</v>
      </c>
      <c r="Q353" s="16">
        <v>-2620.9501599560335</v>
      </c>
      <c r="R353" s="19" t="s">
        <v>115</v>
      </c>
      <c r="S353" s="16">
        <v>-1120.7213194195449</v>
      </c>
      <c r="T353" s="16">
        <v>-3092.2934615194854</v>
      </c>
      <c r="U353" s="16">
        <v>-2100.5158277840519</v>
      </c>
      <c r="V353" s="16">
        <v>-423.75674125541002</v>
      </c>
      <c r="W353" s="16">
        <v>-3627.8326863587467</v>
      </c>
      <c r="X353" s="16">
        <v>-1577</v>
      </c>
      <c r="Y353" s="91">
        <v>-1696.6705534335049</v>
      </c>
      <c r="Z353" s="91">
        <v>-1299.7306647763951</v>
      </c>
      <c r="AA353" s="91">
        <v>-7425.2357637513296</v>
      </c>
      <c r="AB353" s="91">
        <v>-5678.0415581745228</v>
      </c>
      <c r="AC353" s="91">
        <v>-2636.0490271799081</v>
      </c>
    </row>
    <row r="354" spans="1:29" x14ac:dyDescent="0.2">
      <c r="A354" s="21" t="s">
        <v>82</v>
      </c>
      <c r="B354" s="45" t="s">
        <v>84</v>
      </c>
      <c r="C354" s="61">
        <v>0</v>
      </c>
      <c r="D354" s="61">
        <v>0</v>
      </c>
      <c r="E354" s="61">
        <v>0</v>
      </c>
      <c r="F354" s="61">
        <v>0</v>
      </c>
      <c r="G354" s="61">
        <v>0</v>
      </c>
      <c r="H354" s="61">
        <v>0</v>
      </c>
      <c r="I354" s="61">
        <v>0</v>
      </c>
      <c r="J354" s="61">
        <v>0</v>
      </c>
      <c r="K354" s="61">
        <v>0</v>
      </c>
      <c r="L354" s="61">
        <v>0</v>
      </c>
      <c r="M354" s="61">
        <v>0</v>
      </c>
      <c r="N354" s="61">
        <v>0</v>
      </c>
      <c r="O354" s="16">
        <v>0</v>
      </c>
      <c r="P354" s="16">
        <v>0</v>
      </c>
      <c r="Q354" s="16">
        <v>0</v>
      </c>
      <c r="R354" s="19" t="s">
        <v>115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91">
        <v>0</v>
      </c>
      <c r="Z354" s="91">
        <v>0</v>
      </c>
      <c r="AA354" s="91">
        <v>296.507750528641</v>
      </c>
      <c r="AB354" s="91">
        <v>2.4006023999999999</v>
      </c>
      <c r="AC354" s="91">
        <v>33.218274937563997</v>
      </c>
    </row>
    <row r="355" spans="1:29" x14ac:dyDescent="0.2">
      <c r="A355" s="21" t="s">
        <v>83</v>
      </c>
      <c r="B355" s="45" t="s">
        <v>84</v>
      </c>
      <c r="C355" s="61">
        <v>0</v>
      </c>
      <c r="D355" s="61">
        <v>0</v>
      </c>
      <c r="E355" s="61">
        <v>0</v>
      </c>
      <c r="F355" s="61">
        <v>0</v>
      </c>
      <c r="G355" s="61">
        <v>0</v>
      </c>
      <c r="H355" s="61">
        <v>0</v>
      </c>
      <c r="I355" s="61">
        <v>0</v>
      </c>
      <c r="J355" s="61">
        <v>0</v>
      </c>
      <c r="K355" s="61">
        <v>0</v>
      </c>
      <c r="L355" s="61">
        <v>0</v>
      </c>
      <c r="M355" s="61">
        <v>-12.378433872307001</v>
      </c>
      <c r="N355" s="61">
        <v>0</v>
      </c>
      <c r="O355" s="16">
        <v>0</v>
      </c>
      <c r="P355" s="16">
        <v>0</v>
      </c>
      <c r="Q355" s="16">
        <v>0</v>
      </c>
      <c r="R355" s="19" t="s">
        <v>115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91">
        <v>0</v>
      </c>
      <c r="Z355" s="91">
        <v>0</v>
      </c>
      <c r="AA355" s="91">
        <v>-296.507750528641</v>
      </c>
      <c r="AB355" s="91">
        <v>-2.4006023999999999</v>
      </c>
      <c r="AC355" s="91">
        <v>-33.218274937563997</v>
      </c>
    </row>
    <row r="356" spans="1:29" x14ac:dyDescent="0.2">
      <c r="A356" s="28" t="s">
        <v>49</v>
      </c>
      <c r="B356" s="43" t="s">
        <v>84</v>
      </c>
      <c r="C356" s="60">
        <f t="shared" ref="C356:Q356" si="123">C357+C371+C385+C399</f>
        <v>35809.972853867228</v>
      </c>
      <c r="D356" s="60">
        <f t="shared" si="123"/>
        <v>12150.176217976814</v>
      </c>
      <c r="E356" s="60">
        <f t="shared" si="123"/>
        <v>-15281.842157491177</v>
      </c>
      <c r="F356" s="60">
        <f t="shared" si="123"/>
        <v>-4394.3269523508279</v>
      </c>
      <c r="G356" s="60">
        <f t="shared" si="123"/>
        <v>18606.80853886727</v>
      </c>
      <c r="H356" s="60">
        <f t="shared" si="123"/>
        <v>39226.441260993066</v>
      </c>
      <c r="I356" s="60">
        <f t="shared" si="123"/>
        <v>86944.379520151779</v>
      </c>
      <c r="J356" s="60">
        <f t="shared" si="123"/>
        <v>16381.585192173428</v>
      </c>
      <c r="K356" s="60">
        <f t="shared" si="123"/>
        <v>54709.672096206428</v>
      </c>
      <c r="L356" s="60">
        <f t="shared" si="123"/>
        <v>85176.849052341247</v>
      </c>
      <c r="M356" s="60">
        <f t="shared" si="123"/>
        <v>97807.678873181343</v>
      </c>
      <c r="N356" s="60">
        <f t="shared" si="123"/>
        <v>132156.15766183051</v>
      </c>
      <c r="O356" s="29">
        <f t="shared" si="123"/>
        <v>115873.44523544121</v>
      </c>
      <c r="P356" s="29">
        <f t="shared" si="123"/>
        <v>94499.702480881198</v>
      </c>
      <c r="Q356" s="29">
        <f t="shared" si="123"/>
        <v>71503.840685115953</v>
      </c>
      <c r="R356" s="79" t="s">
        <v>115</v>
      </c>
      <c r="S356" s="29">
        <f t="shared" ref="S356" si="124">S357+S371+S385+S399</f>
        <v>-58290.713539690427</v>
      </c>
      <c r="T356" s="29">
        <f>T357+T371+T385+T399</f>
        <v>-2995.6419732984541</v>
      </c>
      <c r="U356" s="29">
        <f>U357+U371+U385+U399</f>
        <v>86537.044283389812</v>
      </c>
      <c r="V356" s="29">
        <f>V357+V371+V385+V399</f>
        <v>72639.969873260925</v>
      </c>
      <c r="W356" s="29">
        <f>W357+W371+W385+W399</f>
        <v>101670.76249049009</v>
      </c>
      <c r="X356" s="29">
        <v>131425</v>
      </c>
      <c r="Y356" s="29">
        <v>-7463.3562779790409</v>
      </c>
      <c r="Z356" s="29">
        <v>60796.61804102239</v>
      </c>
      <c r="AA356" s="29">
        <v>88011.659849725373</v>
      </c>
      <c r="AB356" s="29">
        <v>41513.161805512224</v>
      </c>
      <c r="AC356" s="29">
        <v>29479.47923321799</v>
      </c>
    </row>
    <row r="357" spans="1:29" x14ac:dyDescent="0.2">
      <c r="A357" s="30" t="s">
        <v>3</v>
      </c>
      <c r="B357" s="44" t="s">
        <v>84</v>
      </c>
      <c r="C357" s="62">
        <f t="shared" ref="C357:D357" si="125">C358+C359+C360-C361-C362-C363-C364+C365-C366+C367+C368+C369+C370</f>
        <v>-7330.7082863199948</v>
      </c>
      <c r="D357" s="62">
        <f t="shared" si="125"/>
        <v>-2809.9727513400003</v>
      </c>
      <c r="E357" s="62">
        <f t="shared" ref="E357:F357" si="126">E358+E359+E360-E361-E362-E363-E364+E365-E366+E367+E368+E369+E370</f>
        <v>-12755.493300290005</v>
      </c>
      <c r="F357" s="62">
        <f t="shared" si="126"/>
        <v>-10139.131903269998</v>
      </c>
      <c r="G357" s="62">
        <f t="shared" ref="G357:Q357" si="127">G358+G359+G360-G361-G362-G363-G364+G365-G366+G367+G368+G369+G370</f>
        <v>-2850.8358816299956</v>
      </c>
      <c r="H357" s="62">
        <f t="shared" si="127"/>
        <v>-2483.827642070004</v>
      </c>
      <c r="I357" s="62">
        <f t="shared" si="127"/>
        <v>-954.13446896000278</v>
      </c>
      <c r="J357" s="62">
        <f t="shared" si="127"/>
        <v>-7309.789007520003</v>
      </c>
      <c r="K357" s="62">
        <f t="shared" si="127"/>
        <v>-10899.162666270002</v>
      </c>
      <c r="L357" s="62">
        <f t="shared" si="127"/>
        <v>3430.277562885145</v>
      </c>
      <c r="M357" s="62">
        <f t="shared" si="127"/>
        <v>-9127.481533050257</v>
      </c>
      <c r="N357" s="62">
        <f t="shared" si="127"/>
        <v>11844.830459999033</v>
      </c>
      <c r="O357" s="14">
        <f t="shared" si="127"/>
        <v>11077.154570571649</v>
      </c>
      <c r="P357" s="14">
        <f t="shared" si="127"/>
        <v>-984.23637817079816</v>
      </c>
      <c r="Q357" s="14">
        <f t="shared" si="127"/>
        <v>460.77745988566312</v>
      </c>
      <c r="R357" s="80" t="s">
        <v>115</v>
      </c>
      <c r="S357" s="14">
        <f t="shared" ref="S357:T357" si="128">S358+S359+S360-S361-S362-S363-S364+S365-S366+S367+S368+S369+S370</f>
        <v>6136.1731394833569</v>
      </c>
      <c r="T357" s="14">
        <f t="shared" si="128"/>
        <v>23600.683372146588</v>
      </c>
      <c r="U357" s="14">
        <f t="shared" ref="U357:V357" si="129">U358+U359+U360-U361-U362-U363-U364+U365-U366+U367+U368+U369+U370</f>
        <v>20872.292576767322</v>
      </c>
      <c r="V357" s="14">
        <f t="shared" si="129"/>
        <v>16176.496710730922</v>
      </c>
      <c r="W357" s="14">
        <f t="shared" ref="W357" si="130">W358+W359+W360-W361-W362-W363-W364+W365-W366+W367+W368+W369+W370</f>
        <v>6478.4461622964482</v>
      </c>
      <c r="X357" s="14">
        <v>19906.599999999999</v>
      </c>
      <c r="Y357" s="93">
        <v>-50847.876555141498</v>
      </c>
      <c r="Z357" s="93">
        <v>10672.718247700041</v>
      </c>
      <c r="AA357" s="93">
        <v>12818.545853626019</v>
      </c>
      <c r="AB357" s="93">
        <v>19777.924870669929</v>
      </c>
      <c r="AC357" s="93">
        <v>11851.62858581834</v>
      </c>
    </row>
    <row r="358" spans="1:29" x14ac:dyDescent="0.2">
      <c r="A358" s="21" t="s">
        <v>71</v>
      </c>
      <c r="B358" s="45" t="s">
        <v>84</v>
      </c>
      <c r="C358" s="61">
        <v>326.33137269000002</v>
      </c>
      <c r="D358" s="61">
        <v>151.61156205999998</v>
      </c>
      <c r="E358" s="61">
        <v>-1088.0044972400001</v>
      </c>
      <c r="F358" s="61">
        <v>1398.1556107799997</v>
      </c>
      <c r="G358" s="61">
        <v>510.04625078999976</v>
      </c>
      <c r="H358" s="61">
        <v>83.938732680000001</v>
      </c>
      <c r="I358" s="61">
        <v>2527.7137358099994</v>
      </c>
      <c r="J358" s="61">
        <v>85.728847670000036</v>
      </c>
      <c r="K358" s="61">
        <v>-108.15443502000007</v>
      </c>
      <c r="L358" s="61">
        <v>1986.487686591872</v>
      </c>
      <c r="M358" s="61">
        <v>3625.1394191272411</v>
      </c>
      <c r="N358" s="61">
        <v>2876.6140159058905</v>
      </c>
      <c r="O358" s="16">
        <v>3488.2702244208708</v>
      </c>
      <c r="P358" s="16">
        <v>231.7331656677604</v>
      </c>
      <c r="Q358" s="16">
        <v>5428.9629930755373</v>
      </c>
      <c r="R358" s="19" t="s">
        <v>115</v>
      </c>
      <c r="S358" s="16">
        <v>3523.5118839880743</v>
      </c>
      <c r="T358" s="16">
        <v>5682.5356577338389</v>
      </c>
      <c r="U358" s="16">
        <v>5169.514522831515</v>
      </c>
      <c r="V358" s="16">
        <v>-333.77988597012211</v>
      </c>
      <c r="W358" s="16">
        <v>2401.8512889484905</v>
      </c>
      <c r="X358" s="16">
        <v>1648.6</v>
      </c>
      <c r="Y358" s="91">
        <v>473.36590710829</v>
      </c>
      <c r="Z358" s="91">
        <v>1949.975818266779</v>
      </c>
      <c r="AA358" s="91">
        <v>1196.646304694762</v>
      </c>
      <c r="AB358" s="91">
        <v>1176.214537085237</v>
      </c>
      <c r="AC358" s="91">
        <v>2357.7716572970598</v>
      </c>
    </row>
    <row r="359" spans="1:29" x14ac:dyDescent="0.2">
      <c r="A359" s="21" t="s">
        <v>72</v>
      </c>
      <c r="B359" s="45" t="s">
        <v>84</v>
      </c>
      <c r="C359" s="61">
        <v>-7446.0810476000006</v>
      </c>
      <c r="D359" s="61">
        <v>-2594.3596590700013</v>
      </c>
      <c r="E359" s="61">
        <v>-11611.269540240004</v>
      </c>
      <c r="F359" s="61">
        <v>-11607.165780519994</v>
      </c>
      <c r="G359" s="61">
        <v>-39.96053036000086</v>
      </c>
      <c r="H359" s="61">
        <v>-1734.5606273899996</v>
      </c>
      <c r="I359" s="61">
        <v>1014.4814939999991</v>
      </c>
      <c r="J359" s="61">
        <v>-11928.361112630004</v>
      </c>
      <c r="K359" s="61">
        <v>-9265.9342127000018</v>
      </c>
      <c r="L359" s="61">
        <v>-1307.0805050775284</v>
      </c>
      <c r="M359" s="61">
        <v>-1994.5091576945981</v>
      </c>
      <c r="N359" s="61">
        <v>-1162.7992045742203</v>
      </c>
      <c r="O359" s="16">
        <v>1381.4635492776822</v>
      </c>
      <c r="P359" s="16">
        <v>-679.56845723061826</v>
      </c>
      <c r="Q359" s="16">
        <v>-1976.3305590453626</v>
      </c>
      <c r="R359" s="19" t="s">
        <v>115</v>
      </c>
      <c r="S359" s="16">
        <v>1401.5501399962652</v>
      </c>
      <c r="T359" s="16">
        <v>4202.5811133636407</v>
      </c>
      <c r="U359" s="16">
        <v>-1647.3813352178754</v>
      </c>
      <c r="V359" s="16">
        <v>-927.79556035306791</v>
      </c>
      <c r="W359" s="16">
        <v>3626.374757226477</v>
      </c>
      <c r="X359" s="16">
        <v>4354.3</v>
      </c>
      <c r="Y359" s="91">
        <v>-50234.45891649893</v>
      </c>
      <c r="Z359" s="91">
        <v>-3750.6157322851791</v>
      </c>
      <c r="AA359" s="91">
        <v>-11511.81726544139</v>
      </c>
      <c r="AB359" s="91">
        <v>8167.264449289406</v>
      </c>
      <c r="AC359" s="91">
        <v>5585.3259563025476</v>
      </c>
    </row>
    <row r="360" spans="1:29" x14ac:dyDescent="0.2">
      <c r="A360" s="21" t="s">
        <v>73</v>
      </c>
      <c r="B360" s="45" t="s">
        <v>84</v>
      </c>
      <c r="C360" s="61">
        <v>4445.6049175200014</v>
      </c>
      <c r="D360" s="61">
        <v>5563.3202423200009</v>
      </c>
      <c r="E360" s="61">
        <v>6082.0659934000023</v>
      </c>
      <c r="F360" s="61">
        <v>5112.8159630399978</v>
      </c>
      <c r="G360" s="61">
        <v>4884.8724534200028</v>
      </c>
      <c r="H360" s="61">
        <v>5741.7147787099966</v>
      </c>
      <c r="I360" s="61">
        <v>5402.8500228600005</v>
      </c>
      <c r="J360" s="61">
        <v>5081.3370900500022</v>
      </c>
      <c r="K360" s="61">
        <v>4686.7189259499992</v>
      </c>
      <c r="L360" s="61">
        <v>5968.6910738199986</v>
      </c>
      <c r="M360" s="61">
        <v>5168.0768487003934</v>
      </c>
      <c r="N360" s="61">
        <v>5440.3619679085568</v>
      </c>
      <c r="O360" s="16">
        <v>5678.1219540429038</v>
      </c>
      <c r="P360" s="16">
        <v>5518.5736935807081</v>
      </c>
      <c r="Q360" s="16">
        <v>5971.0289981637497</v>
      </c>
      <c r="R360" s="19" t="s">
        <v>115</v>
      </c>
      <c r="S360" s="16">
        <v>6118.6137334199993</v>
      </c>
      <c r="T360" s="16">
        <v>6775.949142389848</v>
      </c>
      <c r="U360" s="16">
        <v>7390.4561175657645</v>
      </c>
      <c r="V360" s="16">
        <v>7763.3905086221148</v>
      </c>
      <c r="W360" s="16">
        <v>7572.9262451660034</v>
      </c>
      <c r="X360" s="16">
        <v>9400.7999999999993</v>
      </c>
      <c r="Y360" s="91">
        <v>2679.9917753844402</v>
      </c>
      <c r="Z360" s="91">
        <v>2777.0104469950002</v>
      </c>
      <c r="AA360" s="91">
        <v>3560.35448314</v>
      </c>
      <c r="AB360" s="91">
        <v>3400.32688289</v>
      </c>
      <c r="AC360" s="91">
        <v>4082.7534974199998</v>
      </c>
    </row>
    <row r="361" spans="1:29" x14ac:dyDescent="0.2">
      <c r="A361" s="21" t="s">
        <v>74</v>
      </c>
      <c r="B361" s="45" t="s">
        <v>84</v>
      </c>
      <c r="C361" s="61">
        <v>32.77611864</v>
      </c>
      <c r="D361" s="61">
        <v>26.626438839999999</v>
      </c>
      <c r="E361" s="61">
        <v>24.393270309999998</v>
      </c>
      <c r="F361" s="61">
        <v>29.652396230000004</v>
      </c>
      <c r="G361" s="61">
        <v>36.340696250000008</v>
      </c>
      <c r="H361" s="61">
        <v>39.126997930000016</v>
      </c>
      <c r="I361" s="61">
        <v>35.08431238</v>
      </c>
      <c r="J361" s="61">
        <v>36.206018950000008</v>
      </c>
      <c r="K361" s="61">
        <v>47.476298129999989</v>
      </c>
      <c r="L361" s="61">
        <v>36.355003800000006</v>
      </c>
      <c r="M361" s="61">
        <v>35.827164630000013</v>
      </c>
      <c r="N361" s="61">
        <v>44.792847350000009</v>
      </c>
      <c r="O361" s="16">
        <v>31.94570981</v>
      </c>
      <c r="P361" s="16">
        <v>46.357110599999984</v>
      </c>
      <c r="Q361" s="16">
        <v>35.985666610000017</v>
      </c>
      <c r="R361" s="19" t="s">
        <v>115</v>
      </c>
      <c r="S361" s="16">
        <v>39.769778169999995</v>
      </c>
      <c r="T361" s="16">
        <v>39.04046657</v>
      </c>
      <c r="U361" s="16">
        <v>58.087256249999982</v>
      </c>
      <c r="V361" s="16">
        <v>48.846281329999989</v>
      </c>
      <c r="W361" s="16">
        <v>34.665516189999998</v>
      </c>
      <c r="X361" s="16">
        <v>41.4</v>
      </c>
      <c r="Y361" s="91">
        <v>10.97555552</v>
      </c>
      <c r="Z361" s="91">
        <v>9.2087531200000008</v>
      </c>
      <c r="AA361" s="91">
        <v>8.7322574900000003</v>
      </c>
      <c r="AB361" s="91">
        <v>9.73606193</v>
      </c>
      <c r="AC361" s="91">
        <v>7.7324618699999998</v>
      </c>
    </row>
    <row r="362" spans="1:29" x14ac:dyDescent="0.2">
      <c r="A362" s="21" t="s">
        <v>75</v>
      </c>
      <c r="B362" s="45" t="s">
        <v>84</v>
      </c>
      <c r="C362" s="61">
        <v>700.43479106999996</v>
      </c>
      <c r="D362" s="61">
        <v>692.1053865699995</v>
      </c>
      <c r="E362" s="61">
        <v>820.80338647000031</v>
      </c>
      <c r="F362" s="61">
        <v>679.48079722999978</v>
      </c>
      <c r="G362" s="61">
        <v>639.6039642400001</v>
      </c>
      <c r="H362" s="61">
        <v>650.40989223000008</v>
      </c>
      <c r="I362" s="61">
        <v>815.13112712999998</v>
      </c>
      <c r="J362" s="61">
        <v>700.43890319000002</v>
      </c>
      <c r="K362" s="61">
        <v>607.69357472000024</v>
      </c>
      <c r="L362" s="61">
        <v>646.37400597530484</v>
      </c>
      <c r="M362" s="61">
        <v>725.54352883044567</v>
      </c>
      <c r="N362" s="61">
        <v>907.80900133885007</v>
      </c>
      <c r="O362" s="16">
        <v>831.47821195887491</v>
      </c>
      <c r="P362" s="16">
        <v>1034.8556665069118</v>
      </c>
      <c r="Q362" s="16">
        <v>1083.8187645030439</v>
      </c>
      <c r="R362" s="19" t="s">
        <v>115</v>
      </c>
      <c r="S362" s="16">
        <v>720.94029396509075</v>
      </c>
      <c r="T362" s="16">
        <v>825.89722345356302</v>
      </c>
      <c r="U362" s="16">
        <v>1095.6534412654921</v>
      </c>
      <c r="V362" s="16">
        <v>1044.0427368603596</v>
      </c>
      <c r="W362" s="16">
        <v>1090.0359909769843</v>
      </c>
      <c r="X362" s="16">
        <v>1092.0999999999999</v>
      </c>
      <c r="Y362" s="91">
        <v>353.679672072475</v>
      </c>
      <c r="Z362" s="91">
        <v>344.43207119424102</v>
      </c>
      <c r="AA362" s="91">
        <v>840.31377564645402</v>
      </c>
      <c r="AB362" s="91">
        <v>481.07891267765598</v>
      </c>
      <c r="AC362" s="91">
        <v>382.07225952863598</v>
      </c>
    </row>
    <row r="363" spans="1:29" x14ac:dyDescent="0.2">
      <c r="A363" s="21" t="s">
        <v>76</v>
      </c>
      <c r="B363" s="45" t="s">
        <v>84</v>
      </c>
      <c r="C363" s="61">
        <v>1405.49828985</v>
      </c>
      <c r="D363" s="61">
        <v>1392.8354281400004</v>
      </c>
      <c r="E363" s="61">
        <v>1702.3086652299999</v>
      </c>
      <c r="F363" s="61">
        <v>1280.2522276500006</v>
      </c>
      <c r="G363" s="61">
        <v>1389.1854921200008</v>
      </c>
      <c r="H363" s="61">
        <v>1646.5676511699996</v>
      </c>
      <c r="I363" s="61">
        <v>1802.4150101100004</v>
      </c>
      <c r="J363" s="61">
        <v>1466.6416402899997</v>
      </c>
      <c r="K363" s="61">
        <v>1353.0871482699999</v>
      </c>
      <c r="L363" s="61">
        <v>1539.4911148707979</v>
      </c>
      <c r="M363" s="61">
        <v>1764.9686990445823</v>
      </c>
      <c r="N363" s="61">
        <v>1564.9093870005111</v>
      </c>
      <c r="O363" s="16">
        <v>1731.6054064485079</v>
      </c>
      <c r="P363" s="16">
        <v>1857.8944749527082</v>
      </c>
      <c r="Q363" s="16">
        <v>1852.6045377207583</v>
      </c>
      <c r="R363" s="19" t="s">
        <v>115</v>
      </c>
      <c r="S363" s="16">
        <v>1610.2679276872282</v>
      </c>
      <c r="T363" s="16">
        <v>1935.8244839686274</v>
      </c>
      <c r="U363" s="16">
        <v>2436.9110116100583</v>
      </c>
      <c r="V363" s="16">
        <v>1786.4742490236101</v>
      </c>
      <c r="W363" s="16">
        <v>1972.3731255440894</v>
      </c>
      <c r="X363" s="16">
        <v>2003.3</v>
      </c>
      <c r="Y363" s="91">
        <v>535.24595016727505</v>
      </c>
      <c r="Z363" s="91">
        <v>565.09224580166494</v>
      </c>
      <c r="AA363" s="91">
        <v>1193.576698039682</v>
      </c>
      <c r="AB363" s="91">
        <v>521.05767096051704</v>
      </c>
      <c r="AC363" s="91">
        <v>547.07882637654404</v>
      </c>
    </row>
    <row r="364" spans="1:29" x14ac:dyDescent="0.2">
      <c r="A364" s="21" t="s">
        <v>77</v>
      </c>
      <c r="B364" s="45" t="s">
        <v>84</v>
      </c>
      <c r="C364" s="61">
        <v>2824.5438439999989</v>
      </c>
      <c r="D364" s="61">
        <v>2114.0620842500002</v>
      </c>
      <c r="E364" s="61">
        <v>3527.4863654200021</v>
      </c>
      <c r="F364" s="61">
        <v>2518.7051513200004</v>
      </c>
      <c r="G364" s="61">
        <v>2056.6900424999994</v>
      </c>
      <c r="H364" s="61">
        <v>3564.2484635700011</v>
      </c>
      <c r="I364" s="61">
        <v>2955.1639357799995</v>
      </c>
      <c r="J364" s="61">
        <v>2872.0824025200004</v>
      </c>
      <c r="K364" s="61">
        <v>2293.8889052399991</v>
      </c>
      <c r="L364" s="61">
        <v>2767.2203721800001</v>
      </c>
      <c r="M364" s="61">
        <v>4508.5753114499994</v>
      </c>
      <c r="N364" s="61">
        <v>3008.8888148699998</v>
      </c>
      <c r="O364" s="16">
        <v>4446.0473769400005</v>
      </c>
      <c r="P364" s="16">
        <v>4623.83560855</v>
      </c>
      <c r="Q364" s="16">
        <v>7383.638845479999</v>
      </c>
      <c r="R364" s="19" t="s">
        <v>115</v>
      </c>
      <c r="S364" s="16">
        <v>5915.8717874399999</v>
      </c>
      <c r="T364" s="16">
        <v>5589.5879328500014</v>
      </c>
      <c r="U364" s="16">
        <v>7800.2203827299973</v>
      </c>
      <c r="V364" s="16">
        <v>4087.3123470599994</v>
      </c>
      <c r="W364" s="16">
        <v>5447.0797887500012</v>
      </c>
      <c r="X364" s="16">
        <v>5577.1</v>
      </c>
      <c r="Y364" s="91">
        <v>6318.7359050200002</v>
      </c>
      <c r="Z364" s="91">
        <v>385.02815728000002</v>
      </c>
      <c r="AA364" s="91">
        <v>3623.9871871</v>
      </c>
      <c r="AB364" s="91">
        <v>1453.4022834100001</v>
      </c>
      <c r="AC364" s="91">
        <v>1498.0877357300001</v>
      </c>
    </row>
    <row r="365" spans="1:29" x14ac:dyDescent="0.2">
      <c r="A365" s="21" t="s">
        <v>78</v>
      </c>
      <c r="B365" s="45" t="s">
        <v>84</v>
      </c>
      <c r="C365" s="61">
        <v>1280.7384573100005</v>
      </c>
      <c r="D365" s="61">
        <v>1309.3970769100001</v>
      </c>
      <c r="E365" s="61">
        <v>2332.3699948099998</v>
      </c>
      <c r="F365" s="61">
        <v>3452.5151763499989</v>
      </c>
      <c r="G365" s="61">
        <v>1050.4729253499997</v>
      </c>
      <c r="H365" s="61">
        <v>2513.6572929399999</v>
      </c>
      <c r="I365" s="61">
        <v>1931.2361937599997</v>
      </c>
      <c r="J365" s="61">
        <v>3352.6611674199999</v>
      </c>
      <c r="K365" s="61">
        <v>1054.3621869599999</v>
      </c>
      <c r="L365" s="61">
        <v>1563.5357732806449</v>
      </c>
      <c r="M365" s="61">
        <v>2209.58244197452</v>
      </c>
      <c r="N365" s="61">
        <v>4155.3805809979631</v>
      </c>
      <c r="O365" s="16">
        <v>2172.5387427302185</v>
      </c>
      <c r="P365" s="16">
        <v>3451.5539311877324</v>
      </c>
      <c r="Q365" s="16">
        <v>1775.2963869609659</v>
      </c>
      <c r="R365" s="19" t="s">
        <v>115</v>
      </c>
      <c r="S365" s="16">
        <v>1564.0599942029551</v>
      </c>
      <c r="T365" s="16">
        <v>1977.2719734696177</v>
      </c>
      <c r="U365" s="16">
        <v>2070.9237549608633</v>
      </c>
      <c r="V365" s="16">
        <v>5063.6122612310701</v>
      </c>
      <c r="W365" s="16">
        <v>1476.9836036253002</v>
      </c>
      <c r="X365" s="16">
        <v>1475.3</v>
      </c>
      <c r="Y365" s="91">
        <v>980.44630655674496</v>
      </c>
      <c r="Z365" s="91">
        <v>431.618391695132</v>
      </c>
      <c r="AA365" s="91">
        <v>544.31579134219101</v>
      </c>
      <c r="AB365" s="91">
        <v>6397.6666523033218</v>
      </c>
      <c r="AC365" s="91">
        <v>1564.9621755408641</v>
      </c>
    </row>
    <row r="366" spans="1:29" x14ac:dyDescent="0.2">
      <c r="A366" s="21" t="s">
        <v>79</v>
      </c>
      <c r="B366" s="45" t="s">
        <v>84</v>
      </c>
      <c r="C366" s="61">
        <v>1909.7044861799986</v>
      </c>
      <c r="D366" s="61">
        <v>2253.718402</v>
      </c>
      <c r="E366" s="61">
        <v>1758.9154468100012</v>
      </c>
      <c r="F366" s="61">
        <v>1306.1691187799993</v>
      </c>
      <c r="G366" s="61">
        <v>3669.3117208799968</v>
      </c>
      <c r="H366" s="61">
        <v>1750.6904708299996</v>
      </c>
      <c r="I366" s="61">
        <v>1400.6557272399996</v>
      </c>
      <c r="J366" s="61">
        <v>1206.1854747000002</v>
      </c>
      <c r="K366" s="61">
        <v>1176.5148174000003</v>
      </c>
      <c r="L366" s="61">
        <v>1657.5302318336592</v>
      </c>
      <c r="M366" s="61">
        <v>1367.3257342721331</v>
      </c>
      <c r="N366" s="61">
        <v>1288.8912646678989</v>
      </c>
      <c r="O366" s="16">
        <v>1702.8291288555608</v>
      </c>
      <c r="P366" s="16">
        <v>1854.0371959667614</v>
      </c>
      <c r="Q366" s="16">
        <v>1920.381529785426</v>
      </c>
      <c r="R366" s="19" t="s">
        <v>115</v>
      </c>
      <c r="S366" s="16">
        <v>1508.3858832316178</v>
      </c>
      <c r="T366" s="16">
        <v>1518.2874908681642</v>
      </c>
      <c r="U366" s="16">
        <v>1853.2445276673966</v>
      </c>
      <c r="V366" s="16">
        <v>1553.4610192151033</v>
      </c>
      <c r="W366" s="16">
        <v>1702.4089861387515</v>
      </c>
      <c r="X366" s="16">
        <v>2012.7</v>
      </c>
      <c r="Y366" s="91">
        <v>768.694277222295</v>
      </c>
      <c r="Z366" s="91">
        <v>736.416130495787</v>
      </c>
      <c r="AA366" s="91">
        <v>947.43277837340395</v>
      </c>
      <c r="AB366" s="91">
        <v>1590.609536679867</v>
      </c>
      <c r="AC366" s="91">
        <v>881.29207985695598</v>
      </c>
    </row>
    <row r="367" spans="1:29" x14ac:dyDescent="0.2">
      <c r="A367" s="21" t="s">
        <v>80</v>
      </c>
      <c r="B367" s="45" t="s">
        <v>84</v>
      </c>
      <c r="C367" s="61">
        <v>1568.33956577</v>
      </c>
      <c r="D367" s="61">
        <v>128.85499999999999</v>
      </c>
      <c r="E367" s="61">
        <v>523.80489780000005</v>
      </c>
      <c r="F367" s="61">
        <v>1111.7349999999999</v>
      </c>
      <c r="G367" s="61">
        <v>824.12699999999995</v>
      </c>
      <c r="H367" s="61">
        <v>43.613</v>
      </c>
      <c r="I367" s="61">
        <v>3192.2491212</v>
      </c>
      <c r="J367" s="61">
        <v>3272.6330578500001</v>
      </c>
      <c r="K367" s="61">
        <v>2579.6123741500001</v>
      </c>
      <c r="L367" s="61">
        <v>6479.4728650099196</v>
      </c>
      <c r="M367" s="61">
        <v>10128.53766609935</v>
      </c>
      <c r="N367" s="61">
        <v>12353.484215968099</v>
      </c>
      <c r="O367" s="16">
        <v>10660.095448032918</v>
      </c>
      <c r="P367" s="16">
        <v>6811.7514881399993</v>
      </c>
      <c r="Q367" s="16">
        <v>5867.1334685299998</v>
      </c>
      <c r="R367" s="19" t="s">
        <v>115</v>
      </c>
      <c r="S367" s="16">
        <v>7165.4701356800006</v>
      </c>
      <c r="T367" s="16">
        <v>18428.311648029998</v>
      </c>
      <c r="U367" s="16">
        <v>23908.480222049999</v>
      </c>
      <c r="V367" s="16">
        <v>13196.239209520001</v>
      </c>
      <c r="W367" s="16">
        <v>10627.411045880001</v>
      </c>
      <c r="X367" s="16">
        <v>14778.1</v>
      </c>
      <c r="Y367" s="91">
        <v>4805.6579907599998</v>
      </c>
      <c r="Z367" s="91">
        <v>11315.199670980001</v>
      </c>
      <c r="AA367" s="91">
        <v>26110.18016684</v>
      </c>
      <c r="AB367" s="91">
        <v>5324.1214756700001</v>
      </c>
      <c r="AC367" s="91">
        <v>3117.4730703099999</v>
      </c>
    </row>
    <row r="368" spans="1:29" x14ac:dyDescent="0.2">
      <c r="A368" s="21" t="s">
        <v>81</v>
      </c>
      <c r="B368" s="45" t="s">
        <v>84</v>
      </c>
      <c r="C368" s="61">
        <v>-632.68402227000001</v>
      </c>
      <c r="D368" s="61">
        <v>-889.44923375999986</v>
      </c>
      <c r="E368" s="61">
        <v>-1160.5530145799999</v>
      </c>
      <c r="F368" s="61">
        <v>-3792.9281817099995</v>
      </c>
      <c r="G368" s="61">
        <v>-2289.2620648399998</v>
      </c>
      <c r="H368" s="61">
        <v>-1481.1473432800003</v>
      </c>
      <c r="I368" s="61">
        <v>-8014.2149239500013</v>
      </c>
      <c r="J368" s="61">
        <v>-892.23361823000005</v>
      </c>
      <c r="K368" s="61">
        <v>-4367.1067618500001</v>
      </c>
      <c r="L368" s="61">
        <v>-4613.8586020799994</v>
      </c>
      <c r="M368" s="61">
        <v>-19862.068313030002</v>
      </c>
      <c r="N368" s="61">
        <v>-5002.9198009799993</v>
      </c>
      <c r="O368" s="16">
        <v>-3559.4295139199999</v>
      </c>
      <c r="P368" s="16">
        <v>-6901.3001429399992</v>
      </c>
      <c r="Q368" s="16">
        <v>-4328.8844836999997</v>
      </c>
      <c r="R368" s="19" t="s">
        <v>115</v>
      </c>
      <c r="S368" s="16">
        <v>-3841.7970773100005</v>
      </c>
      <c r="T368" s="16">
        <v>-3557.3285651299998</v>
      </c>
      <c r="U368" s="16">
        <v>-2775.5840859</v>
      </c>
      <c r="V368" s="16">
        <v>-65.03318883</v>
      </c>
      <c r="W368" s="16">
        <v>-8980.5373709499981</v>
      </c>
      <c r="X368" s="16">
        <v>-1023.9</v>
      </c>
      <c r="Y368" s="91">
        <v>-1565.54825845</v>
      </c>
      <c r="Z368" s="91">
        <v>-10.292990059999999</v>
      </c>
      <c r="AA368" s="91">
        <v>-467.09093030000002</v>
      </c>
      <c r="AB368" s="91">
        <v>-631.78466090999996</v>
      </c>
      <c r="AC368" s="91">
        <v>-1540.39440769</v>
      </c>
    </row>
    <row r="369" spans="1:29" x14ac:dyDescent="0.2">
      <c r="A369" s="21" t="s">
        <v>82</v>
      </c>
      <c r="B369" s="45" t="s">
        <v>84</v>
      </c>
      <c r="C369" s="61">
        <v>0</v>
      </c>
      <c r="D369" s="61">
        <v>0</v>
      </c>
      <c r="E369" s="61">
        <v>0</v>
      </c>
      <c r="F369" s="61"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16">
        <v>0</v>
      </c>
      <c r="P369" s="16">
        <v>0</v>
      </c>
      <c r="Q369" s="16">
        <v>0</v>
      </c>
      <c r="R369" s="19" t="s">
        <v>115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91">
        <v>0</v>
      </c>
      <c r="Z369" s="91">
        <v>0</v>
      </c>
      <c r="AA369" s="91">
        <v>0</v>
      </c>
      <c r="AB369" s="91">
        <v>0</v>
      </c>
      <c r="AC369" s="91">
        <v>0</v>
      </c>
    </row>
    <row r="370" spans="1:29" x14ac:dyDescent="0.2">
      <c r="A370" s="21" t="s">
        <v>83</v>
      </c>
      <c r="B370" s="45" t="s">
        <v>84</v>
      </c>
      <c r="C370" s="61">
        <v>0</v>
      </c>
      <c r="D370" s="61">
        <v>0</v>
      </c>
      <c r="E370" s="61">
        <v>0</v>
      </c>
      <c r="F370" s="61">
        <v>0</v>
      </c>
      <c r="G370" s="61">
        <v>0</v>
      </c>
      <c r="H370" s="61">
        <v>0</v>
      </c>
      <c r="I370" s="61">
        <v>0</v>
      </c>
      <c r="J370" s="61">
        <v>0</v>
      </c>
      <c r="K370" s="61">
        <v>0</v>
      </c>
      <c r="L370" s="61">
        <v>0</v>
      </c>
      <c r="M370" s="61">
        <v>0</v>
      </c>
      <c r="N370" s="61">
        <v>0</v>
      </c>
      <c r="O370" s="16">
        <v>0</v>
      </c>
      <c r="P370" s="16">
        <v>0</v>
      </c>
      <c r="Q370" s="16">
        <v>0</v>
      </c>
      <c r="R370" s="19" t="s">
        <v>115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91">
        <v>0</v>
      </c>
      <c r="Z370" s="91">
        <v>0</v>
      </c>
      <c r="AA370" s="91">
        <v>0</v>
      </c>
      <c r="AB370" s="91">
        <v>0</v>
      </c>
      <c r="AC370" s="91">
        <v>0</v>
      </c>
    </row>
    <row r="371" spans="1:29" x14ac:dyDescent="0.2">
      <c r="A371" s="30" t="s">
        <v>6</v>
      </c>
      <c r="B371" s="44" t="s">
        <v>84</v>
      </c>
      <c r="C371" s="62">
        <f t="shared" ref="C371:S371" si="131">C372+C373+C374-C375-C376-C377-C378+C379-C380+C381+C382+C383+C384</f>
        <v>248.57301698000003</v>
      </c>
      <c r="D371" s="62">
        <f t="shared" si="131"/>
        <v>910.39124268</v>
      </c>
      <c r="E371" s="62">
        <f t="shared" si="131"/>
        <v>-140.46940664000005</v>
      </c>
      <c r="F371" s="62">
        <f t="shared" si="131"/>
        <v>137.67606565999998</v>
      </c>
      <c r="G371" s="62">
        <f t="shared" si="131"/>
        <v>428.24595375000013</v>
      </c>
      <c r="H371" s="62">
        <f t="shared" si="131"/>
        <v>101.20459416000003</v>
      </c>
      <c r="I371" s="62">
        <f t="shared" si="131"/>
        <v>355.0110494299999</v>
      </c>
      <c r="J371" s="62">
        <f t="shared" si="131"/>
        <v>-729.88488092</v>
      </c>
      <c r="K371" s="62">
        <f t="shared" si="131"/>
        <v>558.68160417000001</v>
      </c>
      <c r="L371" s="62">
        <f t="shared" si="131"/>
        <v>345.54384249000009</v>
      </c>
      <c r="M371" s="62">
        <f t="shared" si="131"/>
        <v>565.03357104086695</v>
      </c>
      <c r="N371" s="62">
        <f t="shared" si="131"/>
        <v>514.98114887829797</v>
      </c>
      <c r="O371" s="14">
        <f t="shared" si="131"/>
        <v>289.72699786685797</v>
      </c>
      <c r="P371" s="14">
        <f t="shared" si="131"/>
        <v>323.82369280536409</v>
      </c>
      <c r="Q371" s="14">
        <f t="shared" si="131"/>
        <v>-378.23809941956199</v>
      </c>
      <c r="R371" s="80" t="s">
        <v>115</v>
      </c>
      <c r="S371" s="14">
        <f t="shared" si="131"/>
        <v>-339.85416403464103</v>
      </c>
      <c r="T371" s="14">
        <f t="shared" ref="T371:V371" si="132">T372+T373+T374-T375-T376-T377-T378+T379-T380+T381+T382+T383+T384</f>
        <v>-325.73745971382112</v>
      </c>
      <c r="U371" s="14">
        <f t="shared" si="132"/>
        <v>487.83812237829295</v>
      </c>
      <c r="V371" s="14">
        <f t="shared" si="132"/>
        <v>-764.17154880169778</v>
      </c>
      <c r="W371" s="14">
        <f t="shared" ref="W371" si="133">W372+W373+W374-W375-W376-W377-W378+W379-W380+W381+W382+W383+W384</f>
        <v>-190.80620826572397</v>
      </c>
      <c r="X371" s="14">
        <v>5340.2</v>
      </c>
      <c r="Y371" s="93">
        <v>6.8152658544250002</v>
      </c>
      <c r="Z371" s="93">
        <v>66.475122589999998</v>
      </c>
      <c r="AA371" s="93">
        <v>12.00534826</v>
      </c>
      <c r="AB371" s="93">
        <v>244.12720236000001</v>
      </c>
      <c r="AC371" s="93">
        <v>161.25081334000001</v>
      </c>
    </row>
    <row r="372" spans="1:29" x14ac:dyDescent="0.2">
      <c r="A372" s="21" t="s">
        <v>71</v>
      </c>
      <c r="B372" s="45" t="s">
        <v>84</v>
      </c>
      <c r="C372" s="61">
        <v>-15.628450710000001</v>
      </c>
      <c r="D372" s="61">
        <v>5.275574119999999</v>
      </c>
      <c r="E372" s="61">
        <v>-4.090179570000001</v>
      </c>
      <c r="F372" s="61">
        <v>-8.1282258600000006</v>
      </c>
      <c r="G372" s="61">
        <v>-18.182731109999999</v>
      </c>
      <c r="H372" s="61">
        <v>-5.8960528499999993</v>
      </c>
      <c r="I372" s="61">
        <v>-12.215965710000001</v>
      </c>
      <c r="J372" s="61">
        <v>19.443499779999996</v>
      </c>
      <c r="K372" s="61">
        <v>10.047509799999998</v>
      </c>
      <c r="L372" s="61">
        <v>-11.680960920000004</v>
      </c>
      <c r="M372" s="61">
        <v>9.1836590099999977</v>
      </c>
      <c r="N372" s="61">
        <v>73.203056552568</v>
      </c>
      <c r="O372" s="16">
        <v>47.164832770000004</v>
      </c>
      <c r="P372" s="16">
        <v>-6.7455185509920002</v>
      </c>
      <c r="Q372" s="16">
        <v>7.4675225891470003</v>
      </c>
      <c r="R372" s="19" t="s">
        <v>115</v>
      </c>
      <c r="S372" s="16">
        <v>92.436531327644005</v>
      </c>
      <c r="T372" s="16">
        <v>24.108552359389996</v>
      </c>
      <c r="U372" s="16">
        <v>33.971063333720998</v>
      </c>
      <c r="V372" s="16">
        <v>23.849460792051001</v>
      </c>
      <c r="W372" s="16">
        <v>-1.032904024788001</v>
      </c>
      <c r="X372" s="16">
        <v>10.199999999999999</v>
      </c>
      <c r="Y372" s="91">
        <v>4.9814773915849999</v>
      </c>
      <c r="Z372" s="91">
        <v>10.85164153</v>
      </c>
      <c r="AA372" s="91">
        <v>7.8719969599999997</v>
      </c>
      <c r="AB372" s="91">
        <v>68.175687289999999</v>
      </c>
      <c r="AC372" s="91">
        <v>14.292477959999999</v>
      </c>
    </row>
    <row r="373" spans="1:29" x14ac:dyDescent="0.2">
      <c r="A373" s="21" t="s">
        <v>72</v>
      </c>
      <c r="B373" s="45" t="s">
        <v>84</v>
      </c>
      <c r="C373" s="61">
        <v>18.730061279999997</v>
      </c>
      <c r="D373" s="61">
        <v>171.84093369999999</v>
      </c>
      <c r="E373" s="61">
        <v>-107.16890811</v>
      </c>
      <c r="F373" s="61">
        <v>124.05368066999998</v>
      </c>
      <c r="G373" s="61">
        <v>399.41903901000012</v>
      </c>
      <c r="H373" s="61">
        <v>-21.113920580000006</v>
      </c>
      <c r="I373" s="61">
        <v>346.07843053999994</v>
      </c>
      <c r="J373" s="61">
        <v>-790.96259829000007</v>
      </c>
      <c r="K373" s="61">
        <v>392.71337649000003</v>
      </c>
      <c r="L373" s="61">
        <v>265.89391834000003</v>
      </c>
      <c r="M373" s="61">
        <v>550.17947976405299</v>
      </c>
      <c r="N373" s="61">
        <v>325.59315186764502</v>
      </c>
      <c r="O373" s="16">
        <v>171.49940107252996</v>
      </c>
      <c r="P373" s="16">
        <v>257.73242462636398</v>
      </c>
      <c r="Q373" s="16">
        <v>-276.75640603636299</v>
      </c>
      <c r="R373" s="19" t="s">
        <v>115</v>
      </c>
      <c r="S373" s="16">
        <v>-435.64798935611503</v>
      </c>
      <c r="T373" s="16">
        <v>-409.21820926382503</v>
      </c>
      <c r="U373" s="16">
        <v>538.20358925013693</v>
      </c>
      <c r="V373" s="16">
        <v>425.71696532487198</v>
      </c>
      <c r="W373" s="16">
        <v>299.39006341350506</v>
      </c>
      <c r="X373" s="16">
        <v>279.60000000000002</v>
      </c>
      <c r="Y373" s="91">
        <v>13.636207282439999</v>
      </c>
      <c r="Z373" s="91">
        <v>50.311062110000002</v>
      </c>
      <c r="AA373" s="91">
        <v>9.4779978899999993</v>
      </c>
      <c r="AB373" s="91">
        <v>100.69946643</v>
      </c>
      <c r="AC373" s="91">
        <v>85.283981600000004</v>
      </c>
    </row>
    <row r="374" spans="1:29" x14ac:dyDescent="0.2">
      <c r="A374" s="21" t="s">
        <v>73</v>
      </c>
      <c r="B374" s="45" t="s">
        <v>84</v>
      </c>
      <c r="C374" s="61">
        <v>125.17732267</v>
      </c>
      <c r="D374" s="61">
        <v>156.55716959999998</v>
      </c>
      <c r="E374" s="61">
        <v>104.49495983000001</v>
      </c>
      <c r="F374" s="61">
        <v>60.754523910000003</v>
      </c>
      <c r="G374" s="61">
        <v>122.98917728000001</v>
      </c>
      <c r="H374" s="61">
        <v>186.98587890000002</v>
      </c>
      <c r="I374" s="61">
        <v>107.95171411</v>
      </c>
      <c r="J374" s="61">
        <v>84.695369490000004</v>
      </c>
      <c r="K374" s="61">
        <v>79.211248060000003</v>
      </c>
      <c r="L374" s="61">
        <v>134.89316637000002</v>
      </c>
      <c r="M374" s="61">
        <v>109.67739573125</v>
      </c>
      <c r="N374" s="61">
        <v>44.847852742782997</v>
      </c>
      <c r="O374" s="16">
        <v>166.60135740001601</v>
      </c>
      <c r="P374" s="16">
        <v>142.091702820856</v>
      </c>
      <c r="Q374" s="16">
        <v>150.14688412340001</v>
      </c>
      <c r="R374" s="19" t="s">
        <v>115</v>
      </c>
      <c r="S374" s="16">
        <v>42.165200658247997</v>
      </c>
      <c r="T374" s="16">
        <v>107.763863400519</v>
      </c>
      <c r="U374" s="16">
        <v>202.26089069336803</v>
      </c>
      <c r="V374" s="16">
        <v>66.572056454261997</v>
      </c>
      <c r="W374" s="16">
        <v>117.67932502139102</v>
      </c>
      <c r="X374" s="16">
        <v>85.6</v>
      </c>
      <c r="Y374" s="91">
        <v>43.13521214355</v>
      </c>
      <c r="Z374" s="91">
        <v>35.01703732</v>
      </c>
      <c r="AA374" s="91">
        <v>120.06995173999999</v>
      </c>
      <c r="AB374" s="91">
        <v>58.836351649999997</v>
      </c>
      <c r="AC374" s="91">
        <v>90.98318562</v>
      </c>
    </row>
    <row r="375" spans="1:29" x14ac:dyDescent="0.2">
      <c r="A375" s="21" t="s">
        <v>74</v>
      </c>
      <c r="B375" s="45" t="s">
        <v>84</v>
      </c>
      <c r="C375" s="61">
        <v>0</v>
      </c>
      <c r="D375" s="61">
        <v>0</v>
      </c>
      <c r="E375" s="61">
        <v>0</v>
      </c>
      <c r="F375" s="61">
        <v>0</v>
      </c>
      <c r="G375" s="61">
        <v>0</v>
      </c>
      <c r="H375" s="61">
        <v>0</v>
      </c>
      <c r="I375" s="61">
        <v>0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16">
        <v>0</v>
      </c>
      <c r="P375" s="16">
        <v>0</v>
      </c>
      <c r="Q375" s="16">
        <v>0</v>
      </c>
      <c r="R375" s="19" t="s">
        <v>115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91">
        <v>0</v>
      </c>
      <c r="Z375" s="91">
        <v>0</v>
      </c>
      <c r="AA375" s="91">
        <v>0</v>
      </c>
      <c r="AB375" s="91">
        <v>0</v>
      </c>
      <c r="AC375" s="91">
        <v>0</v>
      </c>
    </row>
    <row r="376" spans="1:29" x14ac:dyDescent="0.2">
      <c r="A376" s="21" t="s">
        <v>75</v>
      </c>
      <c r="B376" s="45" t="s">
        <v>84</v>
      </c>
      <c r="C376" s="61">
        <v>56.49599937</v>
      </c>
      <c r="D376" s="61">
        <v>62.015121129999997</v>
      </c>
      <c r="E376" s="61">
        <v>58.916131019999995</v>
      </c>
      <c r="F376" s="61">
        <v>48.255220020000003</v>
      </c>
      <c r="G376" s="61">
        <v>49.538453200000006</v>
      </c>
      <c r="H376" s="61">
        <v>58.676589269999994</v>
      </c>
      <c r="I376" s="61">
        <v>60.38037413</v>
      </c>
      <c r="J376" s="61">
        <v>54.401269210000002</v>
      </c>
      <c r="K376" s="61">
        <v>53.014135809999992</v>
      </c>
      <c r="L376" s="61">
        <v>62.89535243000001</v>
      </c>
      <c r="M376" s="61">
        <v>63.735582303346007</v>
      </c>
      <c r="N376" s="61">
        <v>57.139308287573996</v>
      </c>
      <c r="O376" s="16">
        <v>64.654578663446003</v>
      </c>
      <c r="P376" s="16">
        <v>61.765019453032004</v>
      </c>
      <c r="Q376" s="16">
        <v>56.887166360022007</v>
      </c>
      <c r="R376" s="19" t="s">
        <v>115</v>
      </c>
      <c r="S376" s="16">
        <v>33.624309625046003</v>
      </c>
      <c r="T376" s="16">
        <v>36.969097332300009</v>
      </c>
      <c r="U376" s="16">
        <v>39.564775398643995</v>
      </c>
      <c r="V376" s="16">
        <v>38.213834548846997</v>
      </c>
      <c r="W376" s="16">
        <v>38.382630810983002</v>
      </c>
      <c r="X376" s="16">
        <v>44</v>
      </c>
      <c r="Y376" s="91">
        <v>21.119612971504999</v>
      </c>
      <c r="Z376" s="91">
        <v>19.672704710000001</v>
      </c>
      <c r="AA376" s="91">
        <v>19.775254990000001</v>
      </c>
      <c r="AB376" s="91">
        <v>16.151172030000001</v>
      </c>
      <c r="AC376" s="91">
        <v>19.466259319999999</v>
      </c>
    </row>
    <row r="377" spans="1:29" x14ac:dyDescent="0.2">
      <c r="A377" s="21" t="s">
        <v>76</v>
      </c>
      <c r="B377" s="45" t="s">
        <v>84</v>
      </c>
      <c r="C377" s="61">
        <v>1.3824405399999999</v>
      </c>
      <c r="D377" s="61">
        <v>1.1899095100000001</v>
      </c>
      <c r="E377" s="61">
        <v>0.89232289000000009</v>
      </c>
      <c r="F377" s="61">
        <v>0.73433201999999997</v>
      </c>
      <c r="G377" s="61">
        <v>1.5088636000000004</v>
      </c>
      <c r="H377" s="61">
        <v>1.2418223000000002</v>
      </c>
      <c r="I377" s="61">
        <v>1.1605718500000004</v>
      </c>
      <c r="J377" s="61">
        <v>1.26506231</v>
      </c>
      <c r="K377" s="61">
        <v>1.90996381</v>
      </c>
      <c r="L377" s="61">
        <v>1.8000839500000001</v>
      </c>
      <c r="M377" s="61">
        <v>1.7941649131969999</v>
      </c>
      <c r="N377" s="61">
        <v>2.0461932880839999</v>
      </c>
      <c r="O377" s="16">
        <v>1.646005053104</v>
      </c>
      <c r="P377" s="16">
        <v>2.0277230653080003</v>
      </c>
      <c r="Q377" s="16">
        <v>1.7502191799419999</v>
      </c>
      <c r="R377" s="19" t="s">
        <v>115</v>
      </c>
      <c r="S377" s="16">
        <v>0.52591729441299995</v>
      </c>
      <c r="T377" s="16">
        <v>0.77081954251899998</v>
      </c>
      <c r="U377" s="16">
        <v>1.2569365996899999</v>
      </c>
      <c r="V377" s="16">
        <v>1.3782766127870001</v>
      </c>
      <c r="W377" s="16">
        <v>0.94496352790400018</v>
      </c>
      <c r="X377" s="16">
        <v>2.6</v>
      </c>
      <c r="Y377" s="91">
        <v>0.56541272489500005</v>
      </c>
      <c r="Z377" s="91">
        <v>0.50144825999999998</v>
      </c>
      <c r="AA377" s="91">
        <v>0.67617198999999995</v>
      </c>
      <c r="AB377" s="91">
        <v>0.37982067000000003</v>
      </c>
      <c r="AC377" s="91">
        <v>0.61233475000000004</v>
      </c>
    </row>
    <row r="378" spans="1:29" x14ac:dyDescent="0.2">
      <c r="A378" s="21" t="s">
        <v>77</v>
      </c>
      <c r="B378" s="45" t="s">
        <v>84</v>
      </c>
      <c r="C378" s="61">
        <v>0</v>
      </c>
      <c r="D378" s="61">
        <v>0</v>
      </c>
      <c r="E378" s="61">
        <v>0</v>
      </c>
      <c r="F378" s="61">
        <v>8.1588270000000004E-2</v>
      </c>
      <c r="G378" s="61">
        <v>0</v>
      </c>
      <c r="H378" s="61">
        <v>0</v>
      </c>
      <c r="I378" s="61">
        <v>0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16">
        <v>0</v>
      </c>
      <c r="P378" s="16">
        <v>0</v>
      </c>
      <c r="Q378" s="16">
        <v>0</v>
      </c>
      <c r="R378" s="19" t="s">
        <v>115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91">
        <v>0</v>
      </c>
      <c r="Z378" s="91">
        <v>0</v>
      </c>
      <c r="AA378" s="91">
        <v>0</v>
      </c>
      <c r="AB378" s="91">
        <v>0</v>
      </c>
      <c r="AC378" s="91">
        <v>0</v>
      </c>
    </row>
    <row r="379" spans="1:29" x14ac:dyDescent="0.2">
      <c r="A379" s="21" t="s">
        <v>78</v>
      </c>
      <c r="B379" s="45" t="s">
        <v>84</v>
      </c>
      <c r="C379" s="61">
        <v>58.826970180000011</v>
      </c>
      <c r="D379" s="61">
        <v>62.998885589999986</v>
      </c>
      <c r="E379" s="61">
        <v>59.496911519999998</v>
      </c>
      <c r="F379" s="61">
        <v>83.630923359999997</v>
      </c>
      <c r="G379" s="61">
        <v>50.759116760000005</v>
      </c>
      <c r="H379" s="61">
        <v>59.110123659999999</v>
      </c>
      <c r="I379" s="61">
        <v>60.456249299999996</v>
      </c>
      <c r="J379" s="61">
        <v>83.487698960000003</v>
      </c>
      <c r="K379" s="61">
        <v>53.654760719999992</v>
      </c>
      <c r="L379" s="61">
        <v>63.589109180000008</v>
      </c>
      <c r="M379" s="61">
        <v>64.007635575813012</v>
      </c>
      <c r="N379" s="61">
        <v>87.988451004039007</v>
      </c>
      <c r="O379" s="16">
        <v>64.77800762121899</v>
      </c>
      <c r="P379" s="16">
        <v>61.879391873560003</v>
      </c>
      <c r="Q379" s="16">
        <v>57.05148290638801</v>
      </c>
      <c r="R379" s="19" t="s">
        <v>115</v>
      </c>
      <c r="S379" s="16">
        <v>36.119413683209999</v>
      </c>
      <c r="T379" s="16">
        <v>37.466992856351006</v>
      </c>
      <c r="U379" s="16">
        <v>39.614985347838996</v>
      </c>
      <c r="V379" s="16">
        <v>68.459713446984992</v>
      </c>
      <c r="W379" s="16">
        <v>38.390967175557002</v>
      </c>
      <c r="X379" s="16">
        <v>44</v>
      </c>
      <c r="Y379" s="91">
        <v>21.141306273769999</v>
      </c>
      <c r="Z379" s="91">
        <v>19.690728610000001</v>
      </c>
      <c r="AA379" s="91">
        <v>19.784657989999999</v>
      </c>
      <c r="AB379" s="91">
        <v>57.26505848</v>
      </c>
      <c r="AC379" s="91">
        <v>19.466259319999999</v>
      </c>
    </row>
    <row r="380" spans="1:29" x14ac:dyDescent="0.2">
      <c r="A380" s="21" t="s">
        <v>79</v>
      </c>
      <c r="B380" s="45" t="s">
        <v>84</v>
      </c>
      <c r="C380" s="61">
        <v>65.308999439999994</v>
      </c>
      <c r="D380" s="61">
        <v>68.498359269999995</v>
      </c>
      <c r="E380" s="61">
        <v>65.894656490000003</v>
      </c>
      <c r="F380" s="61">
        <v>56.008421819999988</v>
      </c>
      <c r="G380" s="61">
        <v>56.422419009999992</v>
      </c>
      <c r="H380" s="61">
        <v>67.57792044</v>
      </c>
      <c r="I380" s="61">
        <v>67.694326889999999</v>
      </c>
      <c r="J380" s="61">
        <v>64.323451730000002</v>
      </c>
      <c r="K380" s="61">
        <v>60.118274330000006</v>
      </c>
      <c r="L380" s="61">
        <v>72.000651330000011</v>
      </c>
      <c r="M380" s="61">
        <v>73.263448033705998</v>
      </c>
      <c r="N380" s="61">
        <v>65.833369676103999</v>
      </c>
      <c r="O380" s="16">
        <v>74.399909360357</v>
      </c>
      <c r="P380" s="16">
        <v>72.82531010608399</v>
      </c>
      <c r="Q380" s="16">
        <v>68.078737722169976</v>
      </c>
      <c r="R380" s="19" t="s">
        <v>115</v>
      </c>
      <c r="S380" s="16">
        <v>40.340861998168997</v>
      </c>
      <c r="T380" s="16">
        <v>48.118225391437001</v>
      </c>
      <c r="U380" s="16">
        <v>46.887984728438006</v>
      </c>
      <c r="V380" s="16">
        <v>45.453720438233994</v>
      </c>
      <c r="W380" s="16">
        <v>43.465915242502007</v>
      </c>
      <c r="X380" s="16">
        <v>49.7</v>
      </c>
      <c r="Y380" s="91">
        <v>31.59401256052</v>
      </c>
      <c r="Z380" s="91">
        <v>29.221194010000001</v>
      </c>
      <c r="AA380" s="91">
        <v>29.408819340000001</v>
      </c>
      <c r="AB380" s="91">
        <v>23.837082150000001</v>
      </c>
      <c r="AC380" s="91">
        <v>28.696497090000001</v>
      </c>
    </row>
    <row r="381" spans="1:29" x14ac:dyDescent="0.2">
      <c r="A381" s="21" t="s">
        <v>80</v>
      </c>
      <c r="B381" s="45" t="s">
        <v>84</v>
      </c>
      <c r="C381" s="61">
        <v>197.04861156000001</v>
      </c>
      <c r="D381" s="61">
        <v>489.01303992000004</v>
      </c>
      <c r="E381" s="61">
        <v>8.6441189900000008</v>
      </c>
      <c r="F381" s="61">
        <v>8.4892871700000008</v>
      </c>
      <c r="G381" s="61">
        <v>2.0244237900000002</v>
      </c>
      <c r="H381" s="61">
        <v>21.7946998</v>
      </c>
      <c r="I381" s="61">
        <v>2.4931193700000001</v>
      </c>
      <c r="J381" s="61">
        <v>1.49173917</v>
      </c>
      <c r="K381" s="61">
        <v>146.10333084000001</v>
      </c>
      <c r="L381" s="61">
        <v>36.466345670000003</v>
      </c>
      <c r="M381" s="61">
        <v>12.29224067</v>
      </c>
      <c r="N381" s="61">
        <v>108.885467003025</v>
      </c>
      <c r="O381" s="16">
        <v>15.46192072</v>
      </c>
      <c r="P381" s="16">
        <v>9.1339276999999992</v>
      </c>
      <c r="Q381" s="16">
        <v>4.14423458</v>
      </c>
      <c r="R381" s="19" t="s">
        <v>115</v>
      </c>
      <c r="S381" s="16">
        <v>0</v>
      </c>
      <c r="T381" s="16">
        <v>0</v>
      </c>
      <c r="U381" s="16">
        <v>0</v>
      </c>
      <c r="V381" s="16">
        <v>123.537645</v>
      </c>
      <c r="W381" s="16">
        <v>0</v>
      </c>
      <c r="X381" s="16">
        <v>5035</v>
      </c>
      <c r="Y381" s="91">
        <v>0</v>
      </c>
      <c r="Z381" s="91">
        <v>0</v>
      </c>
      <c r="AA381" s="91">
        <v>0</v>
      </c>
      <c r="AB381" s="91">
        <v>0</v>
      </c>
      <c r="AC381" s="91">
        <v>0</v>
      </c>
    </row>
    <row r="382" spans="1:29" x14ac:dyDescent="0.2">
      <c r="A382" s="21" t="s">
        <v>81</v>
      </c>
      <c r="B382" s="45" t="s">
        <v>84</v>
      </c>
      <c r="C382" s="61">
        <v>-80.058301459999996</v>
      </c>
      <c r="D382" s="61">
        <v>-29.31247355</v>
      </c>
      <c r="E382" s="61">
        <v>-67.804192070000013</v>
      </c>
      <c r="F382" s="61">
        <v>-25.901333570000002</v>
      </c>
      <c r="G382" s="61">
        <v>-19.715662170000002</v>
      </c>
      <c r="H382" s="61">
        <v>-11.81046209</v>
      </c>
      <c r="I382" s="61">
        <v>-20.291238889999999</v>
      </c>
      <c r="J382" s="61">
        <v>-7.3368109800000001</v>
      </c>
      <c r="K382" s="61">
        <v>-4.4536179699999998</v>
      </c>
      <c r="L382" s="61">
        <v>-6.2963278499999999</v>
      </c>
      <c r="M382" s="61">
        <v>-41.691535080000008</v>
      </c>
      <c r="N382" s="61">
        <v>-2.0598877500000001</v>
      </c>
      <c r="O382" s="16">
        <v>-36.255080039999996</v>
      </c>
      <c r="P382" s="16">
        <v>-1.1016208900000002</v>
      </c>
      <c r="Q382" s="16">
        <v>-191.35989039</v>
      </c>
      <c r="R382" s="19" t="s">
        <v>115</v>
      </c>
      <c r="S382" s="16">
        <v>-0.43623142999999998</v>
      </c>
      <c r="T382" s="16">
        <v>-5.1679999999999999E-4</v>
      </c>
      <c r="U382" s="16">
        <v>-238.50270951999997</v>
      </c>
      <c r="V382" s="16">
        <v>-1387.2615582199999</v>
      </c>
      <c r="W382" s="16">
        <v>-562.44015027</v>
      </c>
      <c r="X382" s="16">
        <v>-18.100000000000001</v>
      </c>
      <c r="Y382" s="91">
        <v>-22.799898979999998</v>
      </c>
      <c r="Z382" s="91">
        <v>0</v>
      </c>
      <c r="AA382" s="91">
        <v>-95.339010000000002</v>
      </c>
      <c r="AB382" s="91">
        <v>-0.48128663999999999</v>
      </c>
      <c r="AC382" s="91">
        <v>0</v>
      </c>
    </row>
    <row r="383" spans="1:29" x14ac:dyDescent="0.2">
      <c r="A383" s="21" t="s">
        <v>82</v>
      </c>
      <c r="B383" s="45" t="s">
        <v>84</v>
      </c>
      <c r="C383" s="61">
        <v>73.238620030000021</v>
      </c>
      <c r="D383" s="61">
        <v>209.73426053</v>
      </c>
      <c r="E383" s="61">
        <v>3.8109843999999997</v>
      </c>
      <c r="F383" s="61">
        <v>5.3286968400000001</v>
      </c>
      <c r="G383" s="61">
        <v>0.12163963</v>
      </c>
      <c r="H383" s="61">
        <v>0.15146495999999998</v>
      </c>
      <c r="I383" s="61">
        <v>0.46164185999999996</v>
      </c>
      <c r="J383" s="61">
        <v>0.26665432999999999</v>
      </c>
      <c r="K383" s="61">
        <v>1.3586601899999999</v>
      </c>
      <c r="L383" s="61">
        <v>1.8133023199999998</v>
      </c>
      <c r="M383" s="61">
        <v>0.52774066999999991</v>
      </c>
      <c r="N383" s="61">
        <v>1.5419287099999999</v>
      </c>
      <c r="O383" s="16">
        <v>1.1770513999999999</v>
      </c>
      <c r="P383" s="16">
        <v>0.48231885999999996</v>
      </c>
      <c r="Q383" s="16">
        <v>0.12579831</v>
      </c>
      <c r="R383" s="19" t="s">
        <v>115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91">
        <v>0</v>
      </c>
      <c r="Z383" s="91">
        <v>0</v>
      </c>
      <c r="AA383" s="91">
        <v>0</v>
      </c>
      <c r="AB383" s="91">
        <v>0</v>
      </c>
      <c r="AC383" s="91">
        <v>0</v>
      </c>
    </row>
    <row r="384" spans="1:29" x14ac:dyDescent="0.2">
      <c r="A384" s="21" t="s">
        <v>83</v>
      </c>
      <c r="B384" s="45" t="s">
        <v>84</v>
      </c>
      <c r="C384" s="61">
        <v>-5.5743772199999997</v>
      </c>
      <c r="D384" s="61">
        <v>-24.012757319999999</v>
      </c>
      <c r="E384" s="61">
        <v>-12.149991230000001</v>
      </c>
      <c r="F384" s="61">
        <v>-5.4719247300000005</v>
      </c>
      <c r="G384" s="61">
        <v>-1.6993136299999998</v>
      </c>
      <c r="H384" s="61">
        <v>-0.52080563000000002</v>
      </c>
      <c r="I384" s="61">
        <v>-0.68762827999999998</v>
      </c>
      <c r="J384" s="61">
        <v>-0.98065013000000001</v>
      </c>
      <c r="K384" s="61">
        <v>-4.9112900100000001</v>
      </c>
      <c r="L384" s="61">
        <v>-2.4386229100000003</v>
      </c>
      <c r="M384" s="61">
        <v>-0.34985004999999997</v>
      </c>
      <c r="N384" s="61">
        <v>0</v>
      </c>
      <c r="O384" s="16">
        <v>0</v>
      </c>
      <c r="P384" s="16">
        <v>-3.0308810099999999</v>
      </c>
      <c r="Q384" s="16">
        <v>-2.3416022400000003</v>
      </c>
      <c r="R384" s="19" t="s">
        <v>115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91">
        <v>0</v>
      </c>
      <c r="Z384" s="91">
        <v>0</v>
      </c>
      <c r="AA384" s="91">
        <v>0</v>
      </c>
      <c r="AB384" s="91">
        <v>0</v>
      </c>
      <c r="AC384" s="91">
        <v>0</v>
      </c>
    </row>
    <row r="385" spans="1:29" x14ac:dyDescent="0.2">
      <c r="A385" s="30" t="s">
        <v>4</v>
      </c>
      <c r="B385" s="44" t="s">
        <v>84</v>
      </c>
      <c r="C385" s="62">
        <f t="shared" ref="C385:S385" si="134">C386+C387+C388-C389-C390-C391-C392+C393-C394+C395+C396+C397+C398</f>
        <v>42892.108123207225</v>
      </c>
      <c r="D385" s="62">
        <f t="shared" si="134"/>
        <v>13836.967188776813</v>
      </c>
      <c r="E385" s="62">
        <f t="shared" si="134"/>
        <v>-3186.8919502036515</v>
      </c>
      <c r="F385" s="62">
        <f t="shared" si="134"/>
        <v>2806.4440225556027</v>
      </c>
      <c r="G385" s="62">
        <f t="shared" si="134"/>
        <v>18468.8450043669</v>
      </c>
      <c r="H385" s="62">
        <f t="shared" si="134"/>
        <v>36822.76793205268</v>
      </c>
      <c r="I385" s="62">
        <f t="shared" si="134"/>
        <v>81560.761599585545</v>
      </c>
      <c r="J385" s="62">
        <f t="shared" si="134"/>
        <v>19535.341102818031</v>
      </c>
      <c r="K385" s="62">
        <f t="shared" si="134"/>
        <v>56240.805248990611</v>
      </c>
      <c r="L385" s="62">
        <f t="shared" si="134"/>
        <v>66616.606025113375</v>
      </c>
      <c r="M385" s="62">
        <f t="shared" si="134"/>
        <v>67618.585719972645</v>
      </c>
      <c r="N385" s="62">
        <f t="shared" si="134"/>
        <v>93975.763651688554</v>
      </c>
      <c r="O385" s="14">
        <f t="shared" si="134"/>
        <v>82084.220452733207</v>
      </c>
      <c r="P385" s="14">
        <f t="shared" si="134"/>
        <v>66763.519310161792</v>
      </c>
      <c r="Q385" s="14">
        <f t="shared" si="134"/>
        <v>20396.815289659091</v>
      </c>
      <c r="R385" s="80" t="s">
        <v>115</v>
      </c>
      <c r="S385" s="14">
        <f t="shared" si="134"/>
        <v>-54316.215408099975</v>
      </c>
      <c r="T385" s="14">
        <f t="shared" ref="T385:V385" si="135">T386+T387+T388-T389-T390-T391-T392+T393-T394+T395+T396+T397+T398</f>
        <v>-19193.121850683918</v>
      </c>
      <c r="U385" s="14">
        <f t="shared" si="135"/>
        <v>50372.122739204577</v>
      </c>
      <c r="V385" s="14">
        <f t="shared" si="135"/>
        <v>45325.527532603133</v>
      </c>
      <c r="W385" s="14">
        <f t="shared" ref="W385" si="136">W386+W387+W388-W389-W390-W391-W392+W393-W394+W395+W396+W397+W398</f>
        <v>80117.632916828457</v>
      </c>
      <c r="X385" s="14">
        <v>56839.199999999997</v>
      </c>
      <c r="Y385" s="93">
        <v>8074.1893920630901</v>
      </c>
      <c r="Z385" s="93">
        <v>4970.9859301103652</v>
      </c>
      <c r="AA385" s="93">
        <v>6980.0137745367902</v>
      </c>
      <c r="AB385" s="93">
        <v>7614.7087400343353</v>
      </c>
      <c r="AC385" s="93">
        <v>9307.7261101897275</v>
      </c>
    </row>
    <row r="386" spans="1:29" x14ac:dyDescent="0.2">
      <c r="A386" s="21" t="s">
        <v>71</v>
      </c>
      <c r="B386" s="45" t="s">
        <v>84</v>
      </c>
      <c r="C386" s="61">
        <v>-105.81931695432704</v>
      </c>
      <c r="D386" s="61">
        <v>-153.86338280021707</v>
      </c>
      <c r="E386" s="61">
        <v>-313.38353612980603</v>
      </c>
      <c r="F386" s="61">
        <v>52.608786060870976</v>
      </c>
      <c r="G386" s="61">
        <v>223.72038304724796</v>
      </c>
      <c r="H386" s="61">
        <v>128.00756570369907</v>
      </c>
      <c r="I386" s="61">
        <v>203.01074262706996</v>
      </c>
      <c r="J386" s="61">
        <v>799.76320544657551</v>
      </c>
      <c r="K386" s="61">
        <v>-136.53671239542098</v>
      </c>
      <c r="L386" s="61">
        <v>287.94584523126321</v>
      </c>
      <c r="M386" s="61">
        <v>210.98574295576091</v>
      </c>
      <c r="N386" s="61">
        <v>595.63533941916216</v>
      </c>
      <c r="O386" s="16">
        <v>790.65200197701824</v>
      </c>
      <c r="P386" s="16">
        <v>401.30332139868</v>
      </c>
      <c r="Q386" s="16">
        <v>-354.54768516060994</v>
      </c>
      <c r="R386" s="19" t="s">
        <v>115</v>
      </c>
      <c r="S386" s="16">
        <v>910.28171292999946</v>
      </c>
      <c r="T386" s="16">
        <v>-226.32028710804411</v>
      </c>
      <c r="U386" s="16">
        <v>1043.8340573845019</v>
      </c>
      <c r="V386" s="16">
        <v>1044.5265446453809</v>
      </c>
      <c r="W386" s="16">
        <v>290.84865186280609</v>
      </c>
      <c r="X386" s="16">
        <v>1535.4</v>
      </c>
      <c r="Y386" s="91">
        <v>550.21327792771501</v>
      </c>
      <c r="Z386" s="91">
        <v>597.57339787168303</v>
      </c>
      <c r="AA386" s="91">
        <v>916.47256498477702</v>
      </c>
      <c r="AB386" s="91">
        <v>818.66740420972303</v>
      </c>
      <c r="AC386" s="91">
        <v>1029.701405352592</v>
      </c>
    </row>
    <row r="387" spans="1:29" x14ac:dyDescent="0.2">
      <c r="A387" s="21" t="s">
        <v>72</v>
      </c>
      <c r="B387" s="45" t="s">
        <v>84</v>
      </c>
      <c r="C387" s="61">
        <v>-1269.092031459787</v>
      </c>
      <c r="D387" s="61">
        <v>715.34934546154295</v>
      </c>
      <c r="E387" s="61">
        <v>-4764.5401755990406</v>
      </c>
      <c r="F387" s="61">
        <v>5115.0642979819349</v>
      </c>
      <c r="G387" s="61">
        <v>8453.6811847915214</v>
      </c>
      <c r="H387" s="61">
        <v>4084.833525817327</v>
      </c>
      <c r="I387" s="61">
        <v>14461.977696998078</v>
      </c>
      <c r="J387" s="61">
        <v>-29350.581472546699</v>
      </c>
      <c r="K387" s="61">
        <v>26426.794119103644</v>
      </c>
      <c r="L387" s="61">
        <v>22929.004526582728</v>
      </c>
      <c r="M387" s="61">
        <v>21700.034645787626</v>
      </c>
      <c r="N387" s="61">
        <v>15584.73373053557</v>
      </c>
      <c r="O387" s="16">
        <v>14394.61625050421</v>
      </c>
      <c r="P387" s="16">
        <v>13741.433481011671</v>
      </c>
      <c r="Q387" s="16">
        <v>-23259.036819392546</v>
      </c>
      <c r="R387" s="19" t="s">
        <v>115</v>
      </c>
      <c r="S387" s="16">
        <v>-40114.34533021001</v>
      </c>
      <c r="T387" s="16">
        <v>-39117.500878874765</v>
      </c>
      <c r="U387" s="16">
        <v>42771.785602904609</v>
      </c>
      <c r="V387" s="16">
        <v>39490.041669740654</v>
      </c>
      <c r="W387" s="16">
        <v>54762.720121118255</v>
      </c>
      <c r="X387" s="16">
        <v>50407</v>
      </c>
      <c r="Y387" s="91">
        <v>4762.7009539354949</v>
      </c>
      <c r="Z387" s="91">
        <v>3811.6618868089408</v>
      </c>
      <c r="AA387" s="91">
        <v>1506.6957368321689</v>
      </c>
      <c r="AB387" s="91">
        <v>16255.57186487639</v>
      </c>
      <c r="AC387" s="91">
        <v>5196.1125364025038</v>
      </c>
    </row>
    <row r="388" spans="1:29" x14ac:dyDescent="0.2">
      <c r="A388" s="21" t="s">
        <v>73</v>
      </c>
      <c r="B388" s="45" t="s">
        <v>84</v>
      </c>
      <c r="C388" s="61">
        <v>5252.1105782112545</v>
      </c>
      <c r="D388" s="61">
        <v>5512.688510512874</v>
      </c>
      <c r="E388" s="61">
        <v>6459.307549989494</v>
      </c>
      <c r="F388" s="61">
        <v>4245.0475739540789</v>
      </c>
      <c r="G388" s="61">
        <v>6142.1272160508706</v>
      </c>
      <c r="H388" s="61">
        <v>7128.7336482487617</v>
      </c>
      <c r="I388" s="61">
        <v>7024.7551647372993</v>
      </c>
      <c r="J388" s="61">
        <v>5954.5389524951825</v>
      </c>
      <c r="K388" s="61">
        <v>8004.5661047067842</v>
      </c>
      <c r="L388" s="61">
        <v>9273.8049014711032</v>
      </c>
      <c r="M388" s="61">
        <v>9937.9329950862411</v>
      </c>
      <c r="N388" s="61">
        <v>6443.9780727346561</v>
      </c>
      <c r="O388" s="16">
        <v>13019.007833360949</v>
      </c>
      <c r="P388" s="16">
        <v>12551.921078430114</v>
      </c>
      <c r="Q388" s="16">
        <v>14871.950779045088</v>
      </c>
      <c r="R388" s="19" t="s">
        <v>115</v>
      </c>
      <c r="S388" s="16">
        <v>6499.4515759200021</v>
      </c>
      <c r="T388" s="16">
        <v>8889.9188684389246</v>
      </c>
      <c r="U388" s="16">
        <v>19410.744178495435</v>
      </c>
      <c r="V388" s="16">
        <v>7239.5320792450148</v>
      </c>
      <c r="W388" s="16">
        <v>14595.751101549291</v>
      </c>
      <c r="X388" s="16">
        <v>10735.7</v>
      </c>
      <c r="Y388" s="91">
        <v>4367.0278657600302</v>
      </c>
      <c r="Z388" s="91">
        <v>2009.5247246393869</v>
      </c>
      <c r="AA388" s="91">
        <v>8317.7636222594829</v>
      </c>
      <c r="AB388" s="91">
        <v>7302.786106097742</v>
      </c>
      <c r="AC388" s="91">
        <v>2921.6461887674041</v>
      </c>
    </row>
    <row r="389" spans="1:29" x14ac:dyDescent="0.2">
      <c r="A389" s="21" t="s">
        <v>74</v>
      </c>
      <c r="B389" s="45" t="s">
        <v>84</v>
      </c>
      <c r="C389" s="61">
        <v>0</v>
      </c>
      <c r="D389" s="61">
        <v>0</v>
      </c>
      <c r="E389" s="61">
        <v>0</v>
      </c>
      <c r="F389" s="61">
        <v>0</v>
      </c>
      <c r="G389" s="61">
        <v>0</v>
      </c>
      <c r="H389" s="61">
        <v>0</v>
      </c>
      <c r="I389" s="61">
        <v>0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16">
        <v>0</v>
      </c>
      <c r="P389" s="16">
        <v>0</v>
      </c>
      <c r="Q389" s="16">
        <v>0</v>
      </c>
      <c r="R389" s="19" t="s">
        <v>115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91">
        <v>0</v>
      </c>
      <c r="Z389" s="91">
        <v>0</v>
      </c>
      <c r="AA389" s="91">
        <v>0</v>
      </c>
      <c r="AB389" s="91">
        <v>0</v>
      </c>
      <c r="AC389" s="91">
        <v>0</v>
      </c>
    </row>
    <row r="390" spans="1:29" x14ac:dyDescent="0.2">
      <c r="A390" s="21" t="s">
        <v>75</v>
      </c>
      <c r="B390" s="45" t="s">
        <v>84</v>
      </c>
      <c r="C390" s="61">
        <v>1542.6840142284143</v>
      </c>
      <c r="D390" s="61">
        <v>1806.7917767700644</v>
      </c>
      <c r="E390" s="61">
        <v>1867.8362344744105</v>
      </c>
      <c r="F390" s="61">
        <v>1661.0760979090501</v>
      </c>
      <c r="G390" s="61">
        <v>1764.2444754857695</v>
      </c>
      <c r="H390" s="61">
        <v>2159.9006209958807</v>
      </c>
      <c r="I390" s="61">
        <v>2452.8063454849039</v>
      </c>
      <c r="J390" s="61">
        <v>2495.154471506376</v>
      </c>
      <c r="K390" s="61">
        <v>2706.3804508995177</v>
      </c>
      <c r="L390" s="61">
        <v>3398.865893199531</v>
      </c>
      <c r="M390" s="61">
        <v>3713.4191261107417</v>
      </c>
      <c r="N390" s="61">
        <v>3760.5134798371428</v>
      </c>
      <c r="O390" s="16">
        <v>4764.9393253822145</v>
      </c>
      <c r="P390" s="16">
        <v>5816.4382992881019</v>
      </c>
      <c r="Q390" s="16">
        <v>6072.0084990019468</v>
      </c>
      <c r="R390" s="19" t="s">
        <v>115</v>
      </c>
      <c r="S390" s="16">
        <v>3110.0848175600022</v>
      </c>
      <c r="T390" s="16">
        <v>3768.3335163430838</v>
      </c>
      <c r="U390" s="16">
        <v>3663.8740452073475</v>
      </c>
      <c r="V390" s="16">
        <v>3481.9635890856543</v>
      </c>
      <c r="W390" s="16">
        <v>4208.4424095125323</v>
      </c>
      <c r="X390" s="16">
        <v>5210.1000000000004</v>
      </c>
      <c r="Y390" s="91">
        <v>1828.8480837408849</v>
      </c>
      <c r="Z390" s="91">
        <v>1650.959925980037</v>
      </c>
      <c r="AA390" s="91">
        <v>1624.171271730334</v>
      </c>
      <c r="AB390" s="91">
        <v>1403.1505785686579</v>
      </c>
      <c r="AC390" s="91">
        <v>1649.879587196672</v>
      </c>
    </row>
    <row r="391" spans="1:29" x14ac:dyDescent="0.2">
      <c r="A391" s="21" t="s">
        <v>76</v>
      </c>
      <c r="B391" s="45" t="s">
        <v>84</v>
      </c>
      <c r="C391" s="61">
        <v>50.129704924652017</v>
      </c>
      <c r="D391" s="61">
        <v>50.356355843574995</v>
      </c>
      <c r="E391" s="61">
        <v>52.834375072895995</v>
      </c>
      <c r="F391" s="61">
        <v>49.554988351508051</v>
      </c>
      <c r="G391" s="61">
        <v>68.216350781878006</v>
      </c>
      <c r="H391" s="61">
        <v>66.479074596198998</v>
      </c>
      <c r="I391" s="61">
        <v>89.619969153887979</v>
      </c>
      <c r="J391" s="61">
        <v>91.297263695442041</v>
      </c>
      <c r="K391" s="61">
        <v>84.663835050317914</v>
      </c>
      <c r="L391" s="61">
        <v>96.620933839346122</v>
      </c>
      <c r="M391" s="61">
        <v>123.914291177042</v>
      </c>
      <c r="N391" s="61">
        <v>118.880157446897</v>
      </c>
      <c r="O391" s="16">
        <v>152.37724532392107</v>
      </c>
      <c r="P391" s="16">
        <v>159.3335790151358</v>
      </c>
      <c r="Q391" s="16">
        <v>171.2188966069869</v>
      </c>
      <c r="R391" s="19" t="s">
        <v>115</v>
      </c>
      <c r="S391" s="16">
        <v>60.556533739999963</v>
      </c>
      <c r="T391" s="16">
        <v>87.061559389101973</v>
      </c>
      <c r="U391" s="16">
        <v>87.551162679896052</v>
      </c>
      <c r="V391" s="16">
        <v>73.933434635708025</v>
      </c>
      <c r="W391" s="16">
        <v>122.81395590343405</v>
      </c>
      <c r="X391" s="16">
        <v>135.4</v>
      </c>
      <c r="Y391" s="91">
        <v>37.908965239185001</v>
      </c>
      <c r="Z391" s="91">
        <v>47.915775918906</v>
      </c>
      <c r="AA391" s="91">
        <v>40.255065366433001</v>
      </c>
      <c r="AB391" s="91">
        <v>37.064694807964997</v>
      </c>
      <c r="AC391" s="91">
        <v>45.853037026536001</v>
      </c>
    </row>
    <row r="392" spans="1:29" x14ac:dyDescent="0.2">
      <c r="A392" s="21" t="s">
        <v>77</v>
      </c>
      <c r="B392" s="45" t="s">
        <v>84</v>
      </c>
      <c r="C392" s="61">
        <v>0</v>
      </c>
      <c r="D392" s="61">
        <v>1.51705E-3</v>
      </c>
      <c r="E392" s="61">
        <v>0</v>
      </c>
      <c r="F392" s="61">
        <v>0</v>
      </c>
      <c r="G392" s="61">
        <v>0</v>
      </c>
      <c r="H392" s="61">
        <v>0</v>
      </c>
      <c r="I392" s="61">
        <v>0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16">
        <v>0</v>
      </c>
      <c r="P392" s="16">
        <v>0</v>
      </c>
      <c r="Q392" s="16">
        <v>0</v>
      </c>
      <c r="R392" s="19" t="s">
        <v>115</v>
      </c>
      <c r="S392" s="16">
        <v>5.0369999999999994E-4</v>
      </c>
      <c r="T392" s="16">
        <v>100.86305073</v>
      </c>
      <c r="U392" s="16">
        <v>734.86891006000008</v>
      </c>
      <c r="V392" s="16">
        <v>993.44087003999994</v>
      </c>
      <c r="W392" s="16">
        <v>2031.69696658</v>
      </c>
      <c r="X392" s="16">
        <v>3154.1</v>
      </c>
      <c r="Y392" s="91">
        <v>166.3195126</v>
      </c>
      <c r="Z392" s="91">
        <v>44.538094100000002</v>
      </c>
      <c r="AA392" s="91">
        <v>2535.7823777399999</v>
      </c>
      <c r="AB392" s="91">
        <v>545.45630325000002</v>
      </c>
      <c r="AC392" s="91">
        <v>113.90277688</v>
      </c>
    </row>
    <row r="393" spans="1:29" x14ac:dyDescent="0.2">
      <c r="A393" s="21" t="s">
        <v>78</v>
      </c>
      <c r="B393" s="45" t="s">
        <v>84</v>
      </c>
      <c r="C393" s="61">
        <v>1685.2435098277301</v>
      </c>
      <c r="D393" s="61">
        <v>1902.072012879097</v>
      </c>
      <c r="E393" s="61">
        <v>2052.2420152468103</v>
      </c>
      <c r="F393" s="61">
        <v>2644.9993304454283</v>
      </c>
      <c r="G393" s="61">
        <v>1852.7423414922491</v>
      </c>
      <c r="H393" s="61">
        <v>2231.7871964508745</v>
      </c>
      <c r="I393" s="61">
        <v>2558.3210566923062</v>
      </c>
      <c r="J393" s="61">
        <v>3824.6037853227267</v>
      </c>
      <c r="K393" s="61">
        <v>2802.5353330046328</v>
      </c>
      <c r="L393" s="61">
        <v>3649.9905606449233</v>
      </c>
      <c r="M393" s="61">
        <v>3930.669285145203</v>
      </c>
      <c r="N393" s="61">
        <v>8165.4173801684983</v>
      </c>
      <c r="O393" s="16">
        <v>7749.9139732328194</v>
      </c>
      <c r="P393" s="16">
        <v>8759.6725125216763</v>
      </c>
      <c r="Q393" s="16">
        <v>6154.2177933213561</v>
      </c>
      <c r="R393" s="19" t="s">
        <v>115</v>
      </c>
      <c r="S393" s="16">
        <v>3152.1547672500019</v>
      </c>
      <c r="T393" s="16">
        <v>3971.0128806303965</v>
      </c>
      <c r="U393" s="16">
        <v>4097.1149460354154</v>
      </c>
      <c r="V393" s="16">
        <v>4589.0164780241612</v>
      </c>
      <c r="W393" s="16">
        <v>4626.6240422280798</v>
      </c>
      <c r="X393" s="16">
        <v>5860.2</v>
      </c>
      <c r="Y393" s="91">
        <v>2028.590617432415</v>
      </c>
      <c r="Z393" s="91">
        <v>1805.3292338742531</v>
      </c>
      <c r="AA393" s="91">
        <v>1844.0592973327491</v>
      </c>
      <c r="AB393" s="91">
        <v>2318.5373060358302</v>
      </c>
      <c r="AC393" s="91">
        <v>1819.743729037152</v>
      </c>
    </row>
    <row r="394" spans="1:29" x14ac:dyDescent="0.2">
      <c r="A394" s="21" t="s">
        <v>79</v>
      </c>
      <c r="B394" s="45" t="s">
        <v>84</v>
      </c>
      <c r="C394" s="61">
        <v>1900.6685416199939</v>
      </c>
      <c r="D394" s="61">
        <v>2190.9391995359774</v>
      </c>
      <c r="E394" s="61">
        <v>2327.6978667948533</v>
      </c>
      <c r="F394" s="61">
        <v>1984.5761492228837</v>
      </c>
      <c r="G394" s="61">
        <v>2136.5607658499507</v>
      </c>
      <c r="H394" s="61">
        <v>2574.9992473660777</v>
      </c>
      <c r="I394" s="61">
        <v>2877.1320220029829</v>
      </c>
      <c r="J394" s="61">
        <v>2963.6894350530015</v>
      </c>
      <c r="K394" s="61">
        <v>3257.7919437099945</v>
      </c>
      <c r="L394" s="61">
        <v>4145.6999398935013</v>
      </c>
      <c r="M394" s="61">
        <v>4422.6009627259018</v>
      </c>
      <c r="N394" s="61">
        <v>6688.568042173295</v>
      </c>
      <c r="O394" s="16">
        <v>10984.631601324198</v>
      </c>
      <c r="P394" s="16">
        <v>6290.8341904845092</v>
      </c>
      <c r="Q394" s="16">
        <v>6481.6598089273612</v>
      </c>
      <c r="R394" s="19" t="s">
        <v>115</v>
      </c>
      <c r="S394" s="16">
        <v>3310.4901133300027</v>
      </c>
      <c r="T394" s="16">
        <v>4304.445403835206</v>
      </c>
      <c r="U394" s="16">
        <v>4086.4484554634769</v>
      </c>
      <c r="V394" s="16">
        <v>3881.4576940279953</v>
      </c>
      <c r="W394" s="16">
        <v>4679.6480949857969</v>
      </c>
      <c r="X394" s="16">
        <v>6018.7</v>
      </c>
      <c r="Y394" s="91">
        <v>2081.7830349954352</v>
      </c>
      <c r="Z394" s="91">
        <v>1862.4530506079559</v>
      </c>
      <c r="AA394" s="91">
        <v>1947.9207356888489</v>
      </c>
      <c r="AB394" s="91">
        <v>1573.8532779728159</v>
      </c>
      <c r="AC394" s="91">
        <v>1854.9633910320561</v>
      </c>
    </row>
    <row r="395" spans="1:29" x14ac:dyDescent="0.2">
      <c r="A395" s="21" t="s">
        <v>80</v>
      </c>
      <c r="B395" s="45" t="s">
        <v>84</v>
      </c>
      <c r="C395" s="61">
        <v>54545.117606824751</v>
      </c>
      <c r="D395" s="61">
        <v>35339.117335969502</v>
      </c>
      <c r="E395" s="61">
        <v>26807.336357781132</v>
      </c>
      <c r="F395" s="61">
        <v>20251.959675324451</v>
      </c>
      <c r="G395" s="61">
        <v>31446.207399889907</v>
      </c>
      <c r="H395" s="61">
        <v>49655.214074374351</v>
      </c>
      <c r="I395" s="61">
        <v>85865.57563987044</v>
      </c>
      <c r="J395" s="61">
        <v>82835.706467484735</v>
      </c>
      <c r="K395" s="61">
        <v>47909.998439511837</v>
      </c>
      <c r="L395" s="61">
        <v>76185.050182476291</v>
      </c>
      <c r="M395" s="61">
        <v>96235.036823668386</v>
      </c>
      <c r="N395" s="61">
        <v>114884.28204886866</v>
      </c>
      <c r="O395" s="16">
        <v>105951.57710063606</v>
      </c>
      <c r="P395" s="16">
        <v>105772.39502658299</v>
      </c>
      <c r="Q395" s="16">
        <v>111827.53762838848</v>
      </c>
      <c r="R395" s="19" t="s">
        <v>115</v>
      </c>
      <c r="S395" s="16">
        <v>24217.567607000005</v>
      </c>
      <c r="T395" s="16">
        <v>51356.784257225889</v>
      </c>
      <c r="U395" s="16">
        <v>36384.849150834911</v>
      </c>
      <c r="V395" s="16">
        <v>51449.232140823602</v>
      </c>
      <c r="W395" s="16">
        <v>101172.00826826232</v>
      </c>
      <c r="X395" s="16">
        <v>124590.9</v>
      </c>
      <c r="Y395" s="91">
        <v>43568.013009390001</v>
      </c>
      <c r="Z395" s="91">
        <v>37010.250115390001</v>
      </c>
      <c r="AA395" s="91">
        <v>31885.48915405323</v>
      </c>
      <c r="AB395" s="91">
        <v>26848.19570796068</v>
      </c>
      <c r="AC395" s="91">
        <v>41657.860474087931</v>
      </c>
    </row>
    <row r="396" spans="1:29" x14ac:dyDescent="0.2">
      <c r="A396" s="21" t="s">
        <v>81</v>
      </c>
      <c r="B396" s="45" t="s">
        <v>84</v>
      </c>
      <c r="C396" s="61">
        <v>-13872.748947519651</v>
      </c>
      <c r="D396" s="61">
        <v>-25383.982025666726</v>
      </c>
      <c r="E396" s="61">
        <v>-29488.809948555994</v>
      </c>
      <c r="F396" s="61">
        <v>-25808.443177139576</v>
      </c>
      <c r="G396" s="61">
        <v>-25683.296566571837</v>
      </c>
      <c r="H396" s="61">
        <v>-21605.825077666199</v>
      </c>
      <c r="I396" s="61">
        <v>-23419.589803086612</v>
      </c>
      <c r="J396" s="61">
        <v>-39032.936802045901</v>
      </c>
      <c r="K396" s="61">
        <v>-22721.21473093333</v>
      </c>
      <c r="L396" s="61">
        <v>-38068.683250748771</v>
      </c>
      <c r="M396" s="61">
        <v>-56118.923738052225</v>
      </c>
      <c r="N396" s="61">
        <v>-45530.295473772516</v>
      </c>
      <c r="O396" s="16">
        <v>-49183.503939492199</v>
      </c>
      <c r="P396" s="16">
        <v>-62530.780725491793</v>
      </c>
      <c r="Q396" s="16">
        <v>-76118.020559363315</v>
      </c>
      <c r="R396" s="19" t="s">
        <v>115</v>
      </c>
      <c r="S396" s="16">
        <v>-42556.476052889971</v>
      </c>
      <c r="T396" s="16">
        <v>-40410.736635598929</v>
      </c>
      <c r="U396" s="16">
        <v>-44768.065666299575</v>
      </c>
      <c r="V396" s="16">
        <v>-50063.072291966317</v>
      </c>
      <c r="W396" s="16">
        <v>-84287.753127090531</v>
      </c>
      <c r="X396" s="16">
        <v>-121803.1</v>
      </c>
      <c r="Y396" s="91">
        <v>-43087.496735807057</v>
      </c>
      <c r="Z396" s="91">
        <v>-37008.640027727</v>
      </c>
      <c r="AA396" s="91">
        <v>-31255.99413449</v>
      </c>
      <c r="AB396" s="91">
        <v>-42369.514134916593</v>
      </c>
      <c r="AC396" s="91">
        <v>-39656.81702096259</v>
      </c>
    </row>
    <row r="397" spans="1:29" x14ac:dyDescent="0.2">
      <c r="A397" s="21" t="s">
        <v>82</v>
      </c>
      <c r="B397" s="45" t="s">
        <v>84</v>
      </c>
      <c r="C397" s="61">
        <v>13222.91836106652</v>
      </c>
      <c r="D397" s="61">
        <v>22034.123570561285</v>
      </c>
      <c r="E397" s="61">
        <v>19743.822574345755</v>
      </c>
      <c r="F397" s="61">
        <v>12668.17303765615</v>
      </c>
      <c r="G397" s="61">
        <v>10056.108272035626</v>
      </c>
      <c r="H397" s="61">
        <v>15873.390425857124</v>
      </c>
      <c r="I397" s="61">
        <v>13503.588419246104</v>
      </c>
      <c r="J397" s="61">
        <v>29671.052530554287</v>
      </c>
      <c r="K397" s="61">
        <v>30301.772202342607</v>
      </c>
      <c r="L397" s="61">
        <v>37931.265684752689</v>
      </c>
      <c r="M397" s="61">
        <v>45216.418436643362</v>
      </c>
      <c r="N397" s="61">
        <v>47139.568990075168</v>
      </c>
      <c r="O397" s="16">
        <v>52653.797747010307</v>
      </c>
      <c r="P397" s="16">
        <v>42837.194942154696</v>
      </c>
      <c r="Q397" s="16">
        <v>46905.292572335158</v>
      </c>
      <c r="R397" s="19" t="s">
        <v>115</v>
      </c>
      <c r="S397" s="16">
        <v>8125.5194561100016</v>
      </c>
      <c r="T397" s="16">
        <v>11874.007638340001</v>
      </c>
      <c r="U397" s="16">
        <v>5676.9790820400012</v>
      </c>
      <c r="V397" s="16">
        <v>4212.9896368899999</v>
      </c>
      <c r="W397" s="16">
        <v>10769.217175490001</v>
      </c>
      <c r="X397" s="16">
        <v>18424.099999999999</v>
      </c>
      <c r="Y397" s="91">
        <v>5772.2356799099998</v>
      </c>
      <c r="Z397" s="91">
        <v>4544.0495597199997</v>
      </c>
      <c r="AA397" s="91">
        <v>3460.4933618700002</v>
      </c>
      <c r="AB397" s="91">
        <v>3921.1329298000001</v>
      </c>
      <c r="AC397" s="91">
        <v>6516.7908981800001</v>
      </c>
    </row>
    <row r="398" spans="1:29" x14ac:dyDescent="0.2">
      <c r="A398" s="21" t="s">
        <v>83</v>
      </c>
      <c r="B398" s="45" t="s">
        <v>84</v>
      </c>
      <c r="C398" s="61">
        <v>-13072.139376016212</v>
      </c>
      <c r="D398" s="61">
        <v>-22080.449328940922</v>
      </c>
      <c r="E398" s="61">
        <v>-19434.498310939842</v>
      </c>
      <c r="F398" s="61">
        <v>-12667.758266244295</v>
      </c>
      <c r="G398" s="61">
        <v>-10053.423634251092</v>
      </c>
      <c r="H398" s="61">
        <v>-15871.994483775106</v>
      </c>
      <c r="I398" s="61">
        <v>-13217.318980857381</v>
      </c>
      <c r="J398" s="61">
        <v>-29616.664393638053</v>
      </c>
      <c r="K398" s="61">
        <v>-30298.273276690317</v>
      </c>
      <c r="L398" s="61">
        <v>-37930.585658364471</v>
      </c>
      <c r="M398" s="61">
        <v>-45233.63409124803</v>
      </c>
      <c r="N398" s="61">
        <v>-42739.594756883344</v>
      </c>
      <c r="O398" s="16">
        <v>-47389.892342465624</v>
      </c>
      <c r="P398" s="16">
        <v>-42503.014257658506</v>
      </c>
      <c r="Q398" s="16">
        <v>-46905.691214978215</v>
      </c>
      <c r="R398" s="19" t="s">
        <v>115</v>
      </c>
      <c r="S398" s="16">
        <v>-8069.2371758799991</v>
      </c>
      <c r="T398" s="16">
        <v>-7269.5841634400022</v>
      </c>
      <c r="U398" s="16">
        <v>-5672.3760387800003</v>
      </c>
      <c r="V398" s="16">
        <v>-4205.9431370099992</v>
      </c>
      <c r="W398" s="16">
        <v>-10769.181889610003</v>
      </c>
      <c r="X398" s="16">
        <v>-18392.7</v>
      </c>
      <c r="Y398" s="91">
        <v>-5772.2356799099998</v>
      </c>
      <c r="Z398" s="91">
        <v>-4192.8961138599998</v>
      </c>
      <c r="AA398" s="91">
        <v>-3546.83637778</v>
      </c>
      <c r="AB398" s="91">
        <v>-3921.1435894299998</v>
      </c>
      <c r="AC398" s="91">
        <v>-6512.7133085400001</v>
      </c>
    </row>
    <row r="399" spans="1:29" x14ac:dyDescent="0.2">
      <c r="A399" s="30" t="s">
        <v>5</v>
      </c>
      <c r="B399" s="44" t="s">
        <v>84</v>
      </c>
      <c r="C399" s="62">
        <f t="shared" ref="C399:S399" si="137">C400+C401+C402-C403-C404-C405-C406+C407-C408+C409+C410+C411+C412</f>
        <v>0</v>
      </c>
      <c r="D399" s="62">
        <f t="shared" si="137"/>
        <v>212.79053786</v>
      </c>
      <c r="E399" s="62">
        <f t="shared" si="137"/>
        <v>801.01249964248007</v>
      </c>
      <c r="F399" s="62">
        <f t="shared" si="137"/>
        <v>2800.6848627035674</v>
      </c>
      <c r="G399" s="62">
        <f t="shared" si="137"/>
        <v>2560.5534623803651</v>
      </c>
      <c r="H399" s="62">
        <f t="shared" si="137"/>
        <v>4786.2963768503896</v>
      </c>
      <c r="I399" s="62">
        <f t="shared" si="137"/>
        <v>5982.7413400962359</v>
      </c>
      <c r="J399" s="62">
        <f t="shared" si="137"/>
        <v>4885.9179777954023</v>
      </c>
      <c r="K399" s="62">
        <f t="shared" si="137"/>
        <v>8809.347909315813</v>
      </c>
      <c r="L399" s="62">
        <f t="shared" si="137"/>
        <v>14784.421621852724</v>
      </c>
      <c r="M399" s="62">
        <f t="shared" si="137"/>
        <v>38751.54111521809</v>
      </c>
      <c r="N399" s="62">
        <f t="shared" si="137"/>
        <v>25820.58240126463</v>
      </c>
      <c r="O399" s="14">
        <f t="shared" si="137"/>
        <v>22422.343214269502</v>
      </c>
      <c r="P399" s="14">
        <f t="shared" si="137"/>
        <v>28396.595856084838</v>
      </c>
      <c r="Q399" s="14">
        <f t="shared" si="137"/>
        <v>51024.486034990761</v>
      </c>
      <c r="R399" s="80" t="s">
        <v>115</v>
      </c>
      <c r="S399" s="14">
        <f t="shared" si="137"/>
        <v>-9770.8171070391691</v>
      </c>
      <c r="T399" s="14">
        <f t="shared" ref="T399:V399" si="138">T400+T401+T402-T403-T404-T405-T406+T407-T408+T409+T410+T411+T412</f>
        <v>-7077.4660350473023</v>
      </c>
      <c r="U399" s="14">
        <f t="shared" si="138"/>
        <v>14804.790845039628</v>
      </c>
      <c r="V399" s="14">
        <f t="shared" si="138"/>
        <v>11902.117178728568</v>
      </c>
      <c r="W399" s="14">
        <f t="shared" ref="W399" si="139">W400+W401+W402-W403-W404-W405-W406+W407-W408+W409+W410+W411+W412</f>
        <v>15265.489619630907</v>
      </c>
      <c r="X399" s="14">
        <v>49339</v>
      </c>
      <c r="Y399" s="93">
        <v>35303.515619244943</v>
      </c>
      <c r="Z399" s="93">
        <v>45086.43874062199</v>
      </c>
      <c r="AA399" s="93">
        <v>68201.094873302558</v>
      </c>
      <c r="AB399" s="93">
        <v>13876.40099244796</v>
      </c>
      <c r="AC399" s="93">
        <v>8158.8737238699259</v>
      </c>
    </row>
    <row r="400" spans="1:29" x14ac:dyDescent="0.2">
      <c r="A400" s="21" t="s">
        <v>71</v>
      </c>
      <c r="B400" s="45" t="s">
        <v>84</v>
      </c>
      <c r="C400" s="61">
        <v>0</v>
      </c>
      <c r="D400" s="61">
        <v>1.3801250199999999</v>
      </c>
      <c r="E400" s="61">
        <v>1.3521051100000001</v>
      </c>
      <c r="F400" s="61">
        <v>2.4888739064799998</v>
      </c>
      <c r="G400" s="61">
        <v>1.327279316511</v>
      </c>
      <c r="H400" s="61">
        <v>-6.543166948504</v>
      </c>
      <c r="I400" s="61">
        <v>1.8504718653079995</v>
      </c>
      <c r="J400" s="61">
        <v>-21.219126800297001</v>
      </c>
      <c r="K400" s="61">
        <v>13.600135697376997</v>
      </c>
      <c r="L400" s="61">
        <v>1.5834925438210024</v>
      </c>
      <c r="M400" s="61">
        <v>26.410665459655998</v>
      </c>
      <c r="N400" s="61">
        <v>673.68896638396018</v>
      </c>
      <c r="O400" s="16">
        <v>-1324.7347868821403</v>
      </c>
      <c r="P400" s="16">
        <v>73.539805295506</v>
      </c>
      <c r="Q400" s="16">
        <v>189.13403321227892</v>
      </c>
      <c r="R400" s="19" t="s">
        <v>115</v>
      </c>
      <c r="S400" s="16">
        <v>372.18003982122218</v>
      </c>
      <c r="T400" s="16">
        <v>520.74378506134565</v>
      </c>
      <c r="U400" s="16">
        <v>204.95756312765994</v>
      </c>
      <c r="V400" s="16">
        <v>377.24135848739621</v>
      </c>
      <c r="W400" s="16">
        <v>587.95708914908482</v>
      </c>
      <c r="X400" s="16">
        <v>1120.2</v>
      </c>
      <c r="Y400" s="91">
        <v>836.077141656143</v>
      </c>
      <c r="Z400" s="91">
        <v>1658.5962219651719</v>
      </c>
      <c r="AA400" s="91">
        <v>2099.438303337879</v>
      </c>
      <c r="AB400" s="91">
        <v>3297.293839228435</v>
      </c>
      <c r="AC400" s="91">
        <v>3050.291289555149</v>
      </c>
    </row>
    <row r="401" spans="1:29" x14ac:dyDescent="0.2">
      <c r="A401" s="21" t="s">
        <v>72</v>
      </c>
      <c r="B401" s="45" t="s">
        <v>84</v>
      </c>
      <c r="C401" s="61">
        <v>0</v>
      </c>
      <c r="D401" s="61">
        <v>10.54687652</v>
      </c>
      <c r="E401" s="61">
        <v>-29.903332097698001</v>
      </c>
      <c r="F401" s="61">
        <v>140.43107394001601</v>
      </c>
      <c r="G401" s="61">
        <v>201.548685421274</v>
      </c>
      <c r="H401" s="61">
        <v>119.80957613913499</v>
      </c>
      <c r="I401" s="61">
        <v>770.44833318376095</v>
      </c>
      <c r="J401" s="61">
        <v>-2019.0038216612479</v>
      </c>
      <c r="K401" s="61">
        <v>2451.8265593238243</v>
      </c>
      <c r="L401" s="61">
        <v>1202.2552839793614</v>
      </c>
      <c r="M401" s="61">
        <v>2894.4467395859338</v>
      </c>
      <c r="N401" s="61">
        <v>-978.50329263509775</v>
      </c>
      <c r="O401" s="16">
        <v>4579.2745383614356</v>
      </c>
      <c r="P401" s="16">
        <v>225.78694986444691</v>
      </c>
      <c r="Q401" s="16">
        <v>-441.51752103318239</v>
      </c>
      <c r="R401" s="19" t="s">
        <v>115</v>
      </c>
      <c r="S401" s="16">
        <v>-6972.0898599811935</v>
      </c>
      <c r="T401" s="16">
        <v>-6064.7780618016059</v>
      </c>
      <c r="U401" s="16">
        <v>7415.0437221481898</v>
      </c>
      <c r="V401" s="16">
        <v>7995.7032631825241</v>
      </c>
      <c r="W401" s="16">
        <v>7796.5485483444127</v>
      </c>
      <c r="X401" s="16">
        <v>4488.8999999999996</v>
      </c>
      <c r="Y401" s="91">
        <v>-1324.118138138045</v>
      </c>
      <c r="Z401" s="91">
        <v>121.733751554381</v>
      </c>
      <c r="AA401" s="91">
        <v>-341.38561036789099</v>
      </c>
      <c r="AB401" s="91">
        <v>2110.4779101048211</v>
      </c>
      <c r="AC401" s="91">
        <v>891.84974634496496</v>
      </c>
    </row>
    <row r="402" spans="1:29" x14ac:dyDescent="0.2">
      <c r="A402" s="21" t="s">
        <v>73</v>
      </c>
      <c r="B402" s="45" t="s">
        <v>84</v>
      </c>
      <c r="C402" s="61">
        <v>0</v>
      </c>
      <c r="D402" s="61">
        <v>1.05342381</v>
      </c>
      <c r="E402" s="61">
        <v>2.9037062400000004</v>
      </c>
      <c r="F402" s="61">
        <v>20.122727585572001</v>
      </c>
      <c r="G402" s="61">
        <v>59.763109937974008</v>
      </c>
      <c r="H402" s="61">
        <v>106.04507712694702</v>
      </c>
      <c r="I402" s="61">
        <v>181.95018890893596</v>
      </c>
      <c r="J402" s="61">
        <v>164.06611662601298</v>
      </c>
      <c r="K402" s="61">
        <v>322.86838208456993</v>
      </c>
      <c r="L402" s="61">
        <v>391.61614489369305</v>
      </c>
      <c r="M402" s="61">
        <v>822.68202011242386</v>
      </c>
      <c r="N402" s="61">
        <v>795.36999974390915</v>
      </c>
      <c r="O402" s="16">
        <v>1591.7855429679084</v>
      </c>
      <c r="P402" s="16">
        <v>1513.4241088281499</v>
      </c>
      <c r="Q402" s="16">
        <v>2042.2224622167614</v>
      </c>
      <c r="R402" s="19" t="s">
        <v>115</v>
      </c>
      <c r="S402" s="16">
        <v>1399.262597530136</v>
      </c>
      <c r="T402" s="16">
        <v>1725.619649384879</v>
      </c>
      <c r="U402" s="16">
        <v>3096.6402175546232</v>
      </c>
      <c r="V402" s="16">
        <v>1186.8110377311527</v>
      </c>
      <c r="W402" s="16">
        <v>2610.2485816536473</v>
      </c>
      <c r="X402" s="16">
        <v>1544.5</v>
      </c>
      <c r="Y402" s="91">
        <v>714.64084396143301</v>
      </c>
      <c r="Z402" s="91">
        <v>318.38808963333599</v>
      </c>
      <c r="AA402" s="91">
        <v>1108.0016939047021</v>
      </c>
      <c r="AB402" s="91">
        <v>807.47190019442303</v>
      </c>
      <c r="AC402" s="91">
        <v>523.21999997483999</v>
      </c>
    </row>
    <row r="403" spans="1:29" x14ac:dyDescent="0.2">
      <c r="A403" s="21" t="s">
        <v>74</v>
      </c>
      <c r="B403" s="45" t="s">
        <v>84</v>
      </c>
      <c r="C403" s="61">
        <v>0</v>
      </c>
      <c r="D403" s="61">
        <v>0</v>
      </c>
      <c r="E403" s="61">
        <v>0</v>
      </c>
      <c r="F403" s="61">
        <v>0</v>
      </c>
      <c r="G403" s="61">
        <v>0</v>
      </c>
      <c r="H403" s="61">
        <v>0</v>
      </c>
      <c r="I403" s="61">
        <v>0</v>
      </c>
      <c r="J403" s="61">
        <v>0</v>
      </c>
      <c r="K403" s="61">
        <v>0</v>
      </c>
      <c r="L403" s="61">
        <v>0</v>
      </c>
      <c r="M403" s="61">
        <v>0</v>
      </c>
      <c r="N403" s="61">
        <v>0</v>
      </c>
      <c r="O403" s="16">
        <v>0</v>
      </c>
      <c r="P403" s="16">
        <v>0</v>
      </c>
      <c r="Q403" s="16">
        <v>0</v>
      </c>
      <c r="R403" s="19" t="s">
        <v>115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91">
        <v>0</v>
      </c>
      <c r="Z403" s="91">
        <v>0</v>
      </c>
      <c r="AA403" s="91">
        <v>0</v>
      </c>
      <c r="AB403" s="91">
        <v>0</v>
      </c>
      <c r="AC403" s="91">
        <v>0</v>
      </c>
    </row>
    <row r="404" spans="1:29" x14ac:dyDescent="0.2">
      <c r="A404" s="21" t="s">
        <v>75</v>
      </c>
      <c r="B404" s="45" t="s">
        <v>84</v>
      </c>
      <c r="C404" s="61">
        <v>0</v>
      </c>
      <c r="D404" s="61">
        <v>0.17722538000000002</v>
      </c>
      <c r="E404" s="61">
        <v>0.81121373754000003</v>
      </c>
      <c r="F404" s="61">
        <v>4.7960281105450004</v>
      </c>
      <c r="G404" s="61">
        <v>9.7220762749260015</v>
      </c>
      <c r="H404" s="61">
        <v>18.803967999154004</v>
      </c>
      <c r="I404" s="61">
        <v>26.897777083633997</v>
      </c>
      <c r="J404" s="61">
        <v>37.921635314104996</v>
      </c>
      <c r="K404" s="61">
        <v>49.897291926249999</v>
      </c>
      <c r="L404" s="61">
        <v>80.969953105427976</v>
      </c>
      <c r="M404" s="61">
        <v>120.32917250095998</v>
      </c>
      <c r="N404" s="61">
        <v>168.097743800259</v>
      </c>
      <c r="O404" s="16">
        <v>227.61077136233399</v>
      </c>
      <c r="P404" s="16">
        <v>299.90380214596894</v>
      </c>
      <c r="Q404" s="16">
        <v>354.11984521519076</v>
      </c>
      <c r="R404" s="19" t="s">
        <v>115</v>
      </c>
      <c r="S404" s="16">
        <v>202.51631579780317</v>
      </c>
      <c r="T404" s="16">
        <v>233.020240747179</v>
      </c>
      <c r="U404" s="16">
        <v>225.28456351802495</v>
      </c>
      <c r="V404" s="16">
        <v>196.30327588188999</v>
      </c>
      <c r="W404" s="16">
        <v>237.63102057717703</v>
      </c>
      <c r="X404" s="16">
        <v>316.5</v>
      </c>
      <c r="Y404" s="91">
        <v>117.867457921737</v>
      </c>
      <c r="Z404" s="91">
        <v>112.312657241827</v>
      </c>
      <c r="AA404" s="91">
        <v>116.028221363732</v>
      </c>
      <c r="AB404" s="91">
        <v>113.862919466015</v>
      </c>
      <c r="AC404" s="91">
        <v>138.764437863897</v>
      </c>
    </row>
    <row r="405" spans="1:29" x14ac:dyDescent="0.2">
      <c r="A405" s="21" t="s">
        <v>76</v>
      </c>
      <c r="B405" s="45" t="s">
        <v>84</v>
      </c>
      <c r="C405" s="61">
        <v>0</v>
      </c>
      <c r="D405" s="61">
        <v>8.1339199999999993E-3</v>
      </c>
      <c r="E405" s="61">
        <v>0.10741411409200001</v>
      </c>
      <c r="F405" s="61">
        <v>0.49493334782300002</v>
      </c>
      <c r="G405" s="61">
        <v>0.85742148312299993</v>
      </c>
      <c r="H405" s="61">
        <v>1.4416398172910001</v>
      </c>
      <c r="I405" s="61">
        <v>2.2838156709119999</v>
      </c>
      <c r="J405" s="61">
        <v>4.0560961343029991</v>
      </c>
      <c r="K405" s="61">
        <v>6.1270677067610011</v>
      </c>
      <c r="L405" s="61">
        <v>6.3878628789360006</v>
      </c>
      <c r="M405" s="61">
        <v>11.716407766275999</v>
      </c>
      <c r="N405" s="61">
        <v>17.028243494472001</v>
      </c>
      <c r="O405" s="16">
        <v>20.701728117893001</v>
      </c>
      <c r="P405" s="16">
        <v>20.301718559257001</v>
      </c>
      <c r="Q405" s="16">
        <v>32.10489000462902</v>
      </c>
      <c r="R405" s="19" t="s">
        <v>115</v>
      </c>
      <c r="S405" s="16">
        <v>20.129198810373996</v>
      </c>
      <c r="T405" s="16">
        <v>24.232813352650997</v>
      </c>
      <c r="U405" s="16">
        <v>21.67166452860701</v>
      </c>
      <c r="V405" s="16">
        <v>26.042357269312003</v>
      </c>
      <c r="W405" s="16">
        <v>36.034088109281981</v>
      </c>
      <c r="X405" s="16">
        <v>44.6</v>
      </c>
      <c r="Y405" s="91">
        <v>19.698635955217</v>
      </c>
      <c r="Z405" s="91">
        <v>19.883930990576999</v>
      </c>
      <c r="AA405" s="91">
        <v>38.041624493729998</v>
      </c>
      <c r="AB405" s="91">
        <v>36.699716403327997</v>
      </c>
      <c r="AC405" s="91">
        <v>35.183211123436998</v>
      </c>
    </row>
    <row r="406" spans="1:29" x14ac:dyDescent="0.2">
      <c r="A406" s="21" t="s">
        <v>77</v>
      </c>
      <c r="B406" s="45" t="s">
        <v>84</v>
      </c>
      <c r="C406" s="61">
        <v>0</v>
      </c>
      <c r="D406" s="61">
        <v>0</v>
      </c>
      <c r="E406" s="61">
        <v>0</v>
      </c>
      <c r="F406" s="61">
        <v>0</v>
      </c>
      <c r="G406" s="61">
        <v>0</v>
      </c>
      <c r="H406" s="61">
        <v>0</v>
      </c>
      <c r="I406" s="61">
        <v>0</v>
      </c>
      <c r="J406" s="61">
        <v>0</v>
      </c>
      <c r="K406" s="61">
        <v>0</v>
      </c>
      <c r="L406" s="61">
        <v>0</v>
      </c>
      <c r="M406" s="61">
        <v>0</v>
      </c>
      <c r="N406" s="61">
        <v>0</v>
      </c>
      <c r="O406" s="16">
        <v>0</v>
      </c>
      <c r="P406" s="16">
        <v>0</v>
      </c>
      <c r="Q406" s="16">
        <v>0</v>
      </c>
      <c r="R406" s="19" t="s">
        <v>115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91">
        <v>0</v>
      </c>
      <c r="Z406" s="91">
        <v>0</v>
      </c>
      <c r="AA406" s="91">
        <v>0</v>
      </c>
      <c r="AB406" s="91">
        <v>0</v>
      </c>
      <c r="AC406" s="91">
        <v>0</v>
      </c>
    </row>
    <row r="407" spans="1:29" x14ac:dyDescent="0.2">
      <c r="A407" s="21" t="s">
        <v>78</v>
      </c>
      <c r="B407" s="45" t="s">
        <v>84</v>
      </c>
      <c r="C407" s="61">
        <v>0</v>
      </c>
      <c r="D407" s="61">
        <v>0.17722538000000002</v>
      </c>
      <c r="E407" s="61">
        <v>0.81121373754000003</v>
      </c>
      <c r="F407" s="61">
        <v>5.6700275516219998</v>
      </c>
      <c r="G407" s="61">
        <v>10.277492570925</v>
      </c>
      <c r="H407" s="61">
        <v>19.303791423684</v>
      </c>
      <c r="I407" s="61">
        <v>26.952843908982995</v>
      </c>
      <c r="J407" s="61">
        <v>43.121552375233001</v>
      </c>
      <c r="K407" s="61">
        <v>51.037172628430007</v>
      </c>
      <c r="L407" s="61">
        <v>84.549128932191991</v>
      </c>
      <c r="M407" s="61">
        <v>123.92022122194601</v>
      </c>
      <c r="N407" s="61">
        <v>195.324223038513</v>
      </c>
      <c r="O407" s="16">
        <v>231.09837109830602</v>
      </c>
      <c r="P407" s="16">
        <v>301.61336547576786</v>
      </c>
      <c r="Q407" s="16">
        <v>364.91378555339384</v>
      </c>
      <c r="R407" s="19" t="s">
        <v>115</v>
      </c>
      <c r="S407" s="16">
        <v>202.66413026860715</v>
      </c>
      <c r="T407" s="16">
        <v>239.02806731408302</v>
      </c>
      <c r="U407" s="16">
        <v>236.89233103917888</v>
      </c>
      <c r="V407" s="16">
        <v>286.69367526253598</v>
      </c>
      <c r="W407" s="16">
        <v>248.38358646802209</v>
      </c>
      <c r="X407" s="16">
        <v>330.4</v>
      </c>
      <c r="Y407" s="91">
        <v>120.16761209632899</v>
      </c>
      <c r="Z407" s="91">
        <v>111.864307201098</v>
      </c>
      <c r="AA407" s="91">
        <v>120.275023814184</v>
      </c>
      <c r="AB407" s="91">
        <v>214.85613295211101</v>
      </c>
      <c r="AC407" s="91">
        <v>138.84971225865701</v>
      </c>
    </row>
    <row r="408" spans="1:29" x14ac:dyDescent="0.2">
      <c r="A408" s="21" t="s">
        <v>79</v>
      </c>
      <c r="B408" s="45" t="s">
        <v>84</v>
      </c>
      <c r="C408" s="61">
        <v>0</v>
      </c>
      <c r="D408" s="61">
        <v>0.18175357</v>
      </c>
      <c r="E408" s="61">
        <v>0.82847343619399993</v>
      </c>
      <c r="F408" s="61">
        <v>5.8970460067200001</v>
      </c>
      <c r="G408" s="61">
        <v>11.710782261686001</v>
      </c>
      <c r="H408" s="61">
        <v>21.599820360782996</v>
      </c>
      <c r="I408" s="61">
        <v>29.351379785956002</v>
      </c>
      <c r="J408" s="61">
        <v>43.79921901016499</v>
      </c>
      <c r="K408" s="61">
        <v>55.623746262430998</v>
      </c>
      <c r="L408" s="61">
        <v>89.60411324626601</v>
      </c>
      <c r="M408" s="61">
        <v>135.04287335212101</v>
      </c>
      <c r="N408" s="61">
        <v>185.421970991525</v>
      </c>
      <c r="O408" s="16">
        <v>252.95794618778399</v>
      </c>
      <c r="P408" s="16">
        <v>324.52168700245778</v>
      </c>
      <c r="Q408" s="16">
        <v>391.08473675450989</v>
      </c>
      <c r="R408" s="19" t="s">
        <v>115</v>
      </c>
      <c r="S408" s="16">
        <v>221.61949507591802</v>
      </c>
      <c r="T408" s="16">
        <v>278.78924449585901</v>
      </c>
      <c r="U408" s="16">
        <v>273.02026255535799</v>
      </c>
      <c r="V408" s="16">
        <v>220.09018103351195</v>
      </c>
      <c r="W408" s="16">
        <v>262.42883897735692</v>
      </c>
      <c r="X408" s="16">
        <v>344.6</v>
      </c>
      <c r="Y408" s="91">
        <v>127.535004210301</v>
      </c>
      <c r="Z408" s="91">
        <v>121.52685048851799</v>
      </c>
      <c r="AA408" s="91">
        <v>131.558609784162</v>
      </c>
      <c r="AB408" s="91">
        <v>118.493721115022</v>
      </c>
      <c r="AC408" s="91">
        <v>145.362625345635</v>
      </c>
    </row>
    <row r="409" spans="1:29" x14ac:dyDescent="0.2">
      <c r="A409" s="21" t="s">
        <v>80</v>
      </c>
      <c r="B409" s="45" t="s">
        <v>84</v>
      </c>
      <c r="C409" s="61">
        <v>0</v>
      </c>
      <c r="D409" s="61">
        <v>200</v>
      </c>
      <c r="E409" s="61">
        <v>827.59590794046403</v>
      </c>
      <c r="F409" s="61">
        <v>2643.1601671849653</v>
      </c>
      <c r="G409" s="61">
        <v>2310.2522509459159</v>
      </c>
      <c r="H409" s="61">
        <v>4637.4697183263552</v>
      </c>
      <c r="I409" s="61">
        <v>5311.5410610307499</v>
      </c>
      <c r="J409" s="61">
        <v>7633.9283207967746</v>
      </c>
      <c r="K409" s="61">
        <v>6169.0814144770548</v>
      </c>
      <c r="L409" s="61">
        <v>13399.051871774287</v>
      </c>
      <c r="M409" s="61">
        <v>35647.435285745487</v>
      </c>
      <c r="N409" s="61">
        <v>26681.719855669711</v>
      </c>
      <c r="O409" s="16">
        <v>23383.429704786817</v>
      </c>
      <c r="P409" s="16">
        <v>28926.471637010651</v>
      </c>
      <c r="Q409" s="16">
        <v>51013.238523075837</v>
      </c>
      <c r="R409" s="19" t="s">
        <v>115</v>
      </c>
      <c r="S409" s="16">
        <v>5408.6682247308154</v>
      </c>
      <c r="T409" s="16">
        <v>12896.211880238629</v>
      </c>
      <c r="U409" s="16">
        <v>14714.907048908422</v>
      </c>
      <c r="V409" s="16">
        <v>11552.653564501357</v>
      </c>
      <c r="W409" s="16">
        <v>16389.014067533633</v>
      </c>
      <c r="X409" s="16">
        <v>56515.7</v>
      </c>
      <c r="Y409" s="91">
        <v>40733.7645924104</v>
      </c>
      <c r="Z409" s="91">
        <v>48016.276344577411</v>
      </c>
      <c r="AA409" s="91">
        <v>71464.576995219264</v>
      </c>
      <c r="AB409" s="91">
        <v>16336.80018619254</v>
      </c>
      <c r="AC409" s="91">
        <v>15928.845787906879</v>
      </c>
    </row>
    <row r="410" spans="1:29" x14ac:dyDescent="0.2">
      <c r="A410" s="21" t="s">
        <v>81</v>
      </c>
      <c r="B410" s="45" t="s">
        <v>84</v>
      </c>
      <c r="C410" s="61">
        <v>0</v>
      </c>
      <c r="D410" s="61">
        <v>0</v>
      </c>
      <c r="E410" s="61">
        <v>0</v>
      </c>
      <c r="F410" s="61">
        <v>0</v>
      </c>
      <c r="G410" s="61">
        <v>-0.32507579249999996</v>
      </c>
      <c r="H410" s="61">
        <v>-47.943191040000002</v>
      </c>
      <c r="I410" s="61">
        <v>-251.46858626100001</v>
      </c>
      <c r="J410" s="61">
        <v>-829.19811308249996</v>
      </c>
      <c r="K410" s="61">
        <v>-87.417648999999997</v>
      </c>
      <c r="L410" s="61">
        <v>-117.67237103999999</v>
      </c>
      <c r="M410" s="61">
        <v>-496.265363288</v>
      </c>
      <c r="N410" s="61">
        <v>-1176.4693926501111</v>
      </c>
      <c r="O410" s="16">
        <v>-5537.2397103948115</v>
      </c>
      <c r="P410" s="16">
        <v>-1999.5128026820003</v>
      </c>
      <c r="Q410" s="16">
        <v>-1366.1957760599998</v>
      </c>
      <c r="R410" s="19" t="s">
        <v>115</v>
      </c>
      <c r="S410" s="16">
        <v>-9737.237229724662</v>
      </c>
      <c r="T410" s="16">
        <v>-15858.249056648943</v>
      </c>
      <c r="U410" s="16">
        <v>-10343.673547136455</v>
      </c>
      <c r="V410" s="16">
        <v>-9054.5499062516828</v>
      </c>
      <c r="W410" s="16">
        <v>-11830.568305854076</v>
      </c>
      <c r="X410" s="16">
        <v>-13955.1</v>
      </c>
      <c r="Y410" s="91">
        <v>-5511.9153346540606</v>
      </c>
      <c r="Z410" s="91">
        <v>-4886.6965355884877</v>
      </c>
      <c r="AA410" s="91">
        <v>-5964.18307696396</v>
      </c>
      <c r="AB410" s="91">
        <v>-8621.4426192400006</v>
      </c>
      <c r="AC410" s="91">
        <v>-12054.8725378376</v>
      </c>
    </row>
    <row r="411" spans="1:29" x14ac:dyDescent="0.2">
      <c r="A411" s="21" t="s">
        <v>82</v>
      </c>
      <c r="B411" s="45" t="s">
        <v>84</v>
      </c>
      <c r="C411" s="61">
        <v>0</v>
      </c>
      <c r="D411" s="61">
        <v>0</v>
      </c>
      <c r="E411" s="61">
        <v>0</v>
      </c>
      <c r="F411" s="61">
        <v>0</v>
      </c>
      <c r="G411" s="61">
        <v>0</v>
      </c>
      <c r="H411" s="61">
        <v>0</v>
      </c>
      <c r="I411" s="61">
        <v>0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16">
        <v>0</v>
      </c>
      <c r="P411" s="16">
        <v>0</v>
      </c>
      <c r="Q411" s="16">
        <v>0</v>
      </c>
      <c r="R411" s="19" t="s">
        <v>115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91">
        <v>0</v>
      </c>
      <c r="Z411" s="91">
        <v>0</v>
      </c>
      <c r="AA411" s="91">
        <v>0</v>
      </c>
      <c r="AB411" s="91">
        <v>0</v>
      </c>
      <c r="AC411" s="91">
        <v>0</v>
      </c>
    </row>
    <row r="412" spans="1:29" x14ac:dyDescent="0.2">
      <c r="A412" s="21" t="s">
        <v>83</v>
      </c>
      <c r="B412" s="45" t="s">
        <v>84</v>
      </c>
      <c r="C412" s="61">
        <v>0</v>
      </c>
      <c r="D412" s="61">
        <v>0</v>
      </c>
      <c r="E412" s="61">
        <v>0</v>
      </c>
      <c r="F412" s="61">
        <v>0</v>
      </c>
      <c r="G412" s="61">
        <v>0</v>
      </c>
      <c r="H412" s="61">
        <v>0</v>
      </c>
      <c r="I412" s="61">
        <v>0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16">
        <v>0</v>
      </c>
      <c r="P412" s="16">
        <v>0</v>
      </c>
      <c r="Q412" s="16">
        <v>0</v>
      </c>
      <c r="R412" s="19" t="s">
        <v>115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91">
        <v>0</v>
      </c>
      <c r="Z412" s="91">
        <v>0</v>
      </c>
      <c r="AA412" s="91">
        <v>0</v>
      </c>
      <c r="AB412" s="91">
        <v>0</v>
      </c>
      <c r="AC412" s="91">
        <v>0</v>
      </c>
    </row>
    <row r="413" spans="1:29" x14ac:dyDescent="0.2">
      <c r="Z413" s="95"/>
      <c r="AA413" s="95"/>
      <c r="AB413" s="95"/>
    </row>
    <row r="414" spans="1:29" ht="96.75" customHeight="1" x14ac:dyDescent="0.2">
      <c r="A414" s="73" t="s">
        <v>125</v>
      </c>
    </row>
    <row r="415" spans="1:29" ht="38.25" x14ac:dyDescent="0.2">
      <c r="A415" s="73" t="s">
        <v>121</v>
      </c>
    </row>
    <row r="416" spans="1:29" ht="42" customHeight="1" x14ac:dyDescent="0.2">
      <c r="A416" s="73" t="s">
        <v>120</v>
      </c>
    </row>
    <row r="417" spans="1:1" ht="14.25" x14ac:dyDescent="0.2">
      <c r="A417" s="3" t="s">
        <v>123</v>
      </c>
    </row>
  </sheetData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colBreaks count="1" manualBreakCount="1">
    <brk id="14" max="1048575" man="1"/>
  </colBreaks>
  <ignoredErrors>
    <ignoredError sqref="N306:O306 C39:I39 J39:P3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ПИФ_АИФ_Ряды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Бобков Владимир Владимирович</dc:creator>
  <cp:lastModifiedBy>Каменев Дмитрий Сергеевич</cp:lastModifiedBy>
  <cp:lastPrinted>2021-10-29T13:54:09Z</cp:lastPrinted>
  <dcterms:created xsi:type="dcterms:W3CDTF">2019-08-02T11:25:25Z</dcterms:created>
  <dcterms:modified xsi:type="dcterms:W3CDTF">2024-04-09T08:53:38Z</dcterms:modified>
</cp:coreProperties>
</file>