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DD\Users\morozovata01\Desktop\Documents\2025\1. ОПД\2Q2025\отправка\"/>
    </mc:Choice>
  </mc:AlternateContent>
  <bookViews>
    <workbookView xWindow="0" yWindow="0" windowWidth="28800" windowHeight="12430" tabRatio="787" activeTab="1"/>
  </bookViews>
  <sheets>
    <sheet name="за I квартал 2025 г." sheetId="19" r:id="rId1"/>
    <sheet name="за II квартал 2025 г." sheetId="17" r:id="rId2"/>
  </sheets>
  <definedNames>
    <definedName name="_xlnm._FilterDatabase" localSheetId="0" hidden="1">'за I квартал 2025 г.'!$A$3:$AC$3</definedName>
    <definedName name="_xlnm._FilterDatabase" localSheetId="1" hidden="1">'за II квартал 2025 г.'!$A$3:$AC$3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2" i="19" l="1"/>
  <c r="S42" i="19"/>
  <c r="R42" i="19"/>
  <c r="Q42" i="19"/>
  <c r="P42" i="19"/>
  <c r="K42" i="19"/>
  <c r="J42" i="19"/>
  <c r="I42" i="19"/>
  <c r="H42" i="19"/>
  <c r="G42" i="19"/>
  <c r="E42" i="19"/>
  <c r="C42" i="19"/>
  <c r="L31" i="19"/>
  <c r="L42" i="19" s="1"/>
  <c r="F30" i="19"/>
  <c r="D30" i="19"/>
  <c r="F24" i="19"/>
  <c r="D24" i="19"/>
  <c r="F23" i="19"/>
  <c r="D23" i="19"/>
  <c r="F22" i="19"/>
  <c r="F42" i="19" s="1"/>
  <c r="D22" i="19"/>
  <c r="D42" i="19" s="1"/>
  <c r="L16" i="19"/>
  <c r="L5" i="19"/>
</calcChain>
</file>

<file path=xl/sharedStrings.xml><?xml version="1.0" encoding="utf-8"?>
<sst xmlns="http://schemas.openxmlformats.org/spreadsheetml/2006/main" count="230" uniqueCount="110">
  <si>
    <t>ИТОГО:</t>
  </si>
  <si>
    <t>383/2</t>
  </si>
  <si>
    <t>378/2</t>
  </si>
  <si>
    <t>377/2</t>
  </si>
  <si>
    <t>368/2</t>
  </si>
  <si>
    <t>360/2</t>
  </si>
  <si>
    <t>350/2</t>
  </si>
  <si>
    <t>347/2</t>
  </si>
  <si>
    <t>346/2</t>
  </si>
  <si>
    <t>326/2</t>
  </si>
  <si>
    <t>320/2</t>
  </si>
  <si>
    <t>288/2</t>
  </si>
  <si>
    <t>274/2</t>
  </si>
  <si>
    <t>269/2</t>
  </si>
  <si>
    <t>237/2</t>
  </si>
  <si>
    <t>234/2</t>
  </si>
  <si>
    <t>202/2</t>
  </si>
  <si>
    <t>194/2</t>
  </si>
  <si>
    <t>169/2</t>
  </si>
  <si>
    <t>140/2</t>
  </si>
  <si>
    <t>94/2</t>
  </si>
  <si>
    <t>78/2</t>
  </si>
  <si>
    <t>67/2</t>
  </si>
  <si>
    <t>56/2</t>
  </si>
  <si>
    <t>41/2</t>
  </si>
  <si>
    <t>12/2</t>
  </si>
  <si>
    <t>№ лиц.</t>
  </si>
  <si>
    <t>Сокращенное фирменное наименование негосударственного пенсионного фонда</t>
  </si>
  <si>
    <t>АО «НПФ «Волга-Капитал»</t>
  </si>
  <si>
    <t>АО «НПФ «Ростех»</t>
  </si>
  <si>
    <t>АО «Национальный НПФ»</t>
  </si>
  <si>
    <t>НПФ «Профессиональный» (АО)</t>
  </si>
  <si>
    <t>АО «НПФ «АПК-Фонд»</t>
  </si>
  <si>
    <t>АО НПФ «Альянс»</t>
  </si>
  <si>
    <t>АО «НПФ «Достойное БУДУЩЕЕ»</t>
  </si>
  <si>
    <t>АО «НПФ Эволюция»</t>
  </si>
  <si>
    <t>АО «НПФ «БЛАГОСОСТОЯНИЕ»</t>
  </si>
  <si>
    <t>АО "НПФ "БУДУЩЕЕ"</t>
  </si>
  <si>
    <t>АО НПФ ВТБ Пенсионный фонд</t>
  </si>
  <si>
    <t>АО «НПФ «Телеком-Союз»</t>
  </si>
  <si>
    <t>АО «НПФ «Социум»</t>
  </si>
  <si>
    <t>АО «НПФ «ОПФ»</t>
  </si>
  <si>
    <t>АО «МНПФ «АКВИЛОН»</t>
  </si>
  <si>
    <t>АО «НПФ Сбербанка»</t>
  </si>
  <si>
    <t>АО "НПФ Газпромбанк-фонд"</t>
  </si>
  <si>
    <t>АО «НПФ ГАЗФОНД»</t>
  </si>
  <si>
    <t>АО «НПФ ГАЗФОНД пенсионные накопления»</t>
  </si>
  <si>
    <t>АО МНПФ «БОЛЬШОЙ»</t>
  </si>
  <si>
    <t>АО «НПФ «Авиаполис»</t>
  </si>
  <si>
    <t>АО НПФ «ФЕДЕРАЦИЯ»</t>
  </si>
  <si>
    <t>АО «НПФ «Корабел»</t>
  </si>
  <si>
    <t>АО «Ханты-Мансийский НПФ»</t>
  </si>
  <si>
    <t>АО «НПФ «Сургутнефтегаз»</t>
  </si>
  <si>
    <t>АО «НПФ «Транснефть»</t>
  </si>
  <si>
    <t>АО НПФ «Атомфонд»</t>
  </si>
  <si>
    <t>АО НПФ «Атомгарант»</t>
  </si>
  <si>
    <t>АО НПФ «Пенсионные решения»</t>
  </si>
  <si>
    <t>АО «НПФ «ПЕРСПЕКТИВА»</t>
  </si>
  <si>
    <t>АО «НПФ «ВЭФ.Жизнь»</t>
  </si>
  <si>
    <t>АО «НПФ «ВЭФ.Русские Фонды»</t>
  </si>
  <si>
    <t>АО «НПФ «Т-Пенсия»</t>
  </si>
  <si>
    <t>АО «НПФ «Ренессанс Накопления»</t>
  </si>
  <si>
    <t>415</t>
  </si>
  <si>
    <t>426</t>
  </si>
  <si>
    <t>430</t>
  </si>
  <si>
    <t>431</t>
  </si>
  <si>
    <t>433</t>
  </si>
  <si>
    <t>436</t>
  </si>
  <si>
    <t>437</t>
  </si>
  <si>
    <t>440</t>
  </si>
  <si>
    <t>443</t>
  </si>
  <si>
    <t>444</t>
  </si>
  <si>
    <t>445</t>
  </si>
  <si>
    <t>АО «НПФ Совкомбанк»</t>
  </si>
  <si>
    <t>446</t>
  </si>
  <si>
    <t>АО «НПФ Альфа»</t>
  </si>
  <si>
    <t>Х</t>
  </si>
  <si>
    <t>АО НПФ ПСБ</t>
  </si>
  <si>
    <r>
      <t>Пенсионные резервы, тыс. руб.</t>
    </r>
    <r>
      <rPr>
        <b/>
        <vertAlign val="superscript"/>
        <sz val="10"/>
        <rFont val="Times Roman"/>
        <family val="1"/>
      </rPr>
      <t>2</t>
    </r>
  </si>
  <si>
    <r>
      <t>Количество участников по действующим договорам на конец отчетного периода, чел.</t>
    </r>
    <r>
      <rPr>
        <b/>
        <vertAlign val="superscript"/>
        <sz val="10"/>
        <rFont val="Times Roman"/>
        <family val="1"/>
      </rPr>
      <t>2</t>
    </r>
  </si>
  <si>
    <r>
      <t>Пенсионные накопления, тыс. руб.</t>
    </r>
    <r>
      <rPr>
        <b/>
        <vertAlign val="superscript"/>
        <sz val="10"/>
        <rFont val="Times Roman"/>
        <family val="1"/>
      </rPr>
      <t>3</t>
    </r>
  </si>
  <si>
    <r>
      <t>Выплаты за счет средств пенсионных накоплений (накопительной пенсии, срочной пенсионной выплаты, единовременной выплаты, выплаты правопреемникам умерших застрахованных лиц), тыс. руб.</t>
    </r>
    <r>
      <rPr>
        <b/>
        <vertAlign val="superscript"/>
        <sz val="10"/>
        <rFont val="Times Roman"/>
        <family val="1"/>
      </rPr>
      <t>3</t>
    </r>
  </si>
  <si>
    <r>
      <t>Количество застрахованных лиц по действующим договорам об обязательном пенсионном страховании на конец отчетного периода, чел.</t>
    </r>
    <r>
      <rPr>
        <b/>
        <vertAlign val="superscript"/>
        <sz val="10"/>
        <rFont val="Times Roman"/>
        <family val="1"/>
      </rPr>
      <t>3</t>
    </r>
  </si>
  <si>
    <r>
      <t>Количество застрахованных лиц, получающих накопительную пенсию и (или) срочные пенсионные выплаты, на конец отчетного периода, чел.</t>
    </r>
    <r>
      <rPr>
        <b/>
        <vertAlign val="superscript"/>
        <sz val="10"/>
        <rFont val="Times Roman"/>
        <family val="1"/>
      </rPr>
      <t>3</t>
    </r>
  </si>
  <si>
    <r>
      <t>Количество застрахованных лиц, получивших единовременную выплату в отчетном периоде, чел.</t>
    </r>
    <r>
      <rPr>
        <b/>
        <vertAlign val="superscript"/>
        <sz val="10"/>
        <rFont val="Times Roman"/>
        <family val="1"/>
      </rPr>
      <t>3</t>
    </r>
  </si>
  <si>
    <r>
      <t>Доходность инвестирования средств пенсионных накоплений за вычетом вознаграждения негосударственному пенсионному фонду, в процентах годовых</t>
    </r>
    <r>
      <rPr>
        <b/>
        <vertAlign val="superscript"/>
        <sz val="10"/>
        <rFont val="Times Roman"/>
        <family val="1"/>
      </rPr>
      <t>3</t>
    </r>
  </si>
  <si>
    <r>
      <t>Доходность инвестирования средств пенсионных накоплений до выплаты вознаграждения негосударственному пенсионному фонду, в процентах годовых</t>
    </r>
    <r>
      <rPr>
        <b/>
        <vertAlign val="superscript"/>
        <sz val="10"/>
        <rFont val="Times Roman"/>
        <family val="1"/>
      </rPr>
      <t>3</t>
    </r>
  </si>
  <si>
    <r>
      <t>Доходность инвестирования средств пенсионных накоплений, отражающая результаты инвестирования на счетах застрахованных лиц</t>
    </r>
    <r>
      <rPr>
        <b/>
        <vertAlign val="superscript"/>
        <sz val="10"/>
        <rFont val="Times Roman"/>
        <family val="1"/>
      </rPr>
      <t>3</t>
    </r>
    <r>
      <rPr>
        <b/>
        <sz val="10"/>
        <rFont val="Times Roman"/>
        <family val="1"/>
      </rPr>
      <t>, в процентах годовых</t>
    </r>
  </si>
  <si>
    <r>
      <t>Средняя годовая доходность инвестирования средств пенсионных накоплений, отражающая результаты инвестирования на счетах застрахованных лиц за 3-летний период</t>
    </r>
    <r>
      <rPr>
        <b/>
        <vertAlign val="superscript"/>
        <sz val="10"/>
        <rFont val="Times Roman"/>
        <family val="1"/>
      </rPr>
      <t>3</t>
    </r>
    <r>
      <rPr>
        <b/>
        <sz val="10"/>
        <rFont val="Times Roman"/>
        <family val="1"/>
      </rPr>
      <t>, в процентах годовых  (Рассчитывается на основании данных за отчетный год и два предыдущих отчетных года.)</t>
    </r>
  </si>
  <si>
    <r>
      <t>Средняя годовая доходность инвестирования средств пенсионных накоплений, отражающая результаты инвестирования на счетах застрахованных лиц за 5-летний период</t>
    </r>
    <r>
      <rPr>
        <b/>
        <vertAlign val="superscript"/>
        <sz val="10"/>
        <rFont val="Times Roman"/>
        <family val="1"/>
      </rPr>
      <t>3</t>
    </r>
    <r>
      <rPr>
        <b/>
        <sz val="10"/>
        <rFont val="Times Roman"/>
        <family val="1"/>
      </rPr>
      <t>, в процентах годовых  (Рассчитывается на основании данных за отчетный год и четыре предыдущих отчетных года.)</t>
    </r>
  </si>
  <si>
    <r>
      <t>Активы, тыс. руб.</t>
    </r>
    <r>
      <rPr>
        <b/>
        <vertAlign val="superscript"/>
        <sz val="10"/>
        <rFont val="Times Roman"/>
        <family val="1"/>
      </rPr>
      <t>1</t>
    </r>
    <r>
      <rPr>
        <b/>
        <sz val="10"/>
        <rFont val="Times Roman"/>
        <family val="1"/>
      </rPr>
      <t xml:space="preserve">
</t>
    </r>
  </si>
  <si>
    <r>
      <t>Капитал, тыс. руб.</t>
    </r>
    <r>
      <rPr>
        <b/>
        <vertAlign val="superscript"/>
        <sz val="10"/>
        <rFont val="Times Roman"/>
        <family val="1"/>
      </rPr>
      <t>1</t>
    </r>
  </si>
  <si>
    <r>
      <t>Обязательства по договорам негосударственного пенсионного обеспечения и договорам долгосрочных сбережений, тыс. руб.</t>
    </r>
    <r>
      <rPr>
        <b/>
        <vertAlign val="superscript"/>
        <sz val="10"/>
        <rFont val="Times Roman"/>
        <family val="1"/>
      </rPr>
      <t>1</t>
    </r>
  </si>
  <si>
    <r>
      <t>Обязательства по договорам об обязательном пенсионном страховании, тыс. руб.</t>
    </r>
    <r>
      <rPr>
        <b/>
        <vertAlign val="superscript"/>
        <sz val="10"/>
        <rFont val="Times Roman"/>
        <family val="1"/>
      </rPr>
      <t>1</t>
    </r>
  </si>
  <si>
    <r>
      <t>Обязательства, за исключением обязательств по договорам негосударственного пенсионного обеспечения и договорам об обязательном пенсионном страховании, тыс. руб</t>
    </r>
    <r>
      <rPr>
        <b/>
        <vertAlign val="superscript"/>
        <sz val="10"/>
        <rFont val="Times Roman"/>
        <family val="1"/>
      </rPr>
      <t>1</t>
    </r>
  </si>
  <si>
    <r>
      <t>Выплаты негосударственных пенсий, тыс. руб.</t>
    </r>
    <r>
      <rPr>
        <b/>
        <vertAlign val="superscript"/>
        <sz val="10"/>
        <rFont val="Times Roman"/>
        <family val="1"/>
      </rPr>
      <t>2</t>
    </r>
  </si>
  <si>
    <r>
      <t>Периодические выплаты по договорам долгосрочных сбережений, тыс. руб.</t>
    </r>
    <r>
      <rPr>
        <b/>
        <vertAlign val="superscript"/>
        <sz val="10"/>
        <rFont val="Times Roman"/>
        <family val="1"/>
      </rPr>
      <t>2</t>
    </r>
  </si>
  <si>
    <r>
      <t>Количество участников, получающих негосударственную пенсиюи и (или) периодические выплаты по договору долгосрочных сбережений, на конец отчетного периода, чел.</t>
    </r>
    <r>
      <rPr>
        <b/>
        <vertAlign val="superscript"/>
        <sz val="10"/>
        <rFont val="Times Roman"/>
        <family val="1"/>
      </rPr>
      <t>2</t>
    </r>
  </si>
  <si>
    <r>
      <t>Доходность размещения средств пенсионных резервов за вычетом вознаграждения управляющим компаниям, специализированному депозитарию и негосударственному пенсионному фонду, в процентах годовых</t>
    </r>
    <r>
      <rPr>
        <b/>
        <vertAlign val="superscript"/>
        <sz val="10"/>
        <rFont val="Times Roman"/>
        <family val="1"/>
      </rPr>
      <t>2</t>
    </r>
  </si>
  <si>
    <r>
      <t>Доходность размещения средств пенсионных резервов до выплаты вознаграждения управляющим компаниям, специализированному депозитарию и негосударственному пенсионному фонду, в процентах годовых</t>
    </r>
    <r>
      <rPr>
        <b/>
        <vertAlign val="superscript"/>
        <sz val="10"/>
        <rFont val="Times Roman"/>
        <family val="1"/>
      </rPr>
      <t>2</t>
    </r>
  </si>
  <si>
    <r>
      <t>Результат размещения средств пенсионных резервов на основании данных о средней расчетной ставке доходности от размещения пенсионных резервов, в соответствии с которой направлен доход на пополнение резервов покрытия пенсионных обязательств</t>
    </r>
    <r>
      <rPr>
        <b/>
        <vertAlign val="superscript"/>
        <sz val="10"/>
        <rFont val="Times Roman"/>
        <family val="1"/>
      </rPr>
      <t>2</t>
    </r>
    <r>
      <rPr>
        <b/>
        <sz val="10"/>
        <rFont val="Times Roman"/>
        <family val="1"/>
      </rPr>
      <t>, в процентах годовых</t>
    </r>
  </si>
  <si>
    <t>АО НПФ «Согласие Пенсионный фонд»</t>
  </si>
  <si>
    <t>447</t>
  </si>
  <si>
    <t>Дата составления отчета: 13.05.2025</t>
  </si>
  <si>
    <t>используются данные бухгалтерской (финансовой) отчетности негосударственного пенсионного фонда, утвержденные Положением Банка России от 29.06.2020 N 727-П (ред. от 23.09.2024) "О формах раскрытия информации в бухгалтерской (финансовой) отчетности негосударственных пенсионных фондов и порядке группировки счетов бухгалтерского учета в соответствии с показателями бухгалтерской (финансовой) отчетности"</t>
  </si>
  <si>
    <t>используются данные отчета формы по ОКУД 0420254 "Отчет о деятельности по негосударственному пенсионному обеспечению и формированию долгосрочных сбережений", утвержденного Указанием Банка России от 28.06.2024 N 6796-У "О формах, сроках и порядке составления и представления в Банк России отчетности, в том числе о требованиях к отчетности по обязательному пенсионному страхованию, негосударственных пенсионных фондов, а также о порядке сообщения негосударственными пенсионными фондами Банку России информации о лицах, которым поручено проведение идентификации, упрощенной идентификации, обновление информации о клиентах, представителях клиентов, выгодоприобретателях и бенефициарных владельцах"</t>
  </si>
  <si>
    <t>используются данные отчета  формы по ОКУД 0420255 "Отчет о деятельности по обязательному пенсионному страхованию",  утвержденного Указанием Банка России от 28.06.2024 N 6796-У "О формах, сроках и порядке составления и представления в Банк России отчетности, в том числе о требованиях к отчетности по обязательному пенсионному страхованию, негосударственных пенсионных фондов, а также о порядке сообщения негосударственными пенсионными фондами Банку России информации о лицах, которым поручено проведение идентификации, упрощенной идентификации, обновление информации о клиентах, представителях клиентов, выгодоприобретателях и бенефициарных владельцах"</t>
  </si>
  <si>
    <t>Основные показатели деятельности негосударственных пенсионных фондов  по состоянию на 30.06.2025 г.</t>
  </si>
  <si>
    <t>Дата составления отчета: 18.08.2025</t>
  </si>
  <si>
    <t>Основные показатели деятельности негосударственных пенсионных фондов  по состоянию на 31.03.2025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</si>
</sst>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>
    <font>
      <sz val="10"/>
      <color theme="1"/>
      <name val="Tahoma"/>
      <family val="2"/>
    </font>
    <font>
      <b/>
      <sz val="16"/>
      <color rgb="FFFF0000"/>
      <name val="Times Roman"/>
      <family val="1"/>
    </font>
    <font>
      <sz val="10"/>
      <color rgb="FFFF0000"/>
      <name val="Tahoma"/>
      <family val="2"/>
    </font>
    <font>
      <sz val="14"/>
      <color rgb="FFFF0000"/>
      <name val="Times New Roman"/>
      <family val="1"/>
      <charset val="204"/>
    </font>
    <font>
      <sz val="10"/>
      <color theme="1"/>
      <name val="Tahoma"/>
      <family val="2"/>
    </font>
    <font>
      <b/>
      <sz val="10"/>
      <name val="Times Roman"/>
      <family val="1"/>
    </font>
    <font>
      <b/>
      <sz val="16"/>
      <name val="Times Roman"/>
      <family val="1"/>
    </font>
    <font>
      <sz val="10"/>
      <name val="Tahoma"/>
      <family val="2"/>
    </font>
    <font>
      <sz val="10"/>
      <color rgb="FFFF0000"/>
      <name val="Times Roman"/>
      <charset val="204"/>
    </font>
    <font>
      <sz val="10"/>
      <color rgb="FFFF0000"/>
      <name val="Times Roman"/>
      <family val="1"/>
    </font>
    <font>
      <b/>
      <vertAlign val="superscript"/>
      <sz val="10"/>
      <name val="Times Roman"/>
      <family val="1"/>
    </font>
    <font>
      <sz val="10"/>
      <name val="Times Roman"/>
      <charset val="204"/>
    </font>
    <font>
      <sz val="10"/>
      <name val="Times Roman"/>
      <family val="1"/>
    </font>
    <font>
      <sz val="9"/>
      <name val="Times Roman"/>
      <family val="1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Fill="1"/>
    <xf numFmtId="0" fontId="3" fillId="0" borderId="0" xfId="0" applyFont="1" applyFill="1"/>
    <xf numFmtId="4" fontId="2" fillId="0" borderId="0" xfId="0" applyNumberFormat="1" applyFont="1" applyFill="1"/>
    <xf numFmtId="0" fontId="1" fillId="0" borderId="0" xfId="0" applyFont="1" applyFill="1" applyAlignment="1"/>
    <xf numFmtId="0" fontId="6" fillId="0" borderId="0" xfId="0" applyFont="1" applyFill="1" applyAlignment="1"/>
    <xf numFmtId="3" fontId="2" fillId="0" borderId="0" xfId="0" applyNumberFormat="1" applyFont="1" applyFill="1"/>
    <xf numFmtId="4" fontId="1" fillId="0" borderId="0" xfId="0" applyNumberFormat="1" applyFont="1" applyFill="1" applyAlignment="1"/>
    <xf numFmtId="3" fontId="1" fillId="0" borderId="0" xfId="0" applyNumberFormat="1" applyFont="1" applyFill="1" applyAlignment="1"/>
    <xf numFmtId="0" fontId="8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right" vertical="center" indent="1"/>
    </xf>
    <xf numFmtId="3" fontId="2" fillId="0" borderId="0" xfId="0" applyNumberFormat="1" applyFont="1" applyFill="1" applyBorder="1" applyAlignment="1">
      <alignment horizontal="right" vertical="center" indent="1"/>
    </xf>
    <xf numFmtId="43" fontId="2" fillId="0" borderId="0" xfId="1" applyFont="1" applyFill="1" applyBorder="1"/>
    <xf numFmtId="4" fontId="2" fillId="0" borderId="0" xfId="0" applyNumberFormat="1" applyFont="1" applyFill="1" applyBorder="1"/>
    <xf numFmtId="0" fontId="2" fillId="0" borderId="0" xfId="0" applyFont="1" applyFill="1" applyBorder="1"/>
    <xf numFmtId="43" fontId="9" fillId="0" borderId="0" xfId="1" applyFont="1" applyFill="1" applyAlignment="1">
      <alignment horizontal="left" wrapText="1"/>
    </xf>
    <xf numFmtId="4" fontId="2" fillId="0" borderId="0" xfId="0" applyNumberFormat="1" applyFont="1" applyFill="1" applyAlignment="1">
      <alignment horizontal="left"/>
    </xf>
    <xf numFmtId="4" fontId="2" fillId="0" borderId="0" xfId="1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3" fontId="1" fillId="0" borderId="0" xfId="1" applyNumberFormat="1" applyFont="1" applyFill="1" applyAlignment="1"/>
    <xf numFmtId="3" fontId="2" fillId="0" borderId="0" xfId="1" applyNumberFormat="1" applyFont="1" applyFill="1"/>
    <xf numFmtId="3" fontId="2" fillId="0" borderId="0" xfId="1" applyNumberFormat="1" applyFont="1" applyFill="1" applyBorder="1"/>
    <xf numFmtId="3" fontId="2" fillId="0" borderId="0" xfId="0" applyNumberFormat="1" applyFont="1" applyFill="1" applyBorder="1"/>
    <xf numFmtId="4" fontId="9" fillId="0" borderId="0" xfId="0" applyNumberFormat="1" applyFont="1" applyFill="1" applyAlignment="1">
      <alignment horizontal="left" wrapText="1"/>
    </xf>
    <xf numFmtId="3" fontId="2" fillId="0" borderId="0" xfId="1" applyNumberFormat="1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 indent="1"/>
    </xf>
    <xf numFmtId="4" fontId="7" fillId="0" borderId="1" xfId="0" applyNumberFormat="1" applyFont="1" applyFill="1" applyBorder="1" applyAlignment="1">
      <alignment horizontal="right" vertical="center" indent="1"/>
    </xf>
    <xf numFmtId="3" fontId="7" fillId="0" borderId="1" xfId="0" applyNumberFormat="1" applyFont="1" applyFill="1" applyBorder="1" applyAlignment="1">
      <alignment horizontal="right" vertical="center" inden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top" wrapText="1"/>
    </xf>
    <xf numFmtId="0" fontId="13" fillId="0" borderId="0" xfId="0" applyFont="1" applyFill="1" applyAlignment="1">
      <alignment horizontal="right" vertical="top" wrapText="1"/>
    </xf>
    <xf numFmtId="0" fontId="7" fillId="0" borderId="0" xfId="0" applyFont="1" applyFill="1"/>
    <xf numFmtId="0" fontId="14" fillId="0" borderId="0" xfId="0" applyFont="1" applyFill="1" applyAlignment="1">
      <alignment vertical="center"/>
    </xf>
    <xf numFmtId="4" fontId="6" fillId="0" borderId="0" xfId="0" applyNumberFormat="1" applyFont="1" applyFill="1" applyAlignment="1"/>
    <xf numFmtId="3" fontId="6" fillId="0" borderId="0" xfId="0" applyNumberFormat="1" applyFont="1" applyFill="1" applyAlignment="1"/>
    <xf numFmtId="3" fontId="7" fillId="0" borderId="0" xfId="0" applyNumberFormat="1" applyFont="1" applyFill="1" applyBorder="1" applyAlignment="1">
      <alignment horizontal="right" vertical="center" indent="1"/>
    </xf>
    <xf numFmtId="3" fontId="7" fillId="0" borderId="0" xfId="0" applyNumberFormat="1" applyFont="1" applyFill="1"/>
    <xf numFmtId="4" fontId="7" fillId="0" borderId="0" xfId="0" applyNumberFormat="1" applyFont="1" applyFill="1" applyBorder="1" applyAlignment="1">
      <alignment horizontal="right" vertical="center" indent="1"/>
    </xf>
    <xf numFmtId="4" fontId="7" fillId="0" borderId="0" xfId="0" applyNumberFormat="1" applyFont="1" applyFill="1"/>
    <xf numFmtId="43" fontId="7" fillId="0" borderId="0" xfId="1" applyFont="1" applyFill="1" applyBorder="1"/>
    <xf numFmtId="43" fontId="12" fillId="0" borderId="0" xfId="1" applyFont="1" applyFill="1" applyAlignment="1">
      <alignment horizontal="left" wrapText="1"/>
    </xf>
    <xf numFmtId="4" fontId="7" fillId="0" borderId="0" xfId="0" applyNumberFormat="1" applyFont="1" applyFill="1" applyBorder="1"/>
    <xf numFmtId="4" fontId="7" fillId="0" borderId="0" xfId="1" applyNumberFormat="1" applyFont="1" applyFill="1" applyAlignment="1">
      <alignment horizontal="left"/>
    </xf>
    <xf numFmtId="4" fontId="7" fillId="0" borderId="0" xfId="0" applyNumberFormat="1" applyFont="1" applyFill="1" applyAlignment="1">
      <alignment horizontal="left"/>
    </xf>
    <xf numFmtId="4" fontId="12" fillId="0" borderId="0" xfId="0" applyNumberFormat="1" applyFont="1" applyFill="1" applyAlignment="1">
      <alignment horizontal="left" wrapText="1"/>
    </xf>
    <xf numFmtId="3" fontId="6" fillId="0" borderId="0" xfId="1" applyNumberFormat="1" applyFont="1" applyFill="1" applyAlignment="1"/>
    <xf numFmtId="3" fontId="7" fillId="0" borderId="0" xfId="1" applyNumberFormat="1" applyFont="1" applyFill="1" applyBorder="1"/>
    <xf numFmtId="3" fontId="7" fillId="0" borderId="0" xfId="1" applyNumberFormat="1" applyFont="1" applyFill="1" applyAlignment="1">
      <alignment horizontal="left"/>
    </xf>
    <xf numFmtId="3" fontId="7" fillId="0" borderId="0" xfId="1" applyNumberFormat="1" applyFont="1" applyFill="1"/>
    <xf numFmtId="3" fontId="7" fillId="0" borderId="0" xfId="0" applyNumberFormat="1" applyFont="1" applyFill="1" applyBorder="1"/>
    <xf numFmtId="3" fontId="7" fillId="0" borderId="0" xfId="0" applyNumberFormat="1" applyFont="1" applyFill="1" applyAlignment="1">
      <alignment horizontal="left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 vertical="top" wrapText="1"/>
    </xf>
    <xf numFmtId="49" fontId="11" fillId="0" borderId="0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46"/>
  <sheetViews>
    <sheetView zoomScale="70" zoomScaleNormal="70" workbookViewId="0">
      <selection activeCell="C42" sqref="C42:F42"/>
    </sheetView>
  </sheetViews>
  <sheetFormatPr defaultColWidth="9.125" defaultRowHeight="12.9"/>
  <cols>
    <col min="1" max="1" width="9.125" style="1"/>
    <col min="2" max="2" width="59.625" style="1" customWidth="1"/>
    <col min="3" max="3" width="21.875" style="3" customWidth="1"/>
    <col min="4" max="5" width="22.75" style="43" customWidth="1"/>
    <col min="6" max="6" width="26.75" style="43" customWidth="1"/>
    <col min="7" max="8" width="22.75" style="3" customWidth="1"/>
    <col min="9" max="9" width="17.25" style="6" customWidth="1"/>
    <col min="10" max="10" width="22.375" style="41" customWidth="1"/>
    <col min="11" max="12" width="22.75" style="3" customWidth="1"/>
    <col min="13" max="13" width="21.75" style="3" customWidth="1"/>
    <col min="14" max="15" width="23.125" style="3" customWidth="1"/>
    <col min="16" max="16" width="28.625" style="3" customWidth="1"/>
    <col min="17" max="17" width="24.625" style="20" customWidth="1"/>
    <col min="18" max="19" width="19.875" style="6" customWidth="1"/>
    <col min="20" max="20" width="28.625" style="3" customWidth="1"/>
    <col min="21" max="23" width="19.75" style="3" customWidth="1"/>
    <col min="24" max="25" width="26.25" style="3" customWidth="1"/>
    <col min="26" max="27" width="12.625" style="1" customWidth="1"/>
    <col min="28" max="16384" width="9.125" style="1"/>
  </cols>
  <sheetData>
    <row r="1" spans="1:29" ht="18.7" customHeight="1">
      <c r="A1" s="5" t="s">
        <v>109</v>
      </c>
      <c r="B1" s="4"/>
      <c r="C1" s="7"/>
      <c r="D1" s="38"/>
      <c r="E1" s="38"/>
      <c r="F1" s="38"/>
      <c r="G1" s="7"/>
      <c r="H1" s="7"/>
      <c r="I1" s="7"/>
      <c r="J1" s="38"/>
      <c r="K1" s="7"/>
      <c r="L1" s="7"/>
      <c r="M1" s="7"/>
      <c r="N1" s="7"/>
      <c r="O1" s="7"/>
      <c r="P1" s="7"/>
      <c r="Q1" s="19"/>
      <c r="R1" s="8"/>
      <c r="S1" s="8"/>
      <c r="T1" s="7"/>
    </row>
    <row r="2" spans="1:29" s="2" customFormat="1" ht="20.399999999999999">
      <c r="A2" s="37" t="s">
        <v>103</v>
      </c>
      <c r="B2" s="4"/>
      <c r="C2" s="7"/>
      <c r="D2" s="38"/>
      <c r="E2" s="38"/>
      <c r="F2" s="38"/>
      <c r="G2" s="7"/>
      <c r="H2" s="7"/>
      <c r="I2" s="8"/>
      <c r="J2" s="39"/>
      <c r="K2" s="7"/>
      <c r="L2" s="7"/>
      <c r="M2" s="7"/>
      <c r="N2" s="7"/>
      <c r="O2" s="7"/>
      <c r="P2" s="7"/>
      <c r="Q2" s="19"/>
      <c r="R2" s="8"/>
      <c r="S2" s="8"/>
      <c r="T2" s="7"/>
      <c r="U2" s="7"/>
      <c r="V2" s="7"/>
      <c r="W2" s="7"/>
      <c r="X2" s="7"/>
      <c r="Y2" s="7"/>
    </row>
    <row r="3" spans="1:29" ht="185.45" customHeight="1">
      <c r="A3" s="32" t="s">
        <v>26</v>
      </c>
      <c r="B3" s="32" t="s">
        <v>27</v>
      </c>
      <c r="C3" s="33" t="s">
        <v>90</v>
      </c>
      <c r="D3" s="33" t="s">
        <v>92</v>
      </c>
      <c r="E3" s="33" t="s">
        <v>93</v>
      </c>
      <c r="F3" s="33" t="s">
        <v>94</v>
      </c>
      <c r="G3" s="33" t="s">
        <v>91</v>
      </c>
      <c r="H3" s="33" t="s">
        <v>78</v>
      </c>
      <c r="I3" s="33" t="s">
        <v>79</v>
      </c>
      <c r="J3" s="33" t="s">
        <v>97</v>
      </c>
      <c r="K3" s="33" t="s">
        <v>95</v>
      </c>
      <c r="L3" s="33" t="s">
        <v>96</v>
      </c>
      <c r="M3" s="33" t="s">
        <v>98</v>
      </c>
      <c r="N3" s="33" t="s">
        <v>99</v>
      </c>
      <c r="O3" s="33" t="s">
        <v>100</v>
      </c>
      <c r="P3" s="33" t="s">
        <v>80</v>
      </c>
      <c r="Q3" s="33" t="s">
        <v>82</v>
      </c>
      <c r="R3" s="33" t="s">
        <v>83</v>
      </c>
      <c r="S3" s="33" t="s">
        <v>84</v>
      </c>
      <c r="T3" s="33" t="s">
        <v>81</v>
      </c>
      <c r="U3" s="33" t="s">
        <v>85</v>
      </c>
      <c r="V3" s="33" t="s">
        <v>86</v>
      </c>
      <c r="W3" s="33" t="s">
        <v>87</v>
      </c>
      <c r="X3" s="33" t="s">
        <v>88</v>
      </c>
      <c r="Y3" s="33" t="s">
        <v>89</v>
      </c>
    </row>
    <row r="4" spans="1:29" ht="29.25" customHeight="1">
      <c r="A4" s="26" t="s">
        <v>25</v>
      </c>
      <c r="B4" s="27" t="s">
        <v>77</v>
      </c>
      <c r="C4" s="30">
        <v>14512726.297899999</v>
      </c>
      <c r="D4" s="30">
        <v>9601980.3801100012</v>
      </c>
      <c r="E4" s="30">
        <v>3468631.7860400002</v>
      </c>
      <c r="F4" s="30">
        <v>82595.799119998934</v>
      </c>
      <c r="G4" s="30">
        <v>1359518.3326300001</v>
      </c>
      <c r="H4" s="30">
        <v>10075279.93823</v>
      </c>
      <c r="I4" s="31">
        <v>19333</v>
      </c>
      <c r="J4" s="31">
        <v>1405</v>
      </c>
      <c r="K4" s="30">
        <v>14612.604150000001</v>
      </c>
      <c r="L4" s="30">
        <v>0</v>
      </c>
      <c r="M4" s="30">
        <v>19.39</v>
      </c>
      <c r="N4" s="30">
        <v>19.899999999999999</v>
      </c>
      <c r="O4" s="30">
        <v>0</v>
      </c>
      <c r="P4" s="30">
        <v>3777270.7952199997</v>
      </c>
      <c r="Q4" s="31">
        <v>28837</v>
      </c>
      <c r="R4" s="31">
        <v>826</v>
      </c>
      <c r="S4" s="31">
        <v>180</v>
      </c>
      <c r="T4" s="30">
        <v>43408.757829999995</v>
      </c>
      <c r="U4" s="30">
        <v>19.350000000000001</v>
      </c>
      <c r="V4" s="30">
        <v>19.87</v>
      </c>
      <c r="W4" s="30">
        <v>0</v>
      </c>
      <c r="X4" s="30">
        <v>0</v>
      </c>
      <c r="Y4" s="30">
        <v>0</v>
      </c>
      <c r="Z4" s="3"/>
      <c r="AA4" s="3"/>
      <c r="AB4" s="3"/>
      <c r="AC4" s="3"/>
    </row>
    <row r="5" spans="1:29" ht="29.25" customHeight="1">
      <c r="A5" s="26" t="s">
        <v>24</v>
      </c>
      <c r="B5" s="27" t="s">
        <v>43</v>
      </c>
      <c r="C5" s="30">
        <v>1033853514.15832</v>
      </c>
      <c r="D5" s="30">
        <v>231055757.74033999</v>
      </c>
      <c r="E5" s="30">
        <v>625831012.19706011</v>
      </c>
      <c r="F5" s="30">
        <v>3260765.8856698913</v>
      </c>
      <c r="G5" s="30">
        <v>173705978.33524999</v>
      </c>
      <c r="H5" s="30">
        <v>262246723.15892002</v>
      </c>
      <c r="I5" s="31">
        <v>4417586</v>
      </c>
      <c r="J5" s="31">
        <v>49566</v>
      </c>
      <c r="K5" s="30">
        <v>410137.28557000001</v>
      </c>
      <c r="L5" s="30">
        <f>8628028.5/1000</f>
        <v>8628.0285000000003</v>
      </c>
      <c r="M5" s="30">
        <v>17.600000000000001</v>
      </c>
      <c r="N5" s="30">
        <v>17.7</v>
      </c>
      <c r="O5" s="30">
        <v>0</v>
      </c>
      <c r="P5" s="30">
        <v>749019968.64540005</v>
      </c>
      <c r="Q5" s="31">
        <v>8302099</v>
      </c>
      <c r="R5" s="31">
        <v>38732</v>
      </c>
      <c r="S5" s="31">
        <v>31500</v>
      </c>
      <c r="T5" s="30">
        <v>5210193.2282199999</v>
      </c>
      <c r="U5" s="30">
        <v>14.27</v>
      </c>
      <c r="V5" s="30">
        <v>14.81</v>
      </c>
      <c r="W5" s="30">
        <v>0</v>
      </c>
      <c r="X5" s="30">
        <v>0</v>
      </c>
      <c r="Y5" s="30">
        <v>0</v>
      </c>
      <c r="Z5" s="3"/>
      <c r="AA5" s="3"/>
      <c r="AB5" s="3"/>
      <c r="AC5" s="3"/>
    </row>
    <row r="6" spans="1:29" ht="29.25" customHeight="1">
      <c r="A6" s="26" t="s">
        <v>23</v>
      </c>
      <c r="B6" s="27" t="s">
        <v>51</v>
      </c>
      <c r="C6" s="30">
        <v>32832407.682689998</v>
      </c>
      <c r="D6" s="30">
        <v>9822097.01138</v>
      </c>
      <c r="E6" s="30">
        <v>17392099.01585</v>
      </c>
      <c r="F6" s="30">
        <v>68723.892490003593</v>
      </c>
      <c r="G6" s="30">
        <v>5549487.7629700005</v>
      </c>
      <c r="H6" s="30">
        <v>11732666.476610001</v>
      </c>
      <c r="I6" s="31">
        <v>239868</v>
      </c>
      <c r="J6" s="31">
        <v>158761</v>
      </c>
      <c r="K6" s="30">
        <v>558837.75387999997</v>
      </c>
      <c r="L6" s="30">
        <v>0</v>
      </c>
      <c r="M6" s="30">
        <v>17.98</v>
      </c>
      <c r="N6" s="30">
        <v>18.04</v>
      </c>
      <c r="O6" s="30">
        <v>0</v>
      </c>
      <c r="P6" s="30">
        <v>19203917.81134</v>
      </c>
      <c r="Q6" s="31">
        <v>130764</v>
      </c>
      <c r="R6" s="31">
        <v>3514</v>
      </c>
      <c r="S6" s="31">
        <v>499</v>
      </c>
      <c r="T6" s="30">
        <v>153054.56505999999</v>
      </c>
      <c r="U6" s="30">
        <v>21.59</v>
      </c>
      <c r="V6" s="30">
        <v>21.89</v>
      </c>
      <c r="W6" s="30">
        <v>0</v>
      </c>
      <c r="X6" s="30">
        <v>0</v>
      </c>
      <c r="Y6" s="30">
        <v>0</v>
      </c>
      <c r="Z6" s="3"/>
      <c r="AA6" s="3"/>
      <c r="AB6" s="3"/>
      <c r="AC6" s="3"/>
    </row>
    <row r="7" spans="1:29" ht="29.25" customHeight="1">
      <c r="A7" s="26" t="s">
        <v>22</v>
      </c>
      <c r="B7" s="27" t="s">
        <v>34</v>
      </c>
      <c r="C7" s="30">
        <v>315009446.27513003</v>
      </c>
      <c r="D7" s="30">
        <v>9744454.3398099989</v>
      </c>
      <c r="E7" s="30">
        <v>269140484.16215998</v>
      </c>
      <c r="F7" s="30">
        <v>539250.48043997004</v>
      </c>
      <c r="G7" s="30">
        <v>35585257.292720005</v>
      </c>
      <c r="H7" s="30">
        <v>10911875.005350001</v>
      </c>
      <c r="I7" s="31">
        <v>71545</v>
      </c>
      <c r="J7" s="31">
        <v>8734</v>
      </c>
      <c r="K7" s="30">
        <v>85915.547250000003</v>
      </c>
      <c r="L7" s="30">
        <v>0</v>
      </c>
      <c r="M7" s="30">
        <v>13.67</v>
      </c>
      <c r="N7" s="30">
        <v>13.68</v>
      </c>
      <c r="O7" s="30">
        <v>0</v>
      </c>
      <c r="P7" s="30">
        <v>300867304.49901003</v>
      </c>
      <c r="Q7" s="31">
        <v>3587224</v>
      </c>
      <c r="R7" s="31">
        <v>10069</v>
      </c>
      <c r="S7" s="31">
        <v>13785</v>
      </c>
      <c r="T7" s="30">
        <v>2089059.0514500001</v>
      </c>
      <c r="U7" s="30">
        <v>9.0399999999999991</v>
      </c>
      <c r="V7" s="30">
        <v>9.5500000000000007</v>
      </c>
      <c r="W7" s="30">
        <v>0</v>
      </c>
      <c r="X7" s="30">
        <v>0</v>
      </c>
      <c r="Y7" s="30">
        <v>0</v>
      </c>
      <c r="Z7" s="3"/>
      <c r="AA7" s="3"/>
      <c r="AB7" s="3"/>
      <c r="AC7" s="3"/>
    </row>
    <row r="8" spans="1:29" ht="29.25" customHeight="1">
      <c r="A8" s="26" t="s">
        <v>21</v>
      </c>
      <c r="B8" s="27" t="s">
        <v>47</v>
      </c>
      <c r="C8" s="30">
        <v>67378095.623980001</v>
      </c>
      <c r="D8" s="30">
        <v>7449487.9146300005</v>
      </c>
      <c r="E8" s="30">
        <v>50089585.09443</v>
      </c>
      <c r="F8" s="30">
        <v>136510.53738999652</v>
      </c>
      <c r="G8" s="30">
        <v>9702512.0775300004</v>
      </c>
      <c r="H8" s="30">
        <v>9555600.4341900013</v>
      </c>
      <c r="I8" s="31">
        <v>91359</v>
      </c>
      <c r="J8" s="31">
        <v>27615</v>
      </c>
      <c r="K8" s="30">
        <v>86525.078989999995</v>
      </c>
      <c r="L8" s="30">
        <v>0</v>
      </c>
      <c r="M8" s="30">
        <v>13.08</v>
      </c>
      <c r="N8" s="30">
        <v>13.09</v>
      </c>
      <c r="O8" s="30">
        <v>0</v>
      </c>
      <c r="P8" s="30">
        <v>57022667.778620005</v>
      </c>
      <c r="Q8" s="31">
        <v>420657</v>
      </c>
      <c r="R8" s="31">
        <v>5817</v>
      </c>
      <c r="S8" s="31">
        <v>2612</v>
      </c>
      <c r="T8" s="30">
        <v>545418.34866000002</v>
      </c>
      <c r="U8" s="30">
        <v>12.31</v>
      </c>
      <c r="V8" s="30">
        <v>12.82</v>
      </c>
      <c r="W8" s="30">
        <v>0</v>
      </c>
      <c r="X8" s="30">
        <v>0</v>
      </c>
      <c r="Y8" s="30">
        <v>0</v>
      </c>
      <c r="Z8" s="3"/>
      <c r="AA8" s="3"/>
      <c r="AB8" s="3"/>
      <c r="AC8" s="3"/>
    </row>
    <row r="9" spans="1:29" ht="29.25" customHeight="1">
      <c r="A9" s="26" t="s">
        <v>20</v>
      </c>
      <c r="B9" s="27" t="s">
        <v>39</v>
      </c>
      <c r="C9" s="30">
        <v>44077156.01833</v>
      </c>
      <c r="D9" s="30">
        <v>26499652.968800001</v>
      </c>
      <c r="E9" s="30">
        <v>1259183.0697699999</v>
      </c>
      <c r="F9" s="30">
        <v>133575.56599000169</v>
      </c>
      <c r="G9" s="30">
        <v>16184744.413770001</v>
      </c>
      <c r="H9" s="30">
        <v>31040051.99969</v>
      </c>
      <c r="I9" s="31">
        <v>279832</v>
      </c>
      <c r="J9" s="31">
        <v>91148</v>
      </c>
      <c r="K9" s="30">
        <v>501956.29493000003</v>
      </c>
      <c r="L9" s="30">
        <v>0</v>
      </c>
      <c r="M9" s="30">
        <v>11.85</v>
      </c>
      <c r="N9" s="30">
        <v>11.86</v>
      </c>
      <c r="O9" s="30">
        <v>0</v>
      </c>
      <c r="P9" s="30">
        <v>1496708.6643099999</v>
      </c>
      <c r="Q9" s="31">
        <v>14204</v>
      </c>
      <c r="R9" s="31">
        <v>68</v>
      </c>
      <c r="S9" s="31">
        <v>168</v>
      </c>
      <c r="T9" s="30">
        <v>21799.47336</v>
      </c>
      <c r="U9" s="30">
        <v>9.06</v>
      </c>
      <c r="V9" s="30">
        <v>9.57</v>
      </c>
      <c r="W9" s="30">
        <v>0</v>
      </c>
      <c r="X9" s="30">
        <v>0</v>
      </c>
      <c r="Y9" s="30">
        <v>0</v>
      </c>
      <c r="Z9" s="3"/>
      <c r="AA9" s="3"/>
      <c r="AB9" s="3"/>
      <c r="AC9" s="3"/>
    </row>
    <row r="10" spans="1:29" ht="29.25" customHeight="1">
      <c r="A10" s="26" t="s">
        <v>19</v>
      </c>
      <c r="B10" s="27" t="s">
        <v>32</v>
      </c>
      <c r="C10" s="30">
        <v>920550.29699000006</v>
      </c>
      <c r="D10" s="30">
        <v>313971.64002999995</v>
      </c>
      <c r="E10" s="30">
        <v>0</v>
      </c>
      <c r="F10" s="30">
        <v>4424.9948600000143</v>
      </c>
      <c r="G10" s="30">
        <v>602153.66210000007</v>
      </c>
      <c r="H10" s="30">
        <v>140758.93519999998</v>
      </c>
      <c r="I10" s="31">
        <v>1660</v>
      </c>
      <c r="J10" s="31">
        <v>237</v>
      </c>
      <c r="K10" s="30">
        <v>3133.2804500000002</v>
      </c>
      <c r="L10" s="30">
        <v>0</v>
      </c>
      <c r="M10" s="30">
        <v>21.96</v>
      </c>
      <c r="N10" s="30">
        <v>22.15</v>
      </c>
      <c r="O10" s="30">
        <v>0</v>
      </c>
      <c r="P10" s="30">
        <v>0</v>
      </c>
      <c r="Q10" s="31">
        <v>0</v>
      </c>
      <c r="R10" s="31">
        <v>0</v>
      </c>
      <c r="S10" s="31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"/>
      <c r="AA10" s="3"/>
      <c r="AB10" s="3"/>
      <c r="AC10" s="3"/>
    </row>
    <row r="11" spans="1:29" ht="29.25" customHeight="1">
      <c r="A11" s="26" t="s">
        <v>18</v>
      </c>
      <c r="B11" s="27" t="s">
        <v>29</v>
      </c>
      <c r="C11" s="30">
        <v>22883166.55624</v>
      </c>
      <c r="D11" s="30">
        <v>13667357.965629999</v>
      </c>
      <c r="E11" s="30">
        <v>4457530.2786400001</v>
      </c>
      <c r="F11" s="30">
        <v>46456.529399999621</v>
      </c>
      <c r="G11" s="30">
        <v>4711821.7825699998</v>
      </c>
      <c r="H11" s="30">
        <v>15295893.51506</v>
      </c>
      <c r="I11" s="31">
        <v>131693</v>
      </c>
      <c r="J11" s="31">
        <v>14016</v>
      </c>
      <c r="K11" s="30">
        <v>221694.60543</v>
      </c>
      <c r="L11" s="30">
        <v>0</v>
      </c>
      <c r="M11" s="30">
        <v>22.52</v>
      </c>
      <c r="N11" s="30">
        <v>23.79</v>
      </c>
      <c r="O11" s="30">
        <v>0</v>
      </c>
      <c r="P11" s="30">
        <v>4975097.42722</v>
      </c>
      <c r="Q11" s="31">
        <v>48208</v>
      </c>
      <c r="R11" s="31">
        <v>313</v>
      </c>
      <c r="S11" s="31">
        <v>262</v>
      </c>
      <c r="T11" s="30">
        <v>37879.122750000002</v>
      </c>
      <c r="U11" s="30">
        <v>23.28</v>
      </c>
      <c r="V11" s="30">
        <v>24.25</v>
      </c>
      <c r="W11" s="30">
        <v>0</v>
      </c>
      <c r="X11" s="30">
        <v>0</v>
      </c>
      <c r="Y11" s="30">
        <v>0</v>
      </c>
      <c r="Z11" s="3"/>
      <c r="AA11" s="3"/>
      <c r="AB11" s="3"/>
      <c r="AC11" s="3"/>
    </row>
    <row r="12" spans="1:29" ht="29.25" customHeight="1">
      <c r="A12" s="26" t="s">
        <v>17</v>
      </c>
      <c r="B12" s="27" t="s">
        <v>48</v>
      </c>
      <c r="C12" s="30">
        <v>2400907.2739400002</v>
      </c>
      <c r="D12" s="30">
        <v>1721820.08543</v>
      </c>
      <c r="E12" s="30">
        <v>0</v>
      </c>
      <c r="F12" s="30">
        <v>9707.1746799998291</v>
      </c>
      <c r="G12" s="30">
        <v>669380.01383000007</v>
      </c>
      <c r="H12" s="30">
        <v>2032612.8750999998</v>
      </c>
      <c r="I12" s="31">
        <v>10881</v>
      </c>
      <c r="J12" s="31">
        <v>8478</v>
      </c>
      <c r="K12" s="30">
        <v>101407.73120000001</v>
      </c>
      <c r="L12" s="30">
        <v>0</v>
      </c>
      <c r="M12" s="30">
        <v>25.75</v>
      </c>
      <c r="N12" s="30">
        <v>33.549999999999997</v>
      </c>
      <c r="O12" s="30">
        <v>0</v>
      </c>
      <c r="P12" s="30">
        <v>0</v>
      </c>
      <c r="Q12" s="31">
        <v>0</v>
      </c>
      <c r="R12" s="31">
        <v>0</v>
      </c>
      <c r="S12" s="31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"/>
      <c r="AA12" s="3"/>
      <c r="AB12" s="3"/>
      <c r="AC12" s="3"/>
    </row>
    <row r="13" spans="1:29" ht="29.25" customHeight="1">
      <c r="A13" s="26" t="s">
        <v>16</v>
      </c>
      <c r="B13" s="27" t="s">
        <v>55</v>
      </c>
      <c r="C13" s="30">
        <v>22254919.492200002</v>
      </c>
      <c r="D13" s="30">
        <v>19412548.465240002</v>
      </c>
      <c r="E13" s="30">
        <v>0</v>
      </c>
      <c r="F13" s="30">
        <v>35997.116969997405</v>
      </c>
      <c r="G13" s="30">
        <v>2806373.9099899996</v>
      </c>
      <c r="H13" s="30">
        <v>21312092.332990002</v>
      </c>
      <c r="I13" s="31">
        <v>65328</v>
      </c>
      <c r="J13" s="31">
        <v>30374</v>
      </c>
      <c r="K13" s="30">
        <v>194359.11309</v>
      </c>
      <c r="L13" s="30">
        <v>0</v>
      </c>
      <c r="M13" s="30">
        <v>21.47</v>
      </c>
      <c r="N13" s="30">
        <v>21.57</v>
      </c>
      <c r="O13" s="30">
        <v>0</v>
      </c>
      <c r="P13" s="30">
        <v>0</v>
      </c>
      <c r="Q13" s="31">
        <v>0</v>
      </c>
      <c r="R13" s="31">
        <v>0</v>
      </c>
      <c r="S13" s="31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"/>
      <c r="AA13" s="3"/>
      <c r="AB13" s="3"/>
      <c r="AC13" s="3"/>
    </row>
    <row r="14" spans="1:29" ht="29.25" customHeight="1">
      <c r="A14" s="26" t="s">
        <v>15</v>
      </c>
      <c r="B14" s="27" t="s">
        <v>36</v>
      </c>
      <c r="C14" s="30">
        <v>625773410.84535003</v>
      </c>
      <c r="D14" s="30">
        <v>417237484.84728998</v>
      </c>
      <c r="E14" s="30">
        <v>1127287.9977899999</v>
      </c>
      <c r="F14" s="30">
        <v>2106867.433920044</v>
      </c>
      <c r="G14" s="30">
        <v>205301770.56635001</v>
      </c>
      <c r="H14" s="30">
        <v>585745716.04685998</v>
      </c>
      <c r="I14" s="31">
        <v>1338724</v>
      </c>
      <c r="J14" s="31">
        <v>356631</v>
      </c>
      <c r="K14" s="30">
        <v>5350581.19252</v>
      </c>
      <c r="L14" s="30">
        <v>0</v>
      </c>
      <c r="M14" s="30">
        <v>11.29</v>
      </c>
      <c r="N14" s="30">
        <v>11.87</v>
      </c>
      <c r="O14" s="30">
        <v>0</v>
      </c>
      <c r="P14" s="30">
        <v>1296816.2350099999</v>
      </c>
      <c r="Q14" s="31">
        <v>8413</v>
      </c>
      <c r="R14" s="31">
        <v>0</v>
      </c>
      <c r="S14" s="31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"/>
      <c r="AA14" s="3"/>
      <c r="AB14" s="3"/>
      <c r="AC14" s="3"/>
    </row>
    <row r="15" spans="1:29" ht="29.25" customHeight="1">
      <c r="A15" s="26" t="s">
        <v>14</v>
      </c>
      <c r="B15" s="27" t="s">
        <v>59</v>
      </c>
      <c r="C15" s="30">
        <v>16263860.96809</v>
      </c>
      <c r="D15" s="30">
        <v>1012021.11318</v>
      </c>
      <c r="E15" s="30">
        <v>11957694.12269</v>
      </c>
      <c r="F15" s="30">
        <v>29018.476000000359</v>
      </c>
      <c r="G15" s="30">
        <v>3265127.2562199999</v>
      </c>
      <c r="H15" s="30">
        <v>1484651.6126199998</v>
      </c>
      <c r="I15" s="31">
        <v>31556</v>
      </c>
      <c r="J15" s="31">
        <v>1741</v>
      </c>
      <c r="K15" s="30">
        <v>59385.923270000007</v>
      </c>
      <c r="L15" s="30">
        <v>0</v>
      </c>
      <c r="M15" s="30">
        <v>3.35</v>
      </c>
      <c r="N15" s="30">
        <v>3.75</v>
      </c>
      <c r="O15" s="30">
        <v>0</v>
      </c>
      <c r="P15" s="30">
        <v>13082361.80859</v>
      </c>
      <c r="Q15" s="31">
        <v>144559</v>
      </c>
      <c r="R15" s="31">
        <v>695</v>
      </c>
      <c r="S15" s="31">
        <v>569</v>
      </c>
      <c r="T15" s="30">
        <v>85803.374689999997</v>
      </c>
      <c r="U15" s="30">
        <v>12.07</v>
      </c>
      <c r="V15" s="30">
        <v>12.51</v>
      </c>
      <c r="W15" s="30">
        <v>0</v>
      </c>
      <c r="X15" s="30">
        <v>0</v>
      </c>
      <c r="Y15" s="30">
        <v>0</v>
      </c>
      <c r="Z15" s="3"/>
      <c r="AA15" s="3"/>
      <c r="AB15" s="3"/>
      <c r="AC15" s="3"/>
    </row>
    <row r="16" spans="1:29" ht="29.25" customHeight="1">
      <c r="A16" s="26" t="s">
        <v>13</v>
      </c>
      <c r="B16" s="27" t="s">
        <v>38</v>
      </c>
      <c r="C16" s="30">
        <v>1136542380.1455901</v>
      </c>
      <c r="D16" s="30">
        <v>158674409.86205</v>
      </c>
      <c r="E16" s="30">
        <v>861312132.20234001</v>
      </c>
      <c r="F16" s="30">
        <v>6057340.7421300663</v>
      </c>
      <c r="G16" s="30">
        <v>110498497.33907001</v>
      </c>
      <c r="H16" s="30">
        <v>174406965.53584</v>
      </c>
      <c r="I16" s="31">
        <v>1513633</v>
      </c>
      <c r="J16" s="31">
        <v>155941</v>
      </c>
      <c r="K16" s="30">
        <v>1800155.90839</v>
      </c>
      <c r="L16" s="30">
        <f>3468458.57/1000</f>
        <v>3468.4585699999998</v>
      </c>
      <c r="M16" s="30">
        <v>18.07</v>
      </c>
      <c r="N16" s="30">
        <v>18.22</v>
      </c>
      <c r="O16" s="30">
        <v>0</v>
      </c>
      <c r="P16" s="30">
        <v>938559499.11204004</v>
      </c>
      <c r="Q16" s="31">
        <v>9585399</v>
      </c>
      <c r="R16" s="31">
        <v>57768</v>
      </c>
      <c r="S16" s="31">
        <v>38083</v>
      </c>
      <c r="T16" s="30">
        <v>5945226.1263000006</v>
      </c>
      <c r="U16" s="30">
        <v>14.87</v>
      </c>
      <c r="V16" s="30">
        <v>15.36</v>
      </c>
      <c r="W16" s="30">
        <v>0</v>
      </c>
      <c r="X16" s="30">
        <v>0</v>
      </c>
      <c r="Y16" s="30">
        <v>0</v>
      </c>
      <c r="Z16" s="3"/>
      <c r="AA16" s="3"/>
      <c r="AB16" s="3"/>
      <c r="AC16" s="3"/>
    </row>
    <row r="17" spans="1:29" ht="29.25" customHeight="1">
      <c r="A17" s="26" t="s">
        <v>12</v>
      </c>
      <c r="B17" s="27" t="s">
        <v>45</v>
      </c>
      <c r="C17" s="30">
        <v>649152664.93267</v>
      </c>
      <c r="D17" s="30">
        <v>410108385.55153</v>
      </c>
      <c r="E17" s="30">
        <v>0</v>
      </c>
      <c r="F17" s="30">
        <v>542593.77613995364</v>
      </c>
      <c r="G17" s="30">
        <v>238501685.60499999</v>
      </c>
      <c r="H17" s="30">
        <v>529250012.63840002</v>
      </c>
      <c r="I17" s="31">
        <v>235450</v>
      </c>
      <c r="J17" s="31">
        <v>176124</v>
      </c>
      <c r="K17" s="30">
        <v>6931656.3672200004</v>
      </c>
      <c r="L17" s="30">
        <v>0</v>
      </c>
      <c r="M17" s="30">
        <v>12.09</v>
      </c>
      <c r="N17" s="30">
        <v>12.11</v>
      </c>
      <c r="O17" s="30">
        <v>0</v>
      </c>
      <c r="P17" s="30">
        <v>0</v>
      </c>
      <c r="Q17" s="31">
        <v>0</v>
      </c>
      <c r="R17" s="31">
        <v>0</v>
      </c>
      <c r="S17" s="31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"/>
      <c r="AA17" s="3"/>
      <c r="AB17" s="3"/>
      <c r="AC17" s="3"/>
    </row>
    <row r="18" spans="1:29" ht="27.2" customHeight="1">
      <c r="A18" s="26" t="s">
        <v>11</v>
      </c>
      <c r="B18" s="27" t="s">
        <v>30</v>
      </c>
      <c r="C18" s="30">
        <v>61697542.171849996</v>
      </c>
      <c r="D18" s="30">
        <v>21105175.014699999</v>
      </c>
      <c r="E18" s="30">
        <v>29695292.531909999</v>
      </c>
      <c r="F18" s="30">
        <v>593799.04829000088</v>
      </c>
      <c r="G18" s="30">
        <v>10303275.576950001</v>
      </c>
      <c r="H18" s="30">
        <v>23052454.180050001</v>
      </c>
      <c r="I18" s="31">
        <v>129397</v>
      </c>
      <c r="J18" s="31">
        <v>56234</v>
      </c>
      <c r="K18" s="30">
        <v>407936.18044999999</v>
      </c>
      <c r="L18" s="30">
        <v>0</v>
      </c>
      <c r="M18" s="30">
        <v>17.649999999999999</v>
      </c>
      <c r="N18" s="30">
        <v>17.690000000000001</v>
      </c>
      <c r="O18" s="30">
        <v>0</v>
      </c>
      <c r="P18" s="30">
        <v>32640093.589279998</v>
      </c>
      <c r="Q18" s="31">
        <v>326627</v>
      </c>
      <c r="R18" s="31">
        <v>1511</v>
      </c>
      <c r="S18" s="31">
        <v>1500</v>
      </c>
      <c r="T18" s="30">
        <v>292203.60262999998</v>
      </c>
      <c r="U18" s="30">
        <v>16.28</v>
      </c>
      <c r="V18" s="30">
        <v>16.8</v>
      </c>
      <c r="W18" s="30">
        <v>0</v>
      </c>
      <c r="X18" s="30">
        <v>0</v>
      </c>
      <c r="Y18" s="30">
        <v>0</v>
      </c>
      <c r="Z18" s="3"/>
      <c r="AA18" s="3"/>
      <c r="AB18" s="3"/>
      <c r="AC18" s="3"/>
    </row>
    <row r="19" spans="1:29" ht="27.2" customHeight="1">
      <c r="A19" s="26" t="s">
        <v>10</v>
      </c>
      <c r="B19" s="27" t="s">
        <v>40</v>
      </c>
      <c r="C19" s="30">
        <v>33581136.350929998</v>
      </c>
      <c r="D19" s="30">
        <v>2780561.72572</v>
      </c>
      <c r="E19" s="30">
        <v>24751621.745370001</v>
      </c>
      <c r="F19" s="30">
        <v>117351.72482999945</v>
      </c>
      <c r="G19" s="30">
        <v>5931601.1550099999</v>
      </c>
      <c r="H19" s="30">
        <v>3423463.2429599999</v>
      </c>
      <c r="I19" s="31">
        <v>121413</v>
      </c>
      <c r="J19" s="31">
        <v>23229</v>
      </c>
      <c r="K19" s="30">
        <v>44914.955549999999</v>
      </c>
      <c r="L19" s="30">
        <v>0</v>
      </c>
      <c r="M19" s="30">
        <v>20.5</v>
      </c>
      <c r="N19" s="30">
        <v>21.85</v>
      </c>
      <c r="O19" s="30">
        <v>0</v>
      </c>
      <c r="P19" s="30">
        <v>28430742.159810003</v>
      </c>
      <c r="Q19" s="31">
        <v>300352</v>
      </c>
      <c r="R19" s="31">
        <v>1209</v>
      </c>
      <c r="S19" s="31">
        <v>1328</v>
      </c>
      <c r="T19" s="30">
        <v>220017.02638999998</v>
      </c>
      <c r="U19" s="30">
        <v>18.239999999999998</v>
      </c>
      <c r="V19" s="30">
        <v>18.7</v>
      </c>
      <c r="W19" s="30">
        <v>0</v>
      </c>
      <c r="X19" s="30">
        <v>0</v>
      </c>
      <c r="Y19" s="30">
        <v>0</v>
      </c>
      <c r="Z19" s="3"/>
      <c r="AA19" s="3"/>
      <c r="AB19" s="3"/>
      <c r="AC19" s="3"/>
    </row>
    <row r="20" spans="1:29" ht="27.2" customHeight="1">
      <c r="A20" s="26" t="s">
        <v>9</v>
      </c>
      <c r="B20" s="27" t="s">
        <v>42</v>
      </c>
      <c r="C20" s="30">
        <v>2394261.6952499999</v>
      </c>
      <c r="D20" s="30">
        <v>486682.94626</v>
      </c>
      <c r="E20" s="30">
        <v>1167590.14035</v>
      </c>
      <c r="F20" s="30">
        <v>15268.33450999999</v>
      </c>
      <c r="G20" s="30">
        <v>724720.27413000003</v>
      </c>
      <c r="H20" s="30">
        <v>699204.21559000004</v>
      </c>
      <c r="I20" s="31">
        <v>10524</v>
      </c>
      <c r="J20" s="31">
        <v>522</v>
      </c>
      <c r="K20" s="30">
        <v>13165.37247</v>
      </c>
      <c r="L20" s="30">
        <v>0</v>
      </c>
      <c r="M20" s="30">
        <v>16.96</v>
      </c>
      <c r="N20" s="30">
        <v>18.07</v>
      </c>
      <c r="O20" s="30">
        <v>0</v>
      </c>
      <c r="P20" s="30">
        <v>1318434.14745</v>
      </c>
      <c r="Q20" s="31">
        <v>8676</v>
      </c>
      <c r="R20" s="31">
        <v>37</v>
      </c>
      <c r="S20" s="31">
        <v>26</v>
      </c>
      <c r="T20" s="30">
        <v>5855.0201699999998</v>
      </c>
      <c r="U20" s="30">
        <v>19.809999999999999</v>
      </c>
      <c r="V20" s="30">
        <v>19.809999999999999</v>
      </c>
      <c r="W20" s="30">
        <v>0</v>
      </c>
      <c r="X20" s="30">
        <v>0</v>
      </c>
      <c r="Y20" s="30">
        <v>0</v>
      </c>
      <c r="Z20" s="3"/>
      <c r="AA20" s="3"/>
      <c r="AB20" s="3"/>
      <c r="AC20" s="3"/>
    </row>
    <row r="21" spans="1:29" ht="27.2" customHeight="1">
      <c r="A21" s="26" t="s">
        <v>8</v>
      </c>
      <c r="B21" s="27" t="s">
        <v>53</v>
      </c>
      <c r="C21" s="30">
        <v>187420924.67271</v>
      </c>
      <c r="D21" s="30">
        <v>158097707.20989001</v>
      </c>
      <c r="E21" s="30">
        <v>12603496.15058</v>
      </c>
      <c r="F21" s="30">
        <v>263867.33141000365</v>
      </c>
      <c r="G21" s="30">
        <v>16455853.980830001</v>
      </c>
      <c r="H21" s="30">
        <v>170101461.36639002</v>
      </c>
      <c r="I21" s="31">
        <v>138610</v>
      </c>
      <c r="J21" s="31">
        <v>34375</v>
      </c>
      <c r="K21" s="30">
        <v>1679774.1642400001</v>
      </c>
      <c r="L21" s="30">
        <v>0</v>
      </c>
      <c r="M21" s="30">
        <v>21.65</v>
      </c>
      <c r="N21" s="30">
        <v>21.67</v>
      </c>
      <c r="O21" s="30">
        <v>0</v>
      </c>
      <c r="P21" s="30">
        <v>13524343.30779</v>
      </c>
      <c r="Q21" s="31">
        <v>47066</v>
      </c>
      <c r="R21" s="31">
        <v>460</v>
      </c>
      <c r="S21" s="31">
        <v>277</v>
      </c>
      <c r="T21" s="30">
        <v>58309.74656</v>
      </c>
      <c r="U21" s="30">
        <v>27.99</v>
      </c>
      <c r="V21" s="30">
        <v>27.99</v>
      </c>
      <c r="W21" s="30">
        <v>0</v>
      </c>
      <c r="X21" s="30">
        <v>0</v>
      </c>
      <c r="Y21" s="30">
        <v>0</v>
      </c>
      <c r="Z21" s="3"/>
      <c r="AA21" s="3"/>
      <c r="AB21" s="3"/>
      <c r="AC21" s="3"/>
    </row>
    <row r="22" spans="1:29" ht="27.2" customHeight="1">
      <c r="A22" s="26" t="s">
        <v>7</v>
      </c>
      <c r="B22" s="27" t="s">
        <v>41</v>
      </c>
      <c r="C22" s="30">
        <v>9610456.693909999</v>
      </c>
      <c r="D22" s="30">
        <f>1519511930.91/1000</f>
        <v>1519511.9309100001</v>
      </c>
      <c r="E22" s="30">
        <v>5916877.7076499993</v>
      </c>
      <c r="F22" s="30">
        <f>30632398.8500001/1000</f>
        <v>30632.3988500001</v>
      </c>
      <c r="G22" s="30">
        <v>2143434.6565</v>
      </c>
      <c r="H22" s="30">
        <v>1993595.28678</v>
      </c>
      <c r="I22" s="31">
        <v>10511</v>
      </c>
      <c r="J22" s="31">
        <v>7920</v>
      </c>
      <c r="K22" s="30">
        <v>46515.080419999998</v>
      </c>
      <c r="L22" s="30">
        <v>0</v>
      </c>
      <c r="M22" s="30">
        <v>11.07</v>
      </c>
      <c r="N22" s="30">
        <v>11.07</v>
      </c>
      <c r="O22" s="30">
        <v>0</v>
      </c>
      <c r="P22" s="30">
        <v>7096473.1075499998</v>
      </c>
      <c r="Q22" s="31">
        <v>52825</v>
      </c>
      <c r="R22" s="31">
        <v>518</v>
      </c>
      <c r="S22" s="31">
        <v>206</v>
      </c>
      <c r="T22" s="30">
        <v>45835.101630000005</v>
      </c>
      <c r="U22" s="30">
        <v>11.74</v>
      </c>
      <c r="V22" s="30">
        <v>12.26</v>
      </c>
      <c r="W22" s="30">
        <v>0</v>
      </c>
      <c r="X22" s="30">
        <v>0</v>
      </c>
      <c r="Y22" s="30">
        <v>0</v>
      </c>
      <c r="Z22" s="3"/>
      <c r="AA22" s="3"/>
      <c r="AB22" s="3"/>
      <c r="AC22" s="3"/>
    </row>
    <row r="23" spans="1:29" ht="27.2" customHeight="1">
      <c r="A23" s="26" t="s">
        <v>6</v>
      </c>
      <c r="B23" s="27" t="s">
        <v>58</v>
      </c>
      <c r="C23" s="30">
        <v>6243124.5852399999</v>
      </c>
      <c r="D23" s="30">
        <f>4241607363.58/1000</f>
        <v>4241607.3635799997</v>
      </c>
      <c r="E23" s="30">
        <v>0</v>
      </c>
      <c r="F23" s="30">
        <f>13719339.4099998/1000</f>
        <v>13719.3394099998</v>
      </c>
      <c r="G23" s="30">
        <v>1987797.88225</v>
      </c>
      <c r="H23" s="30">
        <v>5373493.7650200007</v>
      </c>
      <c r="I23" s="31">
        <v>13065</v>
      </c>
      <c r="J23" s="31">
        <v>8582</v>
      </c>
      <c r="K23" s="30">
        <v>51355.006289999998</v>
      </c>
      <c r="L23" s="30">
        <v>0</v>
      </c>
      <c r="M23" s="30">
        <v>6.75</v>
      </c>
      <c r="N23" s="30">
        <v>7.42</v>
      </c>
      <c r="O23" s="30">
        <v>0</v>
      </c>
      <c r="P23" s="30">
        <v>0</v>
      </c>
      <c r="Q23" s="31">
        <v>0</v>
      </c>
      <c r="R23" s="31">
        <v>0</v>
      </c>
      <c r="S23" s="31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"/>
      <c r="AA23" s="3"/>
      <c r="AB23" s="3"/>
      <c r="AC23" s="3"/>
    </row>
    <row r="24" spans="1:29" ht="27.2" customHeight="1">
      <c r="A24" s="26" t="s">
        <v>5</v>
      </c>
      <c r="B24" s="27" t="s">
        <v>31</v>
      </c>
      <c r="C24" s="30">
        <v>9341157.235129999</v>
      </c>
      <c r="D24" s="30">
        <f>3362111348.68/1000</f>
        <v>3362111.3486799998</v>
      </c>
      <c r="E24" s="30">
        <v>2583954.49737</v>
      </c>
      <c r="F24" s="30">
        <f>51291071.77/1000</f>
        <v>51291.071770000002</v>
      </c>
      <c r="G24" s="30">
        <v>3343800.3173099998</v>
      </c>
      <c r="H24" s="30">
        <v>5021817.0502299992</v>
      </c>
      <c r="I24" s="31">
        <v>16843</v>
      </c>
      <c r="J24" s="31">
        <v>7519</v>
      </c>
      <c r="K24" s="30">
        <v>54392.168789999996</v>
      </c>
      <c r="L24" s="30">
        <v>0</v>
      </c>
      <c r="M24" s="30">
        <v>30.26</v>
      </c>
      <c r="N24" s="30">
        <v>31.59</v>
      </c>
      <c r="O24" s="30">
        <v>0</v>
      </c>
      <c r="P24" s="30">
        <v>2751165.9031799999</v>
      </c>
      <c r="Q24" s="31">
        <v>19120</v>
      </c>
      <c r="R24" s="31">
        <v>16</v>
      </c>
      <c r="S24" s="31">
        <v>74</v>
      </c>
      <c r="T24" s="30">
        <v>12545.87931</v>
      </c>
      <c r="U24" s="30">
        <v>21.73</v>
      </c>
      <c r="V24" s="30">
        <v>21.73</v>
      </c>
      <c r="W24" s="30">
        <v>0</v>
      </c>
      <c r="X24" s="30">
        <v>0</v>
      </c>
      <c r="Y24" s="30">
        <v>0</v>
      </c>
      <c r="Z24" s="3"/>
      <c r="AA24" s="3"/>
      <c r="AB24" s="3"/>
      <c r="AC24" s="3"/>
    </row>
    <row r="25" spans="1:29" ht="27.2" customHeight="1">
      <c r="A25" s="26" t="s">
        <v>4</v>
      </c>
      <c r="B25" s="27" t="s">
        <v>50</v>
      </c>
      <c r="C25" s="30">
        <v>953713.41162000003</v>
      </c>
      <c r="D25" s="30">
        <v>526035.04908000003</v>
      </c>
      <c r="E25" s="30">
        <v>0</v>
      </c>
      <c r="F25" s="30">
        <v>3968.3524600000383</v>
      </c>
      <c r="G25" s="30">
        <v>423710.01007999998</v>
      </c>
      <c r="H25" s="30">
        <v>611825.65219000005</v>
      </c>
      <c r="I25" s="31">
        <v>958</v>
      </c>
      <c r="J25" s="31">
        <v>894</v>
      </c>
      <c r="K25" s="30">
        <v>10686.828310000001</v>
      </c>
      <c r="L25" s="30">
        <v>0</v>
      </c>
      <c r="M25" s="30">
        <v>23.2</v>
      </c>
      <c r="N25" s="30">
        <v>23.2</v>
      </c>
      <c r="O25" s="30">
        <v>0</v>
      </c>
      <c r="P25" s="30">
        <v>0</v>
      </c>
      <c r="Q25" s="31">
        <v>0</v>
      </c>
      <c r="R25" s="31">
        <v>0</v>
      </c>
      <c r="S25" s="31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"/>
      <c r="AA25" s="3"/>
      <c r="AB25" s="3"/>
      <c r="AC25" s="3"/>
    </row>
    <row r="26" spans="1:29" ht="27.2" customHeight="1">
      <c r="A26" s="26" t="s">
        <v>3</v>
      </c>
      <c r="B26" s="27" t="s">
        <v>28</v>
      </c>
      <c r="C26" s="30">
        <v>9137353.4081200007</v>
      </c>
      <c r="D26" s="30">
        <v>2283528.3515500003</v>
      </c>
      <c r="E26" s="30">
        <v>5744565.7824300006</v>
      </c>
      <c r="F26" s="30">
        <v>26187.046909999848</v>
      </c>
      <c r="G26" s="30">
        <v>1083072.2272300001</v>
      </c>
      <c r="H26" s="30">
        <v>2381444.6934499997</v>
      </c>
      <c r="I26" s="31">
        <v>50482</v>
      </c>
      <c r="J26" s="31">
        <v>26041</v>
      </c>
      <c r="K26" s="30">
        <v>49458.364430000001</v>
      </c>
      <c r="L26" s="30">
        <v>0</v>
      </c>
      <c r="M26" s="30">
        <v>21.78</v>
      </c>
      <c r="N26" s="30">
        <v>21.88</v>
      </c>
      <c r="O26" s="30">
        <v>0</v>
      </c>
      <c r="P26" s="30">
        <v>5964090.8839999996</v>
      </c>
      <c r="Q26" s="31">
        <v>62907</v>
      </c>
      <c r="R26" s="31">
        <v>219</v>
      </c>
      <c r="S26" s="31">
        <v>264</v>
      </c>
      <c r="T26" s="30">
        <v>42462.489889999997</v>
      </c>
      <c r="U26" s="30">
        <v>23.06</v>
      </c>
      <c r="V26" s="30">
        <v>23.54</v>
      </c>
      <c r="W26" s="30">
        <v>0</v>
      </c>
      <c r="X26" s="30">
        <v>0</v>
      </c>
      <c r="Y26" s="30">
        <v>0</v>
      </c>
      <c r="Z26" s="3"/>
      <c r="AA26" s="3"/>
      <c r="AB26" s="3"/>
      <c r="AC26" s="3"/>
    </row>
    <row r="27" spans="1:29" ht="27.2" customHeight="1">
      <c r="A27" s="26" t="s">
        <v>2</v>
      </c>
      <c r="B27" s="27" t="s">
        <v>57</v>
      </c>
      <c r="C27" s="30">
        <v>17913444.21136</v>
      </c>
      <c r="D27" s="30">
        <v>3264121.6</v>
      </c>
      <c r="E27" s="30">
        <v>11480225.41526</v>
      </c>
      <c r="F27" s="30">
        <v>26603.255829999925</v>
      </c>
      <c r="G27" s="30">
        <v>3142493.9402700001</v>
      </c>
      <c r="H27" s="30">
        <v>3843946.5764699997</v>
      </c>
      <c r="I27" s="31">
        <v>68129</v>
      </c>
      <c r="J27" s="31">
        <v>3223</v>
      </c>
      <c r="K27" s="30">
        <v>27325.055640000002</v>
      </c>
      <c r="L27" s="30">
        <v>0</v>
      </c>
      <c r="M27" s="30">
        <v>13.27</v>
      </c>
      <c r="N27" s="30">
        <v>13.29</v>
      </c>
      <c r="O27" s="30">
        <v>0</v>
      </c>
      <c r="P27" s="30">
        <v>13070531.385670001</v>
      </c>
      <c r="Q27" s="31">
        <v>94876</v>
      </c>
      <c r="R27" s="31">
        <v>1537</v>
      </c>
      <c r="S27" s="31">
        <v>613</v>
      </c>
      <c r="T27" s="30">
        <v>162803.51799000002</v>
      </c>
      <c r="U27" s="30">
        <v>11.61</v>
      </c>
      <c r="V27" s="30">
        <v>12.11</v>
      </c>
      <c r="W27" s="30">
        <v>0</v>
      </c>
      <c r="X27" s="30">
        <v>0</v>
      </c>
      <c r="Y27" s="30">
        <v>0</v>
      </c>
      <c r="Z27" s="3"/>
      <c r="AA27" s="3"/>
      <c r="AB27" s="3"/>
      <c r="AC27" s="3"/>
    </row>
    <row r="28" spans="1:29" ht="27.2" customHeight="1">
      <c r="A28" s="26" t="s">
        <v>1</v>
      </c>
      <c r="B28" s="27" t="s">
        <v>56</v>
      </c>
      <c r="C28" s="30">
        <v>34951896.338459998</v>
      </c>
      <c r="D28" s="30">
        <v>32087598.907240003</v>
      </c>
      <c r="E28" s="30">
        <v>0</v>
      </c>
      <c r="F28" s="30">
        <v>95592.601189998633</v>
      </c>
      <c r="G28" s="30">
        <v>2768704.8300300003</v>
      </c>
      <c r="H28" s="30">
        <v>32829604.95022</v>
      </c>
      <c r="I28" s="31">
        <v>36317</v>
      </c>
      <c r="J28" s="31">
        <v>231</v>
      </c>
      <c r="K28" s="30">
        <v>22224.501649999998</v>
      </c>
      <c r="L28" s="30">
        <v>0</v>
      </c>
      <c r="M28" s="30">
        <v>5.15</v>
      </c>
      <c r="N28" s="30">
        <v>5.33</v>
      </c>
      <c r="O28" s="30">
        <v>0</v>
      </c>
      <c r="P28" s="30">
        <v>0</v>
      </c>
      <c r="Q28" s="31">
        <v>0</v>
      </c>
      <c r="R28" s="31">
        <v>0</v>
      </c>
      <c r="S28" s="31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"/>
      <c r="AA28" s="3"/>
      <c r="AB28" s="3"/>
      <c r="AC28" s="3"/>
    </row>
    <row r="29" spans="1:29" ht="27.2" customHeight="1">
      <c r="A29" s="26" t="s">
        <v>62</v>
      </c>
      <c r="B29" s="27" t="s">
        <v>33</v>
      </c>
      <c r="C29" s="30">
        <v>16925743.10983</v>
      </c>
      <c r="D29" s="30">
        <v>13521655.244479999</v>
      </c>
      <c r="E29" s="30">
        <v>973431.69464</v>
      </c>
      <c r="F29" s="30">
        <v>84267.622870000836</v>
      </c>
      <c r="G29" s="30">
        <v>2346388.5478400001</v>
      </c>
      <c r="H29" s="30">
        <v>14992700.60967</v>
      </c>
      <c r="I29" s="31">
        <v>46749</v>
      </c>
      <c r="J29" s="31">
        <v>4114</v>
      </c>
      <c r="K29" s="30">
        <v>55036.788659999998</v>
      </c>
      <c r="L29" s="30">
        <v>0</v>
      </c>
      <c r="M29" s="30">
        <v>25.07</v>
      </c>
      <c r="N29" s="30">
        <v>25.59</v>
      </c>
      <c r="O29" s="30">
        <v>0</v>
      </c>
      <c r="P29" s="30">
        <v>1071620.76856</v>
      </c>
      <c r="Q29" s="31">
        <v>4126</v>
      </c>
      <c r="R29" s="31">
        <v>144</v>
      </c>
      <c r="S29" s="31">
        <v>17</v>
      </c>
      <c r="T29" s="30">
        <v>5275.0261900000005</v>
      </c>
      <c r="U29" s="30">
        <v>28.12</v>
      </c>
      <c r="V29" s="30">
        <v>28.59</v>
      </c>
      <c r="W29" s="30">
        <v>0</v>
      </c>
      <c r="X29" s="30">
        <v>0</v>
      </c>
      <c r="Y29" s="30">
        <v>0</v>
      </c>
      <c r="Z29" s="3"/>
      <c r="AA29" s="3"/>
      <c r="AB29" s="3"/>
      <c r="AC29" s="3"/>
    </row>
    <row r="30" spans="1:29" ht="27.2" customHeight="1">
      <c r="A30" s="26" t="s">
        <v>63</v>
      </c>
      <c r="B30" s="27" t="s">
        <v>44</v>
      </c>
      <c r="C30" s="30">
        <v>18608048.86019</v>
      </c>
      <c r="D30" s="30">
        <f>16831603613.99/1000</f>
        <v>16831603.613990001</v>
      </c>
      <c r="E30" s="30">
        <v>0</v>
      </c>
      <c r="F30" s="30">
        <f>24305593.6399994/1000</f>
        <v>24305.593639999403</v>
      </c>
      <c r="G30" s="30">
        <v>1752139.6525599998</v>
      </c>
      <c r="H30" s="30">
        <v>17708566.456250001</v>
      </c>
      <c r="I30" s="31">
        <v>26153</v>
      </c>
      <c r="J30" s="31">
        <v>2114</v>
      </c>
      <c r="K30" s="30">
        <v>122241.74225</v>
      </c>
      <c r="L30" s="30">
        <v>0</v>
      </c>
      <c r="M30" s="30">
        <v>16.309999999999999</v>
      </c>
      <c r="N30" s="30">
        <v>16.62</v>
      </c>
      <c r="O30" s="30">
        <v>0</v>
      </c>
      <c r="P30" s="30">
        <v>0</v>
      </c>
      <c r="Q30" s="31">
        <v>0</v>
      </c>
      <c r="R30" s="31">
        <v>0</v>
      </c>
      <c r="S30" s="31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"/>
      <c r="AA30" s="3"/>
      <c r="AB30" s="3"/>
      <c r="AC30" s="3"/>
    </row>
    <row r="31" spans="1:29" ht="27.2" customHeight="1">
      <c r="A31" s="26" t="s">
        <v>64</v>
      </c>
      <c r="B31" s="27" t="s">
        <v>46</v>
      </c>
      <c r="C31" s="30">
        <v>801462916.55381</v>
      </c>
      <c r="D31" s="30">
        <v>114060868.75485</v>
      </c>
      <c r="E31" s="30">
        <v>562226656.35645998</v>
      </c>
      <c r="F31" s="30">
        <v>736859.46507003787</v>
      </c>
      <c r="G31" s="30">
        <v>124438531.97742999</v>
      </c>
      <c r="H31" s="30">
        <v>124112549.23903999</v>
      </c>
      <c r="I31" s="31">
        <v>409555</v>
      </c>
      <c r="J31" s="31">
        <v>42415</v>
      </c>
      <c r="K31" s="30">
        <v>1681328.3804800001</v>
      </c>
      <c r="L31" s="30">
        <f>1600357.99/1000</f>
        <v>1600.35799</v>
      </c>
      <c r="M31" s="30">
        <v>16.13</v>
      </c>
      <c r="N31" s="30">
        <v>16.21</v>
      </c>
      <c r="O31" s="30">
        <v>0</v>
      </c>
      <c r="P31" s="30">
        <v>650729427.13498998</v>
      </c>
      <c r="Q31" s="31">
        <v>6208687</v>
      </c>
      <c r="R31" s="31">
        <v>28421</v>
      </c>
      <c r="S31" s="31">
        <v>23664</v>
      </c>
      <c r="T31" s="30">
        <v>4698087.08182</v>
      </c>
      <c r="U31" s="30">
        <v>-1.1399999999999999</v>
      </c>
      <c r="V31" s="30">
        <v>-0.84</v>
      </c>
      <c r="W31" s="30">
        <v>0</v>
      </c>
      <c r="X31" s="30">
        <v>0</v>
      </c>
      <c r="Y31" s="30">
        <v>0</v>
      </c>
      <c r="Z31" s="3"/>
      <c r="AA31" s="3"/>
      <c r="AB31" s="3"/>
      <c r="AC31" s="3"/>
    </row>
    <row r="32" spans="1:29" ht="27.2" customHeight="1">
      <c r="A32" s="26" t="s">
        <v>65</v>
      </c>
      <c r="B32" s="27" t="s">
        <v>37</v>
      </c>
      <c r="C32" s="30">
        <v>295761199.70405</v>
      </c>
      <c r="D32" s="30">
        <v>3414436.6109499997</v>
      </c>
      <c r="E32" s="30">
        <v>261328910.50327998</v>
      </c>
      <c r="F32" s="30">
        <v>726974.23591999535</v>
      </c>
      <c r="G32" s="30">
        <v>30290878.3539</v>
      </c>
      <c r="H32" s="30">
        <v>3662782.3478999999</v>
      </c>
      <c r="I32" s="31">
        <v>79349</v>
      </c>
      <c r="J32" s="31">
        <v>19230</v>
      </c>
      <c r="K32" s="30">
        <v>55398.193469999998</v>
      </c>
      <c r="L32" s="30">
        <v>0</v>
      </c>
      <c r="M32" s="30">
        <v>11.29</v>
      </c>
      <c r="N32" s="30">
        <v>11.3</v>
      </c>
      <c r="O32" s="30">
        <v>0</v>
      </c>
      <c r="P32" s="30">
        <v>285823101.04781002</v>
      </c>
      <c r="Q32" s="31">
        <v>3934095</v>
      </c>
      <c r="R32" s="31">
        <v>6577</v>
      </c>
      <c r="S32" s="31">
        <v>15038</v>
      </c>
      <c r="T32" s="30">
        <v>2073409.6049200001</v>
      </c>
      <c r="U32" s="30">
        <v>4.24</v>
      </c>
      <c r="V32" s="30">
        <v>4.72</v>
      </c>
      <c r="W32" s="30">
        <v>0</v>
      </c>
      <c r="X32" s="30">
        <v>0</v>
      </c>
      <c r="Y32" s="30">
        <v>0</v>
      </c>
      <c r="Z32" s="3"/>
      <c r="AA32" s="3"/>
      <c r="AB32" s="3"/>
      <c r="AC32" s="3"/>
    </row>
    <row r="33" spans="1:29" ht="27.2" customHeight="1">
      <c r="A33" s="26" t="s">
        <v>66</v>
      </c>
      <c r="B33" s="27" t="s">
        <v>52</v>
      </c>
      <c r="C33" s="30">
        <v>68436964.104389995</v>
      </c>
      <c r="D33" s="30">
        <v>26449228.253699999</v>
      </c>
      <c r="E33" s="30">
        <v>12136173.39322</v>
      </c>
      <c r="F33" s="30">
        <v>1912624.2266099968</v>
      </c>
      <c r="G33" s="30">
        <v>27938938.230860002</v>
      </c>
      <c r="H33" s="30">
        <v>32409881.86245</v>
      </c>
      <c r="I33" s="31">
        <v>51658</v>
      </c>
      <c r="J33" s="31">
        <v>40958</v>
      </c>
      <c r="K33" s="30">
        <v>448169.18095000001</v>
      </c>
      <c r="L33" s="30">
        <v>0</v>
      </c>
      <c r="M33" s="30">
        <v>18.329999999999998</v>
      </c>
      <c r="N33" s="30">
        <v>18.440000000000001</v>
      </c>
      <c r="O33" s="30">
        <v>0</v>
      </c>
      <c r="P33" s="30">
        <v>13151341.18451</v>
      </c>
      <c r="Q33" s="31">
        <v>40621</v>
      </c>
      <c r="R33" s="31">
        <v>1190</v>
      </c>
      <c r="S33" s="31">
        <v>247</v>
      </c>
      <c r="T33" s="30">
        <v>100180.73371</v>
      </c>
      <c r="U33" s="30">
        <v>19.22</v>
      </c>
      <c r="V33" s="30">
        <v>19.22</v>
      </c>
      <c r="W33" s="30">
        <v>0</v>
      </c>
      <c r="X33" s="30">
        <v>0</v>
      </c>
      <c r="Y33" s="30">
        <v>0</v>
      </c>
      <c r="Z33" s="3"/>
      <c r="AA33" s="3"/>
      <c r="AB33" s="3"/>
      <c r="AC33" s="3"/>
    </row>
    <row r="34" spans="1:29" ht="27.2" customHeight="1">
      <c r="A34" s="26" t="s">
        <v>67</v>
      </c>
      <c r="B34" s="27" t="s">
        <v>35</v>
      </c>
      <c r="C34" s="30">
        <v>432086476.11519998</v>
      </c>
      <c r="D34" s="30">
        <v>160455583.72826001</v>
      </c>
      <c r="E34" s="30">
        <v>202981922.35220999</v>
      </c>
      <c r="F34" s="30">
        <v>995957.71868997195</v>
      </c>
      <c r="G34" s="30">
        <v>67653012.316039994</v>
      </c>
      <c r="H34" s="30">
        <v>211476575.60366002</v>
      </c>
      <c r="I34" s="31">
        <v>212999</v>
      </c>
      <c r="J34" s="31">
        <v>97272</v>
      </c>
      <c r="K34" s="30">
        <v>2217539.0578100001</v>
      </c>
      <c r="L34" s="30">
        <v>0</v>
      </c>
      <c r="M34" s="30">
        <v>11.65</v>
      </c>
      <c r="N34" s="30">
        <v>11.96</v>
      </c>
      <c r="O34" s="30">
        <v>0</v>
      </c>
      <c r="P34" s="30">
        <v>206831874.21447</v>
      </c>
      <c r="Q34" s="31">
        <v>1872041</v>
      </c>
      <c r="R34" s="31">
        <v>4797</v>
      </c>
      <c r="S34" s="31">
        <v>6426</v>
      </c>
      <c r="T34" s="30">
        <v>1136185.5164699999</v>
      </c>
      <c r="U34" s="30">
        <v>11.15</v>
      </c>
      <c r="V34" s="30">
        <v>11.66</v>
      </c>
      <c r="W34" s="30">
        <v>0</v>
      </c>
      <c r="X34" s="30">
        <v>0</v>
      </c>
      <c r="Y34" s="30">
        <v>0</v>
      </c>
      <c r="Z34" s="3"/>
      <c r="AA34" s="3"/>
      <c r="AB34" s="3"/>
      <c r="AC34" s="3"/>
    </row>
    <row r="35" spans="1:29" ht="27.2" customHeight="1">
      <c r="A35" s="26" t="s">
        <v>68</v>
      </c>
      <c r="B35" s="27" t="s">
        <v>54</v>
      </c>
      <c r="C35" s="30">
        <v>10565005.348450001</v>
      </c>
      <c r="D35" s="30">
        <v>237944.25962</v>
      </c>
      <c r="E35" s="30">
        <v>8788147.4774999991</v>
      </c>
      <c r="F35" s="30">
        <v>16617.662830000758</v>
      </c>
      <c r="G35" s="30">
        <v>1522295.9484999999</v>
      </c>
      <c r="H35" s="30">
        <v>247937.65937000001</v>
      </c>
      <c r="I35" s="31">
        <v>1734</v>
      </c>
      <c r="J35" s="31">
        <v>0</v>
      </c>
      <c r="K35" s="30">
        <v>0</v>
      </c>
      <c r="L35" s="30">
        <v>0</v>
      </c>
      <c r="M35" s="30">
        <v>19.05</v>
      </c>
      <c r="N35" s="30">
        <v>19.05</v>
      </c>
      <c r="O35" s="30">
        <v>0</v>
      </c>
      <c r="P35" s="30">
        <v>9601012.7364099994</v>
      </c>
      <c r="Q35" s="31">
        <v>57541</v>
      </c>
      <c r="R35" s="31">
        <v>2290</v>
      </c>
      <c r="S35" s="31">
        <v>449</v>
      </c>
      <c r="T35" s="30">
        <v>134544.82087999998</v>
      </c>
      <c r="U35" s="30">
        <v>19.11</v>
      </c>
      <c r="V35" s="30">
        <v>19.11</v>
      </c>
      <c r="W35" s="30">
        <v>0</v>
      </c>
      <c r="X35" s="30">
        <v>0</v>
      </c>
      <c r="Y35" s="30">
        <v>0</v>
      </c>
      <c r="Z35" s="3"/>
      <c r="AA35" s="3"/>
      <c r="AB35" s="3"/>
      <c r="AC35" s="3"/>
    </row>
    <row r="36" spans="1:29" ht="27.2" customHeight="1">
      <c r="A36" s="26" t="s">
        <v>69</v>
      </c>
      <c r="B36" s="27" t="s">
        <v>49</v>
      </c>
      <c r="C36" s="30">
        <v>7556444.7908100002</v>
      </c>
      <c r="D36" s="30">
        <v>20829.825390000002</v>
      </c>
      <c r="E36" s="30">
        <v>6212340.2236200003</v>
      </c>
      <c r="F36" s="30">
        <v>9230.0261799996933</v>
      </c>
      <c r="G36" s="30">
        <v>1314044.7156199999</v>
      </c>
      <c r="H36" s="30">
        <v>21986.155039999998</v>
      </c>
      <c r="I36" s="31">
        <v>150</v>
      </c>
      <c r="J36" s="31">
        <v>2</v>
      </c>
      <c r="K36" s="30">
        <v>0</v>
      </c>
      <c r="L36" s="30">
        <v>0</v>
      </c>
      <c r="M36" s="30">
        <v>19.55</v>
      </c>
      <c r="N36" s="30">
        <v>19.55</v>
      </c>
      <c r="O36" s="30">
        <v>0</v>
      </c>
      <c r="P36" s="30">
        <v>7295193.8178699994</v>
      </c>
      <c r="Q36" s="31">
        <v>80114</v>
      </c>
      <c r="R36" s="31">
        <v>274</v>
      </c>
      <c r="S36" s="31">
        <v>311</v>
      </c>
      <c r="T36" s="30">
        <v>49589.920729999998</v>
      </c>
      <c r="U36" s="30">
        <v>13.44</v>
      </c>
      <c r="V36" s="30">
        <v>13.95</v>
      </c>
      <c r="W36" s="30">
        <v>0</v>
      </c>
      <c r="X36" s="30">
        <v>0</v>
      </c>
      <c r="Y36" s="30">
        <v>0</v>
      </c>
      <c r="Z36" s="3"/>
      <c r="AA36" s="3"/>
      <c r="AB36" s="3"/>
      <c r="AC36" s="3"/>
    </row>
    <row r="37" spans="1:29" ht="27.2" customHeight="1">
      <c r="A37" s="26" t="s">
        <v>70</v>
      </c>
      <c r="B37" s="27" t="s">
        <v>60</v>
      </c>
      <c r="C37" s="30">
        <v>392933.48216000001</v>
      </c>
      <c r="D37" s="30">
        <v>65640.585560000007</v>
      </c>
      <c r="E37" s="30">
        <v>0</v>
      </c>
      <c r="F37" s="30">
        <v>8517.9862699999958</v>
      </c>
      <c r="G37" s="30">
        <v>318774.91032999998</v>
      </c>
      <c r="H37" s="30">
        <v>61232.959840000003</v>
      </c>
      <c r="I37" s="31">
        <v>2776</v>
      </c>
      <c r="J37" s="31">
        <v>0</v>
      </c>
      <c r="K37" s="30">
        <v>0</v>
      </c>
      <c r="L37" s="30">
        <v>0</v>
      </c>
      <c r="M37" s="30">
        <v>20.48</v>
      </c>
      <c r="N37" s="30">
        <v>20.7</v>
      </c>
      <c r="O37" s="30">
        <v>0</v>
      </c>
      <c r="P37" s="30">
        <v>0</v>
      </c>
      <c r="Q37" s="31">
        <v>0</v>
      </c>
      <c r="R37" s="31">
        <v>0</v>
      </c>
      <c r="S37" s="31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"/>
      <c r="AA37" s="3"/>
      <c r="AB37" s="3"/>
      <c r="AC37" s="3"/>
    </row>
    <row r="38" spans="1:29" ht="27.2" customHeight="1">
      <c r="A38" s="26" t="s">
        <v>71</v>
      </c>
      <c r="B38" s="27" t="s">
        <v>61</v>
      </c>
      <c r="C38" s="30">
        <v>1038593.59597</v>
      </c>
      <c r="D38" s="30">
        <v>361637.51188999997</v>
      </c>
      <c r="E38" s="30">
        <v>0</v>
      </c>
      <c r="F38" s="30">
        <v>37279.183730000019</v>
      </c>
      <c r="G38" s="30">
        <v>639676.90035000001</v>
      </c>
      <c r="H38" s="30">
        <v>372516.77357999998</v>
      </c>
      <c r="I38" s="31">
        <v>8420</v>
      </c>
      <c r="J38" s="31">
        <v>0</v>
      </c>
      <c r="K38" s="30">
        <v>0</v>
      </c>
      <c r="L38" s="30">
        <v>0</v>
      </c>
      <c r="M38" s="30">
        <v>11.95</v>
      </c>
      <c r="N38" s="30">
        <v>14.27</v>
      </c>
      <c r="O38" s="30">
        <v>0</v>
      </c>
      <c r="P38" s="30">
        <v>0</v>
      </c>
      <c r="Q38" s="31">
        <v>0</v>
      </c>
      <c r="R38" s="31">
        <v>0</v>
      </c>
      <c r="S38" s="31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"/>
      <c r="AA38" s="3"/>
      <c r="AB38" s="3"/>
      <c r="AC38" s="3"/>
    </row>
    <row r="39" spans="1:29" ht="27.2" customHeight="1">
      <c r="A39" s="26" t="s">
        <v>72</v>
      </c>
      <c r="B39" s="27" t="s">
        <v>73</v>
      </c>
      <c r="C39" s="30">
        <v>556060.29324999999</v>
      </c>
      <c r="D39" s="30">
        <v>176109.50407</v>
      </c>
      <c r="E39" s="30">
        <v>0</v>
      </c>
      <c r="F39" s="30">
        <v>8514.5478100000018</v>
      </c>
      <c r="G39" s="30">
        <v>371436.24137</v>
      </c>
      <c r="H39" s="30">
        <v>180932.12046000001</v>
      </c>
      <c r="I39" s="31">
        <v>2342</v>
      </c>
      <c r="J39" s="31">
        <v>0</v>
      </c>
      <c r="K39" s="30">
        <v>0</v>
      </c>
      <c r="L39" s="30">
        <v>0</v>
      </c>
      <c r="M39" s="30">
        <v>6.39</v>
      </c>
      <c r="N39" s="30">
        <v>6.39</v>
      </c>
      <c r="O39" s="30">
        <v>0</v>
      </c>
      <c r="P39" s="30">
        <v>0</v>
      </c>
      <c r="Q39" s="31">
        <v>0</v>
      </c>
      <c r="R39" s="31">
        <v>0</v>
      </c>
      <c r="S39" s="31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"/>
      <c r="AA39" s="3"/>
      <c r="AB39" s="3"/>
      <c r="AC39" s="3"/>
    </row>
    <row r="40" spans="1:29" ht="27.2" customHeight="1">
      <c r="A40" s="26" t="s">
        <v>74</v>
      </c>
      <c r="B40" s="27" t="s">
        <v>75</v>
      </c>
      <c r="C40" s="30">
        <v>2984527.58476</v>
      </c>
      <c r="D40" s="30">
        <v>1969682.9396900001</v>
      </c>
      <c r="E40" s="30">
        <v>0</v>
      </c>
      <c r="F40" s="30">
        <v>123623.94476999999</v>
      </c>
      <c r="G40" s="30">
        <v>891220.70029999991</v>
      </c>
      <c r="H40" s="30">
        <v>1954284.4143000001</v>
      </c>
      <c r="I40" s="31">
        <v>42056</v>
      </c>
      <c r="J40" s="31">
        <v>0</v>
      </c>
      <c r="K40" s="30">
        <v>0</v>
      </c>
      <c r="L40" s="30">
        <v>0</v>
      </c>
      <c r="M40" s="30">
        <v>22.71</v>
      </c>
      <c r="N40" s="30">
        <v>22.8</v>
      </c>
      <c r="O40" s="30">
        <v>0</v>
      </c>
      <c r="P40" s="30">
        <v>0</v>
      </c>
      <c r="Q40" s="31">
        <v>0</v>
      </c>
      <c r="R40" s="31">
        <v>0</v>
      </c>
      <c r="S40" s="31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"/>
      <c r="AA40" s="3"/>
      <c r="AB40" s="3"/>
      <c r="AC40" s="3"/>
    </row>
    <row r="41" spans="1:29" ht="27.2" customHeight="1">
      <c r="A41" s="28" t="s">
        <v>102</v>
      </c>
      <c r="B41" s="29" t="s">
        <v>101</v>
      </c>
      <c r="C41" s="30">
        <v>254311.84023</v>
      </c>
      <c r="D41" s="30">
        <v>0</v>
      </c>
      <c r="E41" s="30">
        <v>0</v>
      </c>
      <c r="F41" s="30">
        <v>1423.6084099999998</v>
      </c>
      <c r="G41" s="30">
        <v>252888.23181999999</v>
      </c>
      <c r="H41" s="30">
        <v>0</v>
      </c>
      <c r="I41" s="31">
        <v>0</v>
      </c>
      <c r="J41" s="31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1">
        <v>0</v>
      </c>
      <c r="R41" s="31">
        <v>0</v>
      </c>
      <c r="S41" s="31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"/>
      <c r="AA41" s="3"/>
      <c r="AB41" s="3"/>
      <c r="AC41" s="3"/>
    </row>
    <row r="42" spans="1:29" ht="27.2" customHeight="1">
      <c r="A42" s="56" t="s">
        <v>0</v>
      </c>
      <c r="B42" s="57"/>
      <c r="C42" s="30">
        <f>SUM(C4:C41)</f>
        <v>6013729442.7251005</v>
      </c>
      <c r="D42" s="30">
        <f t="shared" ref="D42:L42" si="0">SUM(D4:D41)</f>
        <v>1883641292.1655097</v>
      </c>
      <c r="E42" s="30">
        <f t="shared" si="0"/>
        <v>2994626845.8986197</v>
      </c>
      <c r="F42" s="30">
        <f t="shared" si="0"/>
        <v>18978304.733459927</v>
      </c>
      <c r="G42" s="30">
        <f t="shared" si="0"/>
        <v>1116482999.9275098</v>
      </c>
      <c r="H42" s="30">
        <f t="shared" si="0"/>
        <v>2321765157.6859689</v>
      </c>
      <c r="I42" s="31">
        <f t="shared" si="0"/>
        <v>9928638</v>
      </c>
      <c r="J42" s="31">
        <f t="shared" si="0"/>
        <v>1455646</v>
      </c>
      <c r="K42" s="30">
        <f t="shared" si="0"/>
        <v>23307819.708200004</v>
      </c>
      <c r="L42" s="30">
        <f t="shared" si="0"/>
        <v>13696.84506</v>
      </c>
      <c r="M42" s="30" t="s">
        <v>76</v>
      </c>
      <c r="N42" s="30" t="s">
        <v>76</v>
      </c>
      <c r="O42" s="30" t="s">
        <v>76</v>
      </c>
      <c r="P42" s="30">
        <f t="shared" ref="P42:T42" si="1">SUM(P4:P41)</f>
        <v>3368601058.1661105</v>
      </c>
      <c r="Q42" s="31">
        <f t="shared" si="1"/>
        <v>35380038</v>
      </c>
      <c r="R42" s="31">
        <f t="shared" si="1"/>
        <v>167002</v>
      </c>
      <c r="S42" s="31">
        <f t="shared" si="1"/>
        <v>138098</v>
      </c>
      <c r="T42" s="30">
        <f t="shared" si="1"/>
        <v>23169147.137609996</v>
      </c>
      <c r="U42" s="30" t="s">
        <v>76</v>
      </c>
      <c r="V42" s="30" t="s">
        <v>76</v>
      </c>
      <c r="W42" s="30" t="s">
        <v>76</v>
      </c>
      <c r="X42" s="30" t="s">
        <v>76</v>
      </c>
      <c r="Y42" s="30" t="s">
        <v>76</v>
      </c>
      <c r="Z42" s="3"/>
      <c r="AA42" s="3"/>
      <c r="AB42" s="3"/>
      <c r="AC42" s="3"/>
    </row>
    <row r="43" spans="1:29" ht="17" customHeight="1">
      <c r="A43" s="9"/>
      <c r="B43" s="9"/>
      <c r="C43" s="10"/>
      <c r="D43" s="10"/>
      <c r="E43" s="10"/>
      <c r="F43" s="10"/>
      <c r="G43" s="10"/>
      <c r="H43" s="10"/>
      <c r="I43" s="11"/>
      <c r="J43" s="40"/>
      <c r="K43" s="10"/>
      <c r="L43" s="10"/>
      <c r="M43" s="10"/>
      <c r="N43" s="10"/>
      <c r="O43" s="10"/>
      <c r="P43" s="10"/>
      <c r="Q43" s="11"/>
      <c r="R43" s="11"/>
      <c r="S43" s="11"/>
      <c r="T43" s="10"/>
      <c r="U43" s="10"/>
      <c r="V43" s="10"/>
      <c r="W43" s="10"/>
      <c r="X43" s="10"/>
      <c r="Y43" s="10"/>
      <c r="Z43" s="3"/>
      <c r="AA43" s="3"/>
      <c r="AB43" s="3"/>
      <c r="AC43" s="3"/>
    </row>
    <row r="44" spans="1:29" s="14" customFormat="1" ht="38.049999999999997" customHeight="1">
      <c r="A44" s="34">
        <v>1</v>
      </c>
      <c r="B44" s="58" t="s">
        <v>104</v>
      </c>
      <c r="C44" s="58"/>
      <c r="D44" s="58"/>
      <c r="E44" s="58"/>
      <c r="F44" s="58"/>
      <c r="G44" s="58"/>
      <c r="H44" s="58"/>
      <c r="I44" s="58"/>
      <c r="J44" s="58"/>
      <c r="K44" s="12"/>
      <c r="L44" s="12"/>
      <c r="M44" s="13"/>
      <c r="N44" s="13"/>
      <c r="O44" s="13"/>
      <c r="P44" s="13"/>
      <c r="Q44" s="21"/>
      <c r="R44" s="22"/>
      <c r="S44" s="22"/>
      <c r="T44" s="13"/>
      <c r="U44" s="13"/>
      <c r="V44" s="13"/>
      <c r="W44" s="13"/>
      <c r="X44" s="13"/>
      <c r="Y44" s="13"/>
    </row>
    <row r="45" spans="1:29" s="18" customFormat="1" ht="44.15" customHeight="1">
      <c r="A45" s="35">
        <v>2</v>
      </c>
      <c r="B45" s="58" t="s">
        <v>105</v>
      </c>
      <c r="C45" s="58"/>
      <c r="D45" s="58"/>
      <c r="E45" s="58"/>
      <c r="F45" s="58"/>
      <c r="G45" s="58"/>
      <c r="H45" s="58"/>
      <c r="I45" s="58"/>
      <c r="J45" s="58"/>
      <c r="K45" s="15"/>
      <c r="L45" s="15"/>
      <c r="M45" s="16"/>
      <c r="N45" s="17"/>
      <c r="O45" s="17"/>
      <c r="P45" s="23"/>
      <c r="Q45" s="24"/>
      <c r="R45" s="25"/>
      <c r="S45" s="25"/>
      <c r="T45" s="23"/>
      <c r="U45" s="16"/>
      <c r="V45" s="16"/>
      <c r="W45" s="16"/>
      <c r="X45" s="16"/>
      <c r="Y45" s="16"/>
    </row>
    <row r="46" spans="1:29" s="18" customFormat="1" ht="48.25" customHeight="1">
      <c r="A46" s="35">
        <v>3</v>
      </c>
      <c r="B46" s="59" t="s">
        <v>106</v>
      </c>
      <c r="C46" s="59"/>
      <c r="D46" s="59"/>
      <c r="E46" s="59"/>
      <c r="F46" s="59"/>
      <c r="G46" s="59"/>
      <c r="H46" s="59"/>
      <c r="I46" s="59"/>
      <c r="J46" s="59"/>
      <c r="K46" s="15"/>
      <c r="L46" s="15"/>
      <c r="M46" s="16"/>
      <c r="N46" s="17"/>
      <c r="O46" s="17"/>
      <c r="P46" s="23"/>
      <c r="Q46" s="24"/>
      <c r="R46" s="25"/>
      <c r="S46" s="25"/>
      <c r="T46" s="23"/>
      <c r="U46" s="16"/>
      <c r="V46" s="16"/>
      <c r="W46" s="16"/>
      <c r="X46" s="16"/>
      <c r="Y46" s="16"/>
    </row>
  </sheetData>
  <mergeCells count="4">
    <mergeCell ref="A42:B42"/>
    <mergeCell ref="B44:J44"/>
    <mergeCell ref="B45:J45"/>
    <mergeCell ref="B46:J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46"/>
  <sheetViews>
    <sheetView tabSelected="1" zoomScale="60" zoomScaleNormal="60" workbookViewId="0">
      <selection activeCell="A2" sqref="A2"/>
    </sheetView>
  </sheetViews>
  <sheetFormatPr defaultColWidth="9.125" defaultRowHeight="12.9"/>
  <cols>
    <col min="1" max="1" width="9.125" style="1"/>
    <col min="2" max="2" width="59.625" style="1" customWidth="1"/>
    <col min="3" max="3" width="21.875" style="43" customWidth="1"/>
    <col min="4" max="5" width="22.75" style="43" customWidth="1"/>
    <col min="6" max="6" width="26.75" style="43" customWidth="1"/>
    <col min="7" max="8" width="22.75" style="43" customWidth="1"/>
    <col min="9" max="9" width="17.25" style="41" customWidth="1"/>
    <col min="10" max="10" width="22.375" style="41" customWidth="1"/>
    <col min="11" max="12" width="22.75" style="43" customWidth="1"/>
    <col min="13" max="13" width="21.75" style="43" customWidth="1"/>
    <col min="14" max="15" width="23.125" style="43" customWidth="1"/>
    <col min="16" max="16" width="28.625" style="43" customWidth="1"/>
    <col min="17" max="17" width="24.625" style="53" customWidth="1"/>
    <col min="18" max="19" width="19.875" style="41" customWidth="1"/>
    <col min="20" max="20" width="28.625" style="43" customWidth="1"/>
    <col min="21" max="23" width="19.75" style="43" customWidth="1"/>
    <col min="24" max="25" width="26.25" style="43" customWidth="1"/>
    <col min="26" max="27" width="12.625" style="1" customWidth="1"/>
    <col min="28" max="16384" width="9.125" style="1"/>
  </cols>
  <sheetData>
    <row r="1" spans="1:29" ht="18.7" customHeight="1">
      <c r="A1" s="5" t="s">
        <v>107</v>
      </c>
      <c r="B1" s="4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50"/>
      <c r="R1" s="39"/>
      <c r="S1" s="39"/>
      <c r="T1" s="38"/>
    </row>
    <row r="2" spans="1:29" s="2" customFormat="1" ht="20.399999999999999">
      <c r="A2" s="37" t="s">
        <v>108</v>
      </c>
      <c r="B2" s="4"/>
      <c r="C2" s="38"/>
      <c r="D2" s="38"/>
      <c r="E2" s="38"/>
      <c r="F2" s="38"/>
      <c r="G2" s="38"/>
      <c r="H2" s="38"/>
      <c r="I2" s="39"/>
      <c r="J2" s="39"/>
      <c r="K2" s="38"/>
      <c r="L2" s="38"/>
      <c r="M2" s="38"/>
      <c r="N2" s="38"/>
      <c r="O2" s="38"/>
      <c r="P2" s="38"/>
      <c r="Q2" s="50"/>
      <c r="R2" s="39"/>
      <c r="S2" s="39"/>
      <c r="T2" s="38"/>
      <c r="U2" s="38"/>
      <c r="V2" s="38"/>
      <c r="W2" s="38"/>
      <c r="X2" s="38"/>
      <c r="Y2" s="38"/>
    </row>
    <row r="3" spans="1:29" s="36" customFormat="1" ht="185.45" customHeight="1">
      <c r="A3" s="32" t="s">
        <v>26</v>
      </c>
      <c r="B3" s="32" t="s">
        <v>27</v>
      </c>
      <c r="C3" s="33" t="s">
        <v>90</v>
      </c>
      <c r="D3" s="33" t="s">
        <v>92</v>
      </c>
      <c r="E3" s="33" t="s">
        <v>93</v>
      </c>
      <c r="F3" s="33" t="s">
        <v>94</v>
      </c>
      <c r="G3" s="33" t="s">
        <v>91</v>
      </c>
      <c r="H3" s="33" t="s">
        <v>78</v>
      </c>
      <c r="I3" s="33" t="s">
        <v>79</v>
      </c>
      <c r="J3" s="33" t="s">
        <v>97</v>
      </c>
      <c r="K3" s="33" t="s">
        <v>95</v>
      </c>
      <c r="L3" s="33" t="s">
        <v>96</v>
      </c>
      <c r="M3" s="33" t="s">
        <v>98</v>
      </c>
      <c r="N3" s="33" t="s">
        <v>99</v>
      </c>
      <c r="O3" s="33" t="s">
        <v>100</v>
      </c>
      <c r="P3" s="33" t="s">
        <v>80</v>
      </c>
      <c r="Q3" s="33" t="s">
        <v>82</v>
      </c>
      <c r="R3" s="33" t="s">
        <v>83</v>
      </c>
      <c r="S3" s="33" t="s">
        <v>84</v>
      </c>
      <c r="T3" s="33" t="s">
        <v>81</v>
      </c>
      <c r="U3" s="33" t="s">
        <v>85</v>
      </c>
      <c r="V3" s="33" t="s">
        <v>86</v>
      </c>
      <c r="W3" s="33" t="s">
        <v>87</v>
      </c>
      <c r="X3" s="33" t="s">
        <v>88</v>
      </c>
      <c r="Y3" s="33" t="s">
        <v>89</v>
      </c>
    </row>
    <row r="4" spans="1:29" ht="29.25" customHeight="1">
      <c r="A4" s="26" t="s">
        <v>25</v>
      </c>
      <c r="B4" s="27" t="s">
        <v>77</v>
      </c>
      <c r="C4" s="30">
        <v>16244897.222100001</v>
      </c>
      <c r="D4" s="30">
        <v>11094281.579879999</v>
      </c>
      <c r="E4" s="30">
        <v>3708148.7166999998</v>
      </c>
      <c r="F4" s="30">
        <v>87670.483190001483</v>
      </c>
      <c r="G4" s="30">
        <v>1354796.44233</v>
      </c>
      <c r="H4" s="30">
        <v>11706750.108580001</v>
      </c>
      <c r="I4" s="31">
        <v>35180</v>
      </c>
      <c r="J4" s="31">
        <v>1407</v>
      </c>
      <c r="K4" s="30">
        <v>29204.739300000001</v>
      </c>
      <c r="L4" s="30">
        <v>72.783869999999993</v>
      </c>
      <c r="M4" s="30">
        <v>20.96</v>
      </c>
      <c r="N4" s="30">
        <v>21.51</v>
      </c>
      <c r="O4" s="30">
        <v>0</v>
      </c>
      <c r="P4" s="30">
        <v>3937636.9026899999</v>
      </c>
      <c r="Q4" s="31">
        <v>28767</v>
      </c>
      <c r="R4" s="31">
        <v>834</v>
      </c>
      <c r="S4" s="31">
        <v>317</v>
      </c>
      <c r="T4" s="30">
        <v>76024.702279999998</v>
      </c>
      <c r="U4" s="30">
        <v>20.239999999999998</v>
      </c>
      <c r="V4" s="30">
        <v>20.8</v>
      </c>
      <c r="W4" s="30">
        <v>0</v>
      </c>
      <c r="X4" s="30">
        <v>0</v>
      </c>
      <c r="Y4" s="30">
        <v>0</v>
      </c>
      <c r="Z4" s="3"/>
      <c r="AA4" s="36"/>
      <c r="AB4" s="36"/>
      <c r="AC4" s="3"/>
    </row>
    <row r="5" spans="1:29" ht="29.25" customHeight="1">
      <c r="A5" s="26" t="s">
        <v>24</v>
      </c>
      <c r="B5" s="27" t="s">
        <v>43</v>
      </c>
      <c r="C5" s="30">
        <v>1072617959.21638</v>
      </c>
      <c r="D5" s="30">
        <v>260065847.97654998</v>
      </c>
      <c r="E5" s="30">
        <v>636690208.72862005</v>
      </c>
      <c r="F5" s="30">
        <v>2144705.4121900634</v>
      </c>
      <c r="G5" s="30">
        <v>173717197.09901997</v>
      </c>
      <c r="H5" s="30">
        <v>294533291.77365005</v>
      </c>
      <c r="I5" s="31">
        <v>5302048</v>
      </c>
      <c r="J5" s="31">
        <v>52033</v>
      </c>
      <c r="K5" s="30">
        <v>986148.23225999996</v>
      </c>
      <c r="L5" s="30">
        <v>46318.351539999996</v>
      </c>
      <c r="M5" s="30">
        <v>14.71</v>
      </c>
      <c r="N5" s="30">
        <v>14.84</v>
      </c>
      <c r="O5" s="30">
        <v>0</v>
      </c>
      <c r="P5" s="30">
        <v>764745421.99770999</v>
      </c>
      <c r="Q5" s="31">
        <v>8289476</v>
      </c>
      <c r="R5" s="31">
        <v>39078</v>
      </c>
      <c r="S5" s="31">
        <v>62558</v>
      </c>
      <c r="T5" s="30">
        <v>10191884.16172</v>
      </c>
      <c r="U5" s="30">
        <v>12.14</v>
      </c>
      <c r="V5" s="30">
        <v>12.56</v>
      </c>
      <c r="W5" s="30">
        <v>0</v>
      </c>
      <c r="X5" s="30">
        <v>0</v>
      </c>
      <c r="Y5" s="30">
        <v>0</v>
      </c>
      <c r="Z5" s="3"/>
      <c r="AA5" s="36"/>
      <c r="AB5" s="36"/>
      <c r="AC5" s="3"/>
    </row>
    <row r="6" spans="1:29" ht="29.25" customHeight="1">
      <c r="A6" s="26" t="s">
        <v>23</v>
      </c>
      <c r="B6" s="27" t="s">
        <v>51</v>
      </c>
      <c r="C6" s="30">
        <v>33943026.421259999</v>
      </c>
      <c r="D6" s="30">
        <v>9419754.2831200007</v>
      </c>
      <c r="E6" s="30">
        <v>17186008.854109999</v>
      </c>
      <c r="F6" s="30">
        <v>69258.97123999786</v>
      </c>
      <c r="G6" s="30">
        <v>7268004.3127899999</v>
      </c>
      <c r="H6" s="30">
        <v>11914072.847110001</v>
      </c>
      <c r="I6" s="31">
        <v>239067</v>
      </c>
      <c r="J6" s="31">
        <v>161294</v>
      </c>
      <c r="K6" s="30">
        <v>1190477.17243</v>
      </c>
      <c r="L6" s="30">
        <v>1689.6661200000001</v>
      </c>
      <c r="M6" s="30">
        <v>19.68</v>
      </c>
      <c r="N6" s="30">
        <v>19.739999999999998</v>
      </c>
      <c r="O6" s="30">
        <v>0</v>
      </c>
      <c r="P6" s="30">
        <v>20097658.582689997</v>
      </c>
      <c r="Q6" s="31">
        <v>130486</v>
      </c>
      <c r="R6" s="31">
        <v>3540</v>
      </c>
      <c r="S6" s="31">
        <v>1287</v>
      </c>
      <c r="T6" s="30">
        <v>351484.69112999999</v>
      </c>
      <c r="U6" s="30">
        <v>22.87</v>
      </c>
      <c r="V6" s="30">
        <v>23.3</v>
      </c>
      <c r="W6" s="30">
        <v>0</v>
      </c>
      <c r="X6" s="30">
        <v>0</v>
      </c>
      <c r="Y6" s="30">
        <v>0</v>
      </c>
      <c r="Z6" s="3"/>
      <c r="AA6" s="36"/>
      <c r="AB6" s="36"/>
      <c r="AC6" s="3"/>
    </row>
    <row r="7" spans="1:29" ht="29.25" customHeight="1">
      <c r="A7" s="26" t="s">
        <v>22</v>
      </c>
      <c r="B7" s="27" t="s">
        <v>34</v>
      </c>
      <c r="C7" s="30">
        <v>321383837.47077</v>
      </c>
      <c r="D7" s="30">
        <v>9136322.1955300011</v>
      </c>
      <c r="E7" s="30">
        <v>278592254.48078996</v>
      </c>
      <c r="F7" s="30">
        <v>482375.66890997312</v>
      </c>
      <c r="G7" s="30">
        <v>33172885.125539999</v>
      </c>
      <c r="H7" s="30">
        <v>11140539.22694</v>
      </c>
      <c r="I7" s="31">
        <v>72598</v>
      </c>
      <c r="J7" s="31">
        <v>8607</v>
      </c>
      <c r="K7" s="30">
        <v>164512.21800999998</v>
      </c>
      <c r="L7" s="30">
        <v>6306.17994</v>
      </c>
      <c r="M7" s="30">
        <v>13.52</v>
      </c>
      <c r="N7" s="30">
        <v>13.53</v>
      </c>
      <c r="O7" s="30">
        <v>0</v>
      </c>
      <c r="P7" s="30">
        <v>306898371.34573001</v>
      </c>
      <c r="Q7" s="31">
        <v>3578781</v>
      </c>
      <c r="R7" s="31">
        <v>10171</v>
      </c>
      <c r="S7" s="31">
        <v>25394</v>
      </c>
      <c r="T7" s="30">
        <v>3989921.2394299996</v>
      </c>
      <c r="U7" s="30">
        <v>9.76</v>
      </c>
      <c r="V7" s="30">
        <v>10.28</v>
      </c>
      <c r="W7" s="30">
        <v>0</v>
      </c>
      <c r="X7" s="30">
        <v>0</v>
      </c>
      <c r="Y7" s="30">
        <v>0</v>
      </c>
      <c r="Z7" s="3"/>
      <c r="AA7" s="36"/>
      <c r="AB7" s="36"/>
      <c r="AC7" s="3"/>
    </row>
    <row r="8" spans="1:29" ht="29.25" customHeight="1">
      <c r="A8" s="26" t="s">
        <v>21</v>
      </c>
      <c r="B8" s="27" t="s">
        <v>47</v>
      </c>
      <c r="C8" s="30">
        <v>68761420.922690004</v>
      </c>
      <c r="D8" s="30">
        <v>8256802.4667199999</v>
      </c>
      <c r="E8" s="30">
        <v>51197465.010870002</v>
      </c>
      <c r="F8" s="30">
        <v>135128.99655999755</v>
      </c>
      <c r="G8" s="30">
        <v>9172024.4485400002</v>
      </c>
      <c r="H8" s="30">
        <v>9778238.34344</v>
      </c>
      <c r="I8" s="31">
        <v>92385</v>
      </c>
      <c r="J8" s="31">
        <v>27617</v>
      </c>
      <c r="K8" s="30">
        <v>163186.31716000001</v>
      </c>
      <c r="L8" s="30">
        <v>16961.649890000001</v>
      </c>
      <c r="M8" s="30">
        <v>12.88</v>
      </c>
      <c r="N8" s="30">
        <v>12.88</v>
      </c>
      <c r="O8" s="30">
        <v>0</v>
      </c>
      <c r="P8" s="30">
        <v>58183510.294800006</v>
      </c>
      <c r="Q8" s="31">
        <v>419647</v>
      </c>
      <c r="R8" s="31">
        <v>5882</v>
      </c>
      <c r="S8" s="31">
        <v>4657</v>
      </c>
      <c r="T8" s="30">
        <v>996713.49367</v>
      </c>
      <c r="U8" s="30">
        <v>11.77</v>
      </c>
      <c r="V8" s="30">
        <v>12.29</v>
      </c>
      <c r="W8" s="30">
        <v>0</v>
      </c>
      <c r="X8" s="30">
        <v>0</v>
      </c>
      <c r="Y8" s="30">
        <v>0</v>
      </c>
      <c r="Z8" s="3"/>
      <c r="AA8" s="36"/>
      <c r="AB8" s="36"/>
      <c r="AC8" s="3"/>
    </row>
    <row r="9" spans="1:29" ht="29.25" customHeight="1">
      <c r="A9" s="26" t="s">
        <v>20</v>
      </c>
      <c r="B9" s="27" t="s">
        <v>39</v>
      </c>
      <c r="C9" s="30">
        <v>45132483.100000001</v>
      </c>
      <c r="D9" s="30">
        <v>26680792.577720001</v>
      </c>
      <c r="E9" s="30">
        <v>1264724.3948499998</v>
      </c>
      <c r="F9" s="30">
        <v>110284.67442999888</v>
      </c>
      <c r="G9" s="30">
        <v>17076681.453000002</v>
      </c>
      <c r="H9" s="30">
        <v>31618762.70064</v>
      </c>
      <c r="I9" s="31">
        <v>278211</v>
      </c>
      <c r="J9" s="31">
        <v>90919</v>
      </c>
      <c r="K9" s="30">
        <v>944394.91109000007</v>
      </c>
      <c r="L9" s="30">
        <v>31.476599999999998</v>
      </c>
      <c r="M9" s="30">
        <v>11.78</v>
      </c>
      <c r="N9" s="30">
        <v>11.79</v>
      </c>
      <c r="O9" s="30">
        <v>0</v>
      </c>
      <c r="P9" s="30">
        <v>1518010.24067</v>
      </c>
      <c r="Q9" s="31">
        <v>14166</v>
      </c>
      <c r="R9" s="31">
        <v>70</v>
      </c>
      <c r="S9" s="31">
        <v>235</v>
      </c>
      <c r="T9" s="30">
        <v>35063.626819999998</v>
      </c>
      <c r="U9" s="30">
        <v>8.99</v>
      </c>
      <c r="V9" s="30">
        <v>9.51</v>
      </c>
      <c r="W9" s="30">
        <v>0</v>
      </c>
      <c r="X9" s="30">
        <v>0</v>
      </c>
      <c r="Y9" s="30">
        <v>0</v>
      </c>
      <c r="Z9" s="3"/>
      <c r="AA9" s="36"/>
      <c r="AB9" s="36"/>
      <c r="AC9" s="3"/>
    </row>
    <row r="10" spans="1:29" ht="29.25" customHeight="1">
      <c r="A10" s="26" t="s">
        <v>19</v>
      </c>
      <c r="B10" s="27" t="s">
        <v>32</v>
      </c>
      <c r="C10" s="30">
        <v>937407.46753000002</v>
      </c>
      <c r="D10" s="30">
        <v>325162.91889999999</v>
      </c>
      <c r="E10" s="30">
        <v>0</v>
      </c>
      <c r="F10" s="30">
        <v>4755.2735500000117</v>
      </c>
      <c r="G10" s="30">
        <v>607489.27508000005</v>
      </c>
      <c r="H10" s="30">
        <v>149485.45950999999</v>
      </c>
      <c r="I10" s="31">
        <v>1722</v>
      </c>
      <c r="J10" s="31">
        <v>291</v>
      </c>
      <c r="K10" s="30">
        <v>8093.8683700000001</v>
      </c>
      <c r="L10" s="30">
        <v>0</v>
      </c>
      <c r="M10" s="30">
        <v>22.37</v>
      </c>
      <c r="N10" s="30">
        <v>22.56</v>
      </c>
      <c r="O10" s="30">
        <v>0</v>
      </c>
      <c r="P10" s="30">
        <v>0</v>
      </c>
      <c r="Q10" s="31">
        <v>0</v>
      </c>
      <c r="R10" s="31">
        <v>0</v>
      </c>
      <c r="S10" s="31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"/>
      <c r="AA10" s="36"/>
      <c r="AB10" s="36"/>
      <c r="AC10" s="3"/>
    </row>
    <row r="11" spans="1:29" ht="29.25" customHeight="1">
      <c r="A11" s="26" t="s">
        <v>18</v>
      </c>
      <c r="B11" s="27" t="s">
        <v>29</v>
      </c>
      <c r="C11" s="30">
        <v>24740652.954529997</v>
      </c>
      <c r="D11" s="30">
        <v>14139797.477569999</v>
      </c>
      <c r="E11" s="30">
        <v>4426538.56812</v>
      </c>
      <c r="F11" s="30">
        <v>55870.7563399992</v>
      </c>
      <c r="G11" s="30">
        <v>6118446.1524999999</v>
      </c>
      <c r="H11" s="30">
        <v>16808593.906479999</v>
      </c>
      <c r="I11" s="31">
        <v>135019</v>
      </c>
      <c r="J11" s="31">
        <v>13263</v>
      </c>
      <c r="K11" s="30">
        <v>448759.88017999998</v>
      </c>
      <c r="L11" s="30">
        <v>51.172470000000004</v>
      </c>
      <c r="M11" s="30">
        <v>25.41</v>
      </c>
      <c r="N11" s="30">
        <v>26.39</v>
      </c>
      <c r="O11" s="30">
        <v>0</v>
      </c>
      <c r="P11" s="30">
        <v>5274051.9502499998</v>
      </c>
      <c r="Q11" s="31">
        <v>48081</v>
      </c>
      <c r="R11" s="31">
        <v>320</v>
      </c>
      <c r="S11" s="31">
        <v>476</v>
      </c>
      <c r="T11" s="30">
        <v>70663.497659999994</v>
      </c>
      <c r="U11" s="30">
        <v>25.86</v>
      </c>
      <c r="V11" s="30">
        <v>26.89</v>
      </c>
      <c r="W11" s="30">
        <v>0</v>
      </c>
      <c r="X11" s="30">
        <v>0</v>
      </c>
      <c r="Y11" s="30">
        <v>0</v>
      </c>
      <c r="Z11" s="3"/>
      <c r="AA11" s="36"/>
      <c r="AB11" s="36"/>
      <c r="AC11" s="3"/>
    </row>
    <row r="12" spans="1:29" ht="29.25" customHeight="1">
      <c r="A12" s="26" t="s">
        <v>17</v>
      </c>
      <c r="B12" s="27" t="s">
        <v>48</v>
      </c>
      <c r="C12" s="30">
        <v>2460243.2988700001</v>
      </c>
      <c r="D12" s="30">
        <v>1625673.56299</v>
      </c>
      <c r="E12" s="30">
        <v>0</v>
      </c>
      <c r="F12" s="30">
        <v>9399.9809500000483</v>
      </c>
      <c r="G12" s="30">
        <v>825169.75492999994</v>
      </c>
      <c r="H12" s="30">
        <v>2092866.4986099999</v>
      </c>
      <c r="I12" s="31">
        <v>10493</v>
      </c>
      <c r="J12" s="31">
        <v>8100</v>
      </c>
      <c r="K12" s="30">
        <v>201627.98662000001</v>
      </c>
      <c r="L12" s="30">
        <v>0</v>
      </c>
      <c r="M12" s="30">
        <v>29.06</v>
      </c>
      <c r="N12" s="30">
        <v>33.25</v>
      </c>
      <c r="O12" s="30">
        <v>0</v>
      </c>
      <c r="P12" s="30">
        <v>0</v>
      </c>
      <c r="Q12" s="31">
        <v>0</v>
      </c>
      <c r="R12" s="31">
        <v>0</v>
      </c>
      <c r="S12" s="31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"/>
      <c r="AA12" s="36"/>
      <c r="AB12" s="36"/>
      <c r="AC12" s="3"/>
    </row>
    <row r="13" spans="1:29" ht="29.25" customHeight="1">
      <c r="A13" s="26" t="s">
        <v>16</v>
      </c>
      <c r="B13" s="27" t="s">
        <v>55</v>
      </c>
      <c r="C13" s="30">
        <v>23547405.3292</v>
      </c>
      <c r="D13" s="30">
        <v>18412894.381749999</v>
      </c>
      <c r="E13" s="30">
        <v>0</v>
      </c>
      <c r="F13" s="30">
        <v>32802.062749999997</v>
      </c>
      <c r="G13" s="30">
        <v>5101708.8846999994</v>
      </c>
      <c r="H13" s="30">
        <v>22653146.841680001</v>
      </c>
      <c r="I13" s="31">
        <v>64691</v>
      </c>
      <c r="J13" s="31">
        <v>30110</v>
      </c>
      <c r="K13" s="30">
        <v>400437.63819999999</v>
      </c>
      <c r="L13" s="30">
        <v>0</v>
      </c>
      <c r="M13" s="30">
        <v>21.76</v>
      </c>
      <c r="N13" s="30">
        <v>21.86</v>
      </c>
      <c r="O13" s="30">
        <v>0</v>
      </c>
      <c r="P13" s="30">
        <v>0</v>
      </c>
      <c r="Q13" s="31">
        <v>0</v>
      </c>
      <c r="R13" s="31">
        <v>0</v>
      </c>
      <c r="S13" s="31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"/>
      <c r="AA13" s="36"/>
      <c r="AB13" s="36"/>
      <c r="AC13" s="3"/>
    </row>
    <row r="14" spans="1:29" ht="29.25" customHeight="1">
      <c r="A14" s="26" t="s">
        <v>15</v>
      </c>
      <c r="B14" s="27" t="s">
        <v>36</v>
      </c>
      <c r="C14" s="30">
        <v>652299770.45173001</v>
      </c>
      <c r="D14" s="30">
        <v>431132155.12758005</v>
      </c>
      <c r="E14" s="30">
        <v>1255295.2722400001</v>
      </c>
      <c r="F14" s="30">
        <v>2011185.6203799951</v>
      </c>
      <c r="G14" s="30">
        <v>217901134.43153</v>
      </c>
      <c r="H14" s="30">
        <v>611338690.00898004</v>
      </c>
      <c r="I14" s="31">
        <v>1344278</v>
      </c>
      <c r="J14" s="31">
        <v>354167</v>
      </c>
      <c r="K14" s="30">
        <v>10791508.079469999</v>
      </c>
      <c r="L14" s="30">
        <v>0</v>
      </c>
      <c r="M14" s="30">
        <v>13.25</v>
      </c>
      <c r="N14" s="30">
        <v>13.85</v>
      </c>
      <c r="O14" s="30">
        <v>0</v>
      </c>
      <c r="P14" s="30">
        <v>1352968.61198</v>
      </c>
      <c r="Q14" s="31">
        <v>8406</v>
      </c>
      <c r="R14" s="31">
        <v>1</v>
      </c>
      <c r="S14" s="31">
        <v>168</v>
      </c>
      <c r="T14" s="30">
        <v>33739.744960000004</v>
      </c>
      <c r="U14" s="30">
        <v>32.840000000000003</v>
      </c>
      <c r="V14" s="30">
        <v>33.17</v>
      </c>
      <c r="W14" s="30">
        <v>0</v>
      </c>
      <c r="X14" s="30">
        <v>0</v>
      </c>
      <c r="Y14" s="30">
        <v>0</v>
      </c>
      <c r="Z14" s="3"/>
      <c r="AA14" s="36"/>
      <c r="AB14" s="36"/>
      <c r="AC14" s="3"/>
    </row>
    <row r="15" spans="1:29" ht="29.25" customHeight="1">
      <c r="A15" s="26" t="s">
        <v>14</v>
      </c>
      <c r="B15" s="27" t="s">
        <v>59</v>
      </c>
      <c r="C15" s="30">
        <v>16507079.08495</v>
      </c>
      <c r="D15" s="30">
        <v>983754.81146</v>
      </c>
      <c r="E15" s="30">
        <v>11861070.773780001</v>
      </c>
      <c r="F15" s="30">
        <v>26443.623729997635</v>
      </c>
      <c r="G15" s="30">
        <v>3635809.87598</v>
      </c>
      <c r="H15" s="30">
        <v>1490405.0743499999</v>
      </c>
      <c r="I15" s="31">
        <v>30885</v>
      </c>
      <c r="J15" s="31">
        <v>1687</v>
      </c>
      <c r="K15" s="30">
        <v>115935.38195000001</v>
      </c>
      <c r="L15" s="30">
        <v>68.8964</v>
      </c>
      <c r="M15" s="30">
        <v>6.47</v>
      </c>
      <c r="N15" s="30">
        <v>6.92</v>
      </c>
      <c r="O15" s="30">
        <v>0</v>
      </c>
      <c r="P15" s="30">
        <v>13334852.927690001</v>
      </c>
      <c r="Q15" s="31">
        <v>143987</v>
      </c>
      <c r="R15" s="31">
        <v>701</v>
      </c>
      <c r="S15" s="31">
        <v>1120</v>
      </c>
      <c r="T15" s="30">
        <v>173081.75518000001</v>
      </c>
      <c r="U15" s="30">
        <v>11.52</v>
      </c>
      <c r="V15" s="30">
        <v>12.14</v>
      </c>
      <c r="W15" s="30">
        <v>0</v>
      </c>
      <c r="X15" s="30">
        <v>0</v>
      </c>
      <c r="Y15" s="30">
        <v>0</v>
      </c>
      <c r="Z15" s="3"/>
      <c r="AA15" s="36"/>
      <c r="AB15" s="36"/>
      <c r="AC15" s="3"/>
    </row>
    <row r="16" spans="1:29" ht="29.25" customHeight="1">
      <c r="A16" s="26" t="s">
        <v>13</v>
      </c>
      <c r="B16" s="27" t="s">
        <v>38</v>
      </c>
      <c r="C16" s="30">
        <v>1193502679.6793001</v>
      </c>
      <c r="D16" s="30">
        <v>175082991.85971999</v>
      </c>
      <c r="E16" s="30">
        <v>892532499.13361001</v>
      </c>
      <c r="F16" s="30">
        <v>12708805.819080079</v>
      </c>
      <c r="G16" s="30">
        <v>113178382.86689</v>
      </c>
      <c r="H16" s="30">
        <v>192726529.78955999</v>
      </c>
      <c r="I16" s="31">
        <v>1632238</v>
      </c>
      <c r="J16" s="31">
        <v>155179</v>
      </c>
      <c r="K16" s="30">
        <v>3704560.3574600001</v>
      </c>
      <c r="L16" s="30">
        <v>16474.46128</v>
      </c>
      <c r="M16" s="30">
        <v>21.65</v>
      </c>
      <c r="N16" s="30">
        <v>21.74</v>
      </c>
      <c r="O16" s="30">
        <v>0</v>
      </c>
      <c r="P16" s="30">
        <v>977404140.85669994</v>
      </c>
      <c r="Q16" s="31">
        <v>9567024</v>
      </c>
      <c r="R16" s="31">
        <v>58649</v>
      </c>
      <c r="S16" s="31">
        <v>72934</v>
      </c>
      <c r="T16" s="30">
        <v>11563694.10124</v>
      </c>
      <c r="U16" s="30">
        <v>17.22</v>
      </c>
      <c r="V16" s="30">
        <v>17.72</v>
      </c>
      <c r="W16" s="30">
        <v>0</v>
      </c>
      <c r="X16" s="30">
        <v>0</v>
      </c>
      <c r="Y16" s="30">
        <v>0</v>
      </c>
      <c r="Z16" s="3"/>
      <c r="AA16" s="36"/>
      <c r="AB16" s="36"/>
      <c r="AC16" s="3"/>
    </row>
    <row r="17" spans="1:29" ht="29.25" customHeight="1">
      <c r="A17" s="26" t="s">
        <v>12</v>
      </c>
      <c r="B17" s="27" t="s">
        <v>45</v>
      </c>
      <c r="C17" s="30">
        <v>676236410.49528003</v>
      </c>
      <c r="D17" s="30">
        <v>428951017.94256002</v>
      </c>
      <c r="E17" s="30">
        <v>0</v>
      </c>
      <c r="F17" s="30">
        <v>3627425.1654700316</v>
      </c>
      <c r="G17" s="30">
        <v>243657967.38725001</v>
      </c>
      <c r="H17" s="30">
        <v>553869368.26461995</v>
      </c>
      <c r="I17" s="31">
        <v>236241</v>
      </c>
      <c r="J17" s="31">
        <v>176583</v>
      </c>
      <c r="K17" s="30">
        <v>14307927.771749999</v>
      </c>
      <c r="L17" s="30">
        <v>0</v>
      </c>
      <c r="M17" s="30">
        <v>17.12</v>
      </c>
      <c r="N17" s="30">
        <v>17.149999999999999</v>
      </c>
      <c r="O17" s="30">
        <v>0</v>
      </c>
      <c r="P17" s="30">
        <v>0</v>
      </c>
      <c r="Q17" s="31">
        <v>0</v>
      </c>
      <c r="R17" s="31">
        <v>0</v>
      </c>
      <c r="S17" s="31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"/>
      <c r="AA17" s="36"/>
      <c r="AB17" s="36"/>
      <c r="AC17" s="3"/>
    </row>
    <row r="18" spans="1:29" ht="27.2" customHeight="1">
      <c r="A18" s="26" t="s">
        <v>11</v>
      </c>
      <c r="B18" s="27" t="s">
        <v>30</v>
      </c>
      <c r="C18" s="30">
        <v>115913299.99658</v>
      </c>
      <c r="D18" s="30">
        <v>41886115.131329998</v>
      </c>
      <c r="E18" s="30">
        <v>60580810.787859999</v>
      </c>
      <c r="F18" s="30">
        <v>286317.27213999938</v>
      </c>
      <c r="G18" s="30">
        <v>13160056.80525</v>
      </c>
      <c r="H18" s="30">
        <v>24241255.506979998</v>
      </c>
      <c r="I18" s="31">
        <v>130527</v>
      </c>
      <c r="J18" s="31">
        <v>56103</v>
      </c>
      <c r="K18" s="30">
        <v>835541.59612999996</v>
      </c>
      <c r="L18" s="30">
        <v>8197.7863200000011</v>
      </c>
      <c r="M18" s="30">
        <v>18.3</v>
      </c>
      <c r="N18" s="30">
        <v>18.350000000000001</v>
      </c>
      <c r="O18" s="30">
        <v>0</v>
      </c>
      <c r="P18" s="30">
        <v>33654199.406800002</v>
      </c>
      <c r="Q18" s="31">
        <v>325867</v>
      </c>
      <c r="R18" s="31">
        <v>1519</v>
      </c>
      <c r="S18" s="31">
        <v>3223</v>
      </c>
      <c r="T18" s="30">
        <v>631395.27898000006</v>
      </c>
      <c r="U18" s="30">
        <v>17</v>
      </c>
      <c r="V18" s="30">
        <v>17.52</v>
      </c>
      <c r="W18" s="30">
        <v>0</v>
      </c>
      <c r="X18" s="30">
        <v>0</v>
      </c>
      <c r="Y18" s="30">
        <v>0</v>
      </c>
      <c r="Z18" s="3"/>
      <c r="AA18" s="36"/>
      <c r="AB18" s="36"/>
      <c r="AC18" s="3"/>
    </row>
    <row r="19" spans="1:29" ht="27.2" customHeight="1">
      <c r="A19" s="26" t="s">
        <v>10</v>
      </c>
      <c r="B19" s="27" t="s">
        <v>40</v>
      </c>
      <c r="C19" s="30">
        <v>35272064.277739994</v>
      </c>
      <c r="D19" s="30">
        <v>2826586.88026</v>
      </c>
      <c r="E19" s="30">
        <v>24653177.598419998</v>
      </c>
      <c r="F19" s="30">
        <v>136860.17523000337</v>
      </c>
      <c r="G19" s="30">
        <v>7655439.6238299999</v>
      </c>
      <c r="H19" s="30">
        <v>3616831.3083200003</v>
      </c>
      <c r="I19" s="31">
        <v>121855</v>
      </c>
      <c r="J19" s="31">
        <v>22884</v>
      </c>
      <c r="K19" s="30">
        <v>97528.613949999999</v>
      </c>
      <c r="L19" s="30">
        <v>382.45163000000002</v>
      </c>
      <c r="M19" s="30">
        <v>22.37</v>
      </c>
      <c r="N19" s="30">
        <v>23.83</v>
      </c>
      <c r="O19" s="30">
        <v>0</v>
      </c>
      <c r="P19" s="30">
        <v>29922982.197480001</v>
      </c>
      <c r="Q19" s="31">
        <v>299452</v>
      </c>
      <c r="R19" s="31">
        <v>1210</v>
      </c>
      <c r="S19" s="31">
        <v>2353</v>
      </c>
      <c r="T19" s="30">
        <v>407250.39319999999</v>
      </c>
      <c r="U19" s="30">
        <v>21.46</v>
      </c>
      <c r="V19" s="30">
        <v>21.97</v>
      </c>
      <c r="W19" s="30">
        <v>0</v>
      </c>
      <c r="X19" s="30">
        <v>0</v>
      </c>
      <c r="Y19" s="30">
        <v>0</v>
      </c>
      <c r="Z19" s="3"/>
      <c r="AA19" s="36"/>
      <c r="AB19" s="36"/>
      <c r="AC19" s="3"/>
    </row>
    <row r="20" spans="1:29" ht="27.2" customHeight="1">
      <c r="A20" s="26" t="s">
        <v>9</v>
      </c>
      <c r="B20" s="27" t="s">
        <v>42</v>
      </c>
      <c r="C20" s="30">
        <v>2481447.3446599999</v>
      </c>
      <c r="D20" s="30">
        <v>476060.09247000003</v>
      </c>
      <c r="E20" s="30">
        <v>1163024.00746</v>
      </c>
      <c r="F20" s="30">
        <v>14184.084379999877</v>
      </c>
      <c r="G20" s="30">
        <v>828179.16035000002</v>
      </c>
      <c r="H20" s="30">
        <v>724168.99478999991</v>
      </c>
      <c r="I20" s="31">
        <v>10463</v>
      </c>
      <c r="J20" s="31">
        <v>516</v>
      </c>
      <c r="K20" s="30">
        <v>25248.783329999998</v>
      </c>
      <c r="L20" s="30">
        <v>0</v>
      </c>
      <c r="M20" s="30">
        <v>19.27</v>
      </c>
      <c r="N20" s="30">
        <v>19.850000000000001</v>
      </c>
      <c r="O20" s="30">
        <v>0</v>
      </c>
      <c r="P20" s="30">
        <v>1398881.9373699999</v>
      </c>
      <c r="Q20" s="31">
        <v>8650</v>
      </c>
      <c r="R20" s="31">
        <v>38</v>
      </c>
      <c r="S20" s="31">
        <v>54</v>
      </c>
      <c r="T20" s="30">
        <v>10429.369339999999</v>
      </c>
      <c r="U20" s="30">
        <v>22.99</v>
      </c>
      <c r="V20" s="30">
        <v>22.99</v>
      </c>
      <c r="W20" s="30">
        <v>0</v>
      </c>
      <c r="X20" s="30">
        <v>0</v>
      </c>
      <c r="Y20" s="30">
        <v>0</v>
      </c>
      <c r="Z20" s="3"/>
      <c r="AA20" s="36"/>
      <c r="AB20" s="36"/>
      <c r="AC20" s="3"/>
    </row>
    <row r="21" spans="1:29" ht="27.2" customHeight="1">
      <c r="A21" s="26" t="s">
        <v>8</v>
      </c>
      <c r="B21" s="27" t="s">
        <v>53</v>
      </c>
      <c r="C21" s="30">
        <v>201949777.67335999</v>
      </c>
      <c r="D21" s="30">
        <v>171260106.89875001</v>
      </c>
      <c r="E21" s="30">
        <v>13246172.43447</v>
      </c>
      <c r="F21" s="30">
        <v>1383139.4251600055</v>
      </c>
      <c r="G21" s="30">
        <v>16060358.91498</v>
      </c>
      <c r="H21" s="30">
        <v>183706212.80542001</v>
      </c>
      <c r="I21" s="31">
        <v>138535</v>
      </c>
      <c r="J21" s="31">
        <v>34733</v>
      </c>
      <c r="K21" s="30">
        <v>3366058.9326300002</v>
      </c>
      <c r="L21" s="30">
        <v>229.39757</v>
      </c>
      <c r="M21" s="30">
        <v>24.9</v>
      </c>
      <c r="N21" s="30">
        <v>24.91</v>
      </c>
      <c r="O21" s="30">
        <v>0</v>
      </c>
      <c r="P21" s="30">
        <v>14267585.7481</v>
      </c>
      <c r="Q21" s="31">
        <v>46989</v>
      </c>
      <c r="R21" s="31">
        <v>463</v>
      </c>
      <c r="S21" s="31">
        <v>420</v>
      </c>
      <c r="T21" s="30">
        <v>94798.103019999995</v>
      </c>
      <c r="U21" s="30">
        <v>26.3</v>
      </c>
      <c r="V21" s="30">
        <v>26.3</v>
      </c>
      <c r="W21" s="30">
        <v>0</v>
      </c>
      <c r="X21" s="30">
        <v>0</v>
      </c>
      <c r="Y21" s="30">
        <v>0</v>
      </c>
      <c r="Z21" s="3"/>
      <c r="AA21" s="36"/>
      <c r="AB21" s="36"/>
      <c r="AC21" s="3"/>
    </row>
    <row r="22" spans="1:29" ht="27.2" customHeight="1">
      <c r="A22" s="26" t="s">
        <v>7</v>
      </c>
      <c r="B22" s="27" t="s">
        <v>41</v>
      </c>
      <c r="C22" s="30">
        <v>9769549.11527</v>
      </c>
      <c r="D22" s="30">
        <v>1806855.3362799999</v>
      </c>
      <c r="E22" s="30">
        <v>6094813.3415900003</v>
      </c>
      <c r="F22" s="30">
        <v>34131.326739999771</v>
      </c>
      <c r="G22" s="30">
        <v>1833749.11066</v>
      </c>
      <c r="H22" s="30">
        <v>2000543.00074</v>
      </c>
      <c r="I22" s="31">
        <v>10459</v>
      </c>
      <c r="J22" s="31">
        <v>7841</v>
      </c>
      <c r="K22" s="30">
        <v>93384.997230000008</v>
      </c>
      <c r="L22" s="30">
        <v>2330.0005200000001</v>
      </c>
      <c r="M22" s="30">
        <v>11.35</v>
      </c>
      <c r="N22" s="30">
        <v>11.36</v>
      </c>
      <c r="O22" s="30">
        <v>0</v>
      </c>
      <c r="P22" s="30">
        <v>7246173.34889</v>
      </c>
      <c r="Q22" s="31">
        <v>52695</v>
      </c>
      <c r="R22" s="31">
        <v>527</v>
      </c>
      <c r="S22" s="31">
        <v>365</v>
      </c>
      <c r="T22" s="30">
        <v>87111.964010000011</v>
      </c>
      <c r="U22" s="30">
        <v>11.12</v>
      </c>
      <c r="V22" s="30">
        <v>11.66</v>
      </c>
      <c r="W22" s="30">
        <v>0</v>
      </c>
      <c r="X22" s="30">
        <v>0</v>
      </c>
      <c r="Y22" s="30">
        <v>0</v>
      </c>
      <c r="Z22" s="3"/>
      <c r="AA22" s="36"/>
      <c r="AB22" s="36"/>
      <c r="AC22" s="3"/>
    </row>
    <row r="23" spans="1:29" ht="27.2" customHeight="1">
      <c r="A23" s="26" t="s">
        <v>6</v>
      </c>
      <c r="B23" s="27" t="s">
        <v>58</v>
      </c>
      <c r="C23" s="30">
        <v>6311050.4374599997</v>
      </c>
      <c r="D23" s="30">
        <v>4195310.7090699999</v>
      </c>
      <c r="E23" s="30">
        <v>0</v>
      </c>
      <c r="F23" s="30">
        <v>128445.34206000042</v>
      </c>
      <c r="G23" s="30">
        <v>1987294.3863299999</v>
      </c>
      <c r="H23" s="30">
        <v>5466382.75189</v>
      </c>
      <c r="I23" s="31">
        <v>12905</v>
      </c>
      <c r="J23" s="31">
        <v>8433</v>
      </c>
      <c r="K23" s="30">
        <v>101841.56326000001</v>
      </c>
      <c r="L23" s="30">
        <v>0</v>
      </c>
      <c r="M23" s="30">
        <v>9.0299999999999994</v>
      </c>
      <c r="N23" s="30">
        <v>9.74</v>
      </c>
      <c r="O23" s="30">
        <v>0</v>
      </c>
      <c r="P23" s="30">
        <v>0</v>
      </c>
      <c r="Q23" s="31">
        <v>0</v>
      </c>
      <c r="R23" s="31">
        <v>0</v>
      </c>
      <c r="S23" s="31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"/>
      <c r="AA23" s="36"/>
      <c r="AB23" s="36"/>
      <c r="AC23" s="3"/>
    </row>
    <row r="24" spans="1:29" ht="27.2" customHeight="1">
      <c r="A24" s="26" t="s">
        <v>5</v>
      </c>
      <c r="B24" s="27" t="s">
        <v>31</v>
      </c>
      <c r="C24" s="30">
        <v>9540840.7933900002</v>
      </c>
      <c r="D24" s="30">
        <v>3562711.6509000002</v>
      </c>
      <c r="E24" s="30">
        <v>2717986.9651799998</v>
      </c>
      <c r="F24" s="30">
        <v>53249.250619999882</v>
      </c>
      <c r="G24" s="30">
        <v>3206892.9266900001</v>
      </c>
      <c r="H24" s="30">
        <v>5179635.2290000003</v>
      </c>
      <c r="I24" s="31">
        <v>16707</v>
      </c>
      <c r="J24" s="31">
        <v>7484</v>
      </c>
      <c r="K24" s="30">
        <v>95003.217000000004</v>
      </c>
      <c r="L24" s="30">
        <v>567.32574</v>
      </c>
      <c r="M24" s="30">
        <v>21.86</v>
      </c>
      <c r="N24" s="30">
        <v>23.22</v>
      </c>
      <c r="O24" s="30">
        <v>0</v>
      </c>
      <c r="P24" s="30">
        <v>2887024.5452800002</v>
      </c>
      <c r="Q24" s="31">
        <v>19080</v>
      </c>
      <c r="R24" s="31">
        <v>15</v>
      </c>
      <c r="S24" s="31">
        <v>135</v>
      </c>
      <c r="T24" s="30">
        <v>23767.39387</v>
      </c>
      <c r="U24" s="30">
        <v>22.12</v>
      </c>
      <c r="V24" s="30">
        <v>22.12</v>
      </c>
      <c r="W24" s="30">
        <v>0</v>
      </c>
      <c r="X24" s="30">
        <v>0</v>
      </c>
      <c r="Y24" s="30">
        <v>0</v>
      </c>
      <c r="Z24" s="3"/>
      <c r="AA24" s="36"/>
      <c r="AB24" s="36"/>
      <c r="AC24" s="3"/>
    </row>
    <row r="25" spans="1:29" ht="27.2" customHeight="1">
      <c r="A25" s="26" t="s">
        <v>4</v>
      </c>
      <c r="B25" s="27" t="s">
        <v>50</v>
      </c>
      <c r="C25" s="30">
        <v>983501.20915000001</v>
      </c>
      <c r="D25" s="30">
        <v>531071.09381999995</v>
      </c>
      <c r="E25" s="30">
        <v>0</v>
      </c>
      <c r="F25" s="30">
        <v>5803.3085899999742</v>
      </c>
      <c r="G25" s="30">
        <v>446626.80674000003</v>
      </c>
      <c r="H25" s="30">
        <v>637174.82685000007</v>
      </c>
      <c r="I25" s="31">
        <v>963</v>
      </c>
      <c r="J25" s="31">
        <v>899</v>
      </c>
      <c r="K25" s="30">
        <v>21775.581899999997</v>
      </c>
      <c r="L25" s="30">
        <v>0</v>
      </c>
      <c r="M25" s="30">
        <v>24.23</v>
      </c>
      <c r="N25" s="30">
        <v>24.24</v>
      </c>
      <c r="O25" s="30">
        <v>0</v>
      </c>
      <c r="P25" s="30">
        <v>0</v>
      </c>
      <c r="Q25" s="31">
        <v>0</v>
      </c>
      <c r="R25" s="31">
        <v>0</v>
      </c>
      <c r="S25" s="31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"/>
      <c r="AA25" s="36"/>
      <c r="AB25" s="36"/>
      <c r="AC25" s="3"/>
    </row>
    <row r="26" spans="1:29" ht="27.2" customHeight="1">
      <c r="A26" s="26" t="s">
        <v>3</v>
      </c>
      <c r="B26" s="27" t="s">
        <v>28</v>
      </c>
      <c r="C26" s="30">
        <v>9696291.2500999998</v>
      </c>
      <c r="D26" s="30">
        <v>2445952.9304599999</v>
      </c>
      <c r="E26" s="30">
        <v>5848462.5099900002</v>
      </c>
      <c r="F26" s="30">
        <v>24185.124470000268</v>
      </c>
      <c r="G26" s="30">
        <v>1377690.68518</v>
      </c>
      <c r="H26" s="30">
        <v>2615912.6390800001</v>
      </c>
      <c r="I26" s="31">
        <v>53095</v>
      </c>
      <c r="J26" s="31">
        <v>26469</v>
      </c>
      <c r="K26" s="30">
        <v>98396.904859999995</v>
      </c>
      <c r="L26" s="30">
        <v>57.971669999999996</v>
      </c>
      <c r="M26" s="30">
        <v>24.89</v>
      </c>
      <c r="N26" s="30">
        <v>25</v>
      </c>
      <c r="O26" s="30">
        <v>0</v>
      </c>
      <c r="P26" s="30">
        <v>6288379.5342200007</v>
      </c>
      <c r="Q26" s="31">
        <v>62669</v>
      </c>
      <c r="R26" s="31">
        <v>224</v>
      </c>
      <c r="S26" s="31">
        <v>502</v>
      </c>
      <c r="T26" s="30">
        <v>78431.614860000001</v>
      </c>
      <c r="U26" s="30">
        <v>24.26</v>
      </c>
      <c r="V26" s="30">
        <v>24.77</v>
      </c>
      <c r="W26" s="30">
        <v>0</v>
      </c>
      <c r="X26" s="30">
        <v>0</v>
      </c>
      <c r="Y26" s="30">
        <v>0</v>
      </c>
      <c r="Z26" s="3"/>
      <c r="AA26" s="36"/>
      <c r="AB26" s="36"/>
      <c r="AC26" s="3"/>
    </row>
    <row r="27" spans="1:29" ht="27.2" customHeight="1">
      <c r="A27" s="26" t="s">
        <v>2</v>
      </c>
      <c r="B27" s="27" t="s">
        <v>57</v>
      </c>
      <c r="C27" s="30">
        <v>18274289.905240003</v>
      </c>
      <c r="D27" s="30">
        <v>3274365.8333299998</v>
      </c>
      <c r="E27" s="30">
        <v>11548264.99643</v>
      </c>
      <c r="F27" s="30">
        <v>22313.044299999237</v>
      </c>
      <c r="G27" s="30">
        <v>3429346.0311799999</v>
      </c>
      <c r="H27" s="30">
        <v>3965367.42796</v>
      </c>
      <c r="I27" s="31">
        <v>67849</v>
      </c>
      <c r="J27" s="31">
        <v>3282</v>
      </c>
      <c r="K27" s="30">
        <v>55169.077490000003</v>
      </c>
      <c r="L27" s="30">
        <v>7707.7933800000001</v>
      </c>
      <c r="M27" s="30">
        <v>13.93</v>
      </c>
      <c r="N27" s="30">
        <v>13.94</v>
      </c>
      <c r="O27" s="30">
        <v>0</v>
      </c>
      <c r="P27" s="30">
        <v>13282486.36476</v>
      </c>
      <c r="Q27" s="31">
        <v>94620</v>
      </c>
      <c r="R27" s="31">
        <v>1545</v>
      </c>
      <c r="S27" s="31">
        <v>1141</v>
      </c>
      <c r="T27" s="30">
        <v>295138.29672000004</v>
      </c>
      <c r="U27" s="30">
        <v>11.02</v>
      </c>
      <c r="V27" s="30">
        <v>11.54</v>
      </c>
      <c r="W27" s="30">
        <v>0</v>
      </c>
      <c r="X27" s="30">
        <v>0</v>
      </c>
      <c r="Y27" s="30">
        <v>0</v>
      </c>
      <c r="Z27" s="3"/>
      <c r="AA27" s="36"/>
      <c r="AB27" s="36"/>
      <c r="AC27" s="3"/>
    </row>
    <row r="28" spans="1:29" ht="27.2" customHeight="1">
      <c r="A28" s="26" t="s">
        <v>1</v>
      </c>
      <c r="B28" s="27" t="s">
        <v>56</v>
      </c>
      <c r="C28" s="30">
        <v>37370146.271580003</v>
      </c>
      <c r="D28" s="30">
        <v>32555006.306090001</v>
      </c>
      <c r="E28" s="30">
        <v>0</v>
      </c>
      <c r="F28" s="30">
        <v>105275.67793999863</v>
      </c>
      <c r="G28" s="30">
        <v>4709864.2875500005</v>
      </c>
      <c r="H28" s="30">
        <v>35190989.197750002</v>
      </c>
      <c r="I28" s="31">
        <v>36222</v>
      </c>
      <c r="J28" s="31">
        <v>231</v>
      </c>
      <c r="K28" s="30">
        <v>50128.79739</v>
      </c>
      <c r="L28" s="30">
        <v>0</v>
      </c>
      <c r="M28" s="30">
        <v>23.34</v>
      </c>
      <c r="N28" s="30">
        <v>24.19</v>
      </c>
      <c r="O28" s="30">
        <v>0</v>
      </c>
      <c r="P28" s="30">
        <v>0</v>
      </c>
      <c r="Q28" s="31">
        <v>0</v>
      </c>
      <c r="R28" s="31">
        <v>0</v>
      </c>
      <c r="S28" s="31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"/>
      <c r="AA28" s="36"/>
      <c r="AB28" s="36"/>
      <c r="AC28" s="3"/>
    </row>
    <row r="29" spans="1:29" ht="27.2" customHeight="1">
      <c r="A29" s="26" t="s">
        <v>62</v>
      </c>
      <c r="B29" s="27" t="s">
        <v>33</v>
      </c>
      <c r="C29" s="30">
        <v>18075985.917270001</v>
      </c>
      <c r="D29" s="30">
        <v>13566917.90918</v>
      </c>
      <c r="E29" s="30">
        <v>963322.8491900001</v>
      </c>
      <c r="F29" s="30">
        <v>63390.998109999178</v>
      </c>
      <c r="G29" s="30">
        <v>3482354.1607900001</v>
      </c>
      <c r="H29" s="30">
        <v>16076044.58697</v>
      </c>
      <c r="I29" s="31">
        <v>46504</v>
      </c>
      <c r="J29" s="31">
        <v>4029</v>
      </c>
      <c r="K29" s="30">
        <v>110495.35086000001</v>
      </c>
      <c r="L29" s="30">
        <v>106.24142999999999</v>
      </c>
      <c r="M29" s="30">
        <v>27.35</v>
      </c>
      <c r="N29" s="30">
        <v>27.91</v>
      </c>
      <c r="O29" s="30">
        <v>0</v>
      </c>
      <c r="P29" s="30">
        <v>1149154.76235</v>
      </c>
      <c r="Q29" s="31">
        <v>4124</v>
      </c>
      <c r="R29" s="31">
        <v>151</v>
      </c>
      <c r="S29" s="31">
        <v>49</v>
      </c>
      <c r="T29" s="30">
        <v>14312.991320000001</v>
      </c>
      <c r="U29" s="30">
        <v>31.4</v>
      </c>
      <c r="V29" s="30">
        <v>31.92</v>
      </c>
      <c r="W29" s="30">
        <v>0</v>
      </c>
      <c r="X29" s="30">
        <v>0</v>
      </c>
      <c r="Y29" s="30">
        <v>0</v>
      </c>
      <c r="Z29" s="3"/>
      <c r="AA29" s="36"/>
      <c r="AB29" s="36"/>
      <c r="AC29" s="3"/>
    </row>
    <row r="30" spans="1:29" ht="27.2" customHeight="1">
      <c r="A30" s="26" t="s">
        <v>63</v>
      </c>
      <c r="B30" s="27" t="s">
        <v>44</v>
      </c>
      <c r="C30" s="30">
        <v>19423967.466669999</v>
      </c>
      <c r="D30" s="30">
        <v>17425606.381250001</v>
      </c>
      <c r="E30" s="30">
        <v>0</v>
      </c>
      <c r="F30" s="30">
        <v>21135.659799999237</v>
      </c>
      <c r="G30" s="30">
        <v>1977225.4256199999</v>
      </c>
      <c r="H30" s="30">
        <v>18543708.65312</v>
      </c>
      <c r="I30" s="31">
        <v>26769</v>
      </c>
      <c r="J30" s="31">
        <v>2143</v>
      </c>
      <c r="K30" s="30">
        <v>249558.54636000001</v>
      </c>
      <c r="L30" s="30">
        <v>0</v>
      </c>
      <c r="M30" s="30">
        <v>17.14</v>
      </c>
      <c r="N30" s="30">
        <v>17.440000000000001</v>
      </c>
      <c r="O30" s="30">
        <v>0</v>
      </c>
      <c r="P30" s="30">
        <v>0</v>
      </c>
      <c r="Q30" s="31">
        <v>0</v>
      </c>
      <c r="R30" s="31">
        <v>0</v>
      </c>
      <c r="S30" s="31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"/>
      <c r="AA30" s="36"/>
      <c r="AB30" s="36"/>
      <c r="AC30" s="3"/>
    </row>
    <row r="31" spans="1:29" ht="27.2" customHeight="1">
      <c r="A31" s="26" t="s">
        <v>64</v>
      </c>
      <c r="B31" s="27" t="s">
        <v>46</v>
      </c>
      <c r="C31" s="30">
        <v>842923318.19387996</v>
      </c>
      <c r="D31" s="30">
        <v>114000832.10652</v>
      </c>
      <c r="E31" s="30">
        <v>604610009.22115004</v>
      </c>
      <c r="F31" s="30">
        <v>2636201.3715599366</v>
      </c>
      <c r="G31" s="30">
        <v>121676275.49464999</v>
      </c>
      <c r="H31" s="30">
        <v>135442353.07719001</v>
      </c>
      <c r="I31" s="31">
        <v>449554</v>
      </c>
      <c r="J31" s="31">
        <v>43152</v>
      </c>
      <c r="K31" s="30">
        <v>2559660.4549099999</v>
      </c>
      <c r="L31" s="30">
        <v>20946.698850000001</v>
      </c>
      <c r="M31" s="30">
        <v>17.75</v>
      </c>
      <c r="N31" s="30">
        <v>17.86</v>
      </c>
      <c r="O31" s="30">
        <v>0</v>
      </c>
      <c r="P31" s="30">
        <v>681218741.58499002</v>
      </c>
      <c r="Q31" s="31">
        <v>6194079</v>
      </c>
      <c r="R31" s="31">
        <v>28688</v>
      </c>
      <c r="S31" s="31">
        <v>47127</v>
      </c>
      <c r="T31" s="30">
        <v>9150432.6190900002</v>
      </c>
      <c r="U31" s="30">
        <v>9.4600000000000009</v>
      </c>
      <c r="V31" s="30">
        <v>9.8800000000000008</v>
      </c>
      <c r="W31" s="30">
        <v>0</v>
      </c>
      <c r="X31" s="30">
        <v>0</v>
      </c>
      <c r="Y31" s="30">
        <v>0</v>
      </c>
      <c r="Z31" s="3"/>
      <c r="AA31" s="36"/>
      <c r="AB31" s="36"/>
      <c r="AC31" s="3"/>
    </row>
    <row r="32" spans="1:29" ht="27.2" customHeight="1">
      <c r="A32" s="26" t="s">
        <v>65</v>
      </c>
      <c r="B32" s="27" t="s">
        <v>37</v>
      </c>
      <c r="C32" s="30">
        <v>299898664.62887001</v>
      </c>
      <c r="D32" s="30">
        <v>4143748.4555199998</v>
      </c>
      <c r="E32" s="30">
        <v>264379608.01504999</v>
      </c>
      <c r="F32" s="30">
        <v>645249.83741003415</v>
      </c>
      <c r="G32" s="30">
        <v>30730058.320889998</v>
      </c>
      <c r="H32" s="30">
        <v>3898429.9310700004</v>
      </c>
      <c r="I32" s="31">
        <v>84238</v>
      </c>
      <c r="J32" s="31">
        <v>19124</v>
      </c>
      <c r="K32" s="30">
        <v>111850.29756000001</v>
      </c>
      <c r="L32" s="30">
        <v>2133.11535</v>
      </c>
      <c r="M32" s="30">
        <v>12.33</v>
      </c>
      <c r="N32" s="30">
        <v>12.34</v>
      </c>
      <c r="O32" s="30">
        <v>0</v>
      </c>
      <c r="P32" s="30">
        <v>289703566.98953003</v>
      </c>
      <c r="Q32" s="31">
        <v>3922927</v>
      </c>
      <c r="R32" s="31">
        <v>6608</v>
      </c>
      <c r="S32" s="31">
        <v>27461</v>
      </c>
      <c r="T32" s="30">
        <v>4001797.9459199999</v>
      </c>
      <c r="U32" s="30">
        <v>6.13</v>
      </c>
      <c r="V32" s="30">
        <v>6.63</v>
      </c>
      <c r="W32" s="30">
        <v>0</v>
      </c>
      <c r="X32" s="30">
        <v>0</v>
      </c>
      <c r="Y32" s="30">
        <v>0</v>
      </c>
      <c r="Z32" s="3"/>
      <c r="AA32" s="36"/>
      <c r="AB32" s="36"/>
      <c r="AC32" s="3"/>
    </row>
    <row r="33" spans="1:29" ht="27.2" customHeight="1">
      <c r="A33" s="26" t="s">
        <v>66</v>
      </c>
      <c r="B33" s="27" t="s">
        <v>52</v>
      </c>
      <c r="C33" s="30">
        <v>70231178.602070004</v>
      </c>
      <c r="D33" s="30">
        <v>26669959.02592</v>
      </c>
      <c r="E33" s="30">
        <v>12224343.6719</v>
      </c>
      <c r="F33" s="30">
        <v>1781294.5505300006</v>
      </c>
      <c r="G33" s="30">
        <v>29555581.353720002</v>
      </c>
      <c r="H33" s="30">
        <v>33904806.191550002</v>
      </c>
      <c r="I33" s="31">
        <v>53122</v>
      </c>
      <c r="J33" s="31">
        <v>41384</v>
      </c>
      <c r="K33" s="30">
        <v>904575.73306</v>
      </c>
      <c r="L33" s="30">
        <v>1764.41957</v>
      </c>
      <c r="M33" s="30">
        <v>18.760000000000002</v>
      </c>
      <c r="N33" s="30">
        <v>18.88</v>
      </c>
      <c r="O33" s="30">
        <v>0</v>
      </c>
      <c r="P33" s="30">
        <v>13684431.330870001</v>
      </c>
      <c r="Q33" s="31">
        <v>40586</v>
      </c>
      <c r="R33" s="31">
        <v>1194</v>
      </c>
      <c r="S33" s="31">
        <v>440</v>
      </c>
      <c r="T33" s="30">
        <v>169350.56462000002</v>
      </c>
      <c r="U33" s="30">
        <v>19.07</v>
      </c>
      <c r="V33" s="30">
        <v>19.07</v>
      </c>
      <c r="W33" s="30">
        <v>0</v>
      </c>
      <c r="X33" s="30">
        <v>0</v>
      </c>
      <c r="Y33" s="30">
        <v>0</v>
      </c>
      <c r="Z33" s="3"/>
      <c r="AA33" s="36"/>
      <c r="AB33" s="36"/>
      <c r="AC33" s="3"/>
    </row>
    <row r="34" spans="1:29" ht="27.2" customHeight="1">
      <c r="A34" s="26" t="s">
        <v>67</v>
      </c>
      <c r="B34" s="27" t="s">
        <v>35</v>
      </c>
      <c r="C34" s="30">
        <v>455549705.57712001</v>
      </c>
      <c r="D34" s="30">
        <v>197852749.04966</v>
      </c>
      <c r="E34" s="30">
        <v>183615478.71599999</v>
      </c>
      <c r="F34" s="30">
        <v>1632651.7538999938</v>
      </c>
      <c r="G34" s="30">
        <v>72448826.057559997</v>
      </c>
      <c r="H34" s="30">
        <v>236089202.88792002</v>
      </c>
      <c r="I34" s="31">
        <v>215805</v>
      </c>
      <c r="J34" s="31">
        <v>97874</v>
      </c>
      <c r="K34" s="30">
        <v>4507759.02575</v>
      </c>
      <c r="L34" s="30">
        <v>26651.861659999999</v>
      </c>
      <c r="M34" s="30">
        <v>9.42</v>
      </c>
      <c r="N34" s="30">
        <v>10.81</v>
      </c>
      <c r="O34" s="30">
        <v>0</v>
      </c>
      <c r="P34" s="30">
        <v>210782397.08838001</v>
      </c>
      <c r="Q34" s="31">
        <v>1867224</v>
      </c>
      <c r="R34" s="31">
        <v>4877</v>
      </c>
      <c r="S34" s="31">
        <v>12031</v>
      </c>
      <c r="T34" s="30">
        <v>2177497.8214699998</v>
      </c>
      <c r="U34" s="30">
        <v>10.36</v>
      </c>
      <c r="V34" s="30">
        <v>10.88</v>
      </c>
      <c r="W34" s="30">
        <v>0</v>
      </c>
      <c r="X34" s="30">
        <v>0</v>
      </c>
      <c r="Y34" s="30">
        <v>0</v>
      </c>
      <c r="Z34" s="3"/>
      <c r="AA34" s="36"/>
      <c r="AB34" s="36"/>
      <c r="AC34" s="3"/>
    </row>
    <row r="35" spans="1:29" ht="27.2" customHeight="1">
      <c r="A35" s="26" t="s">
        <v>68</v>
      </c>
      <c r="B35" s="27" t="s">
        <v>54</v>
      </c>
      <c r="C35" s="30">
        <v>11049710.00045</v>
      </c>
      <c r="D35" s="30">
        <v>252031.11174000002</v>
      </c>
      <c r="E35" s="30">
        <v>8581178.5468100011</v>
      </c>
      <c r="F35" s="30">
        <v>16032.290970000267</v>
      </c>
      <c r="G35" s="30">
        <v>2200468.0509299999</v>
      </c>
      <c r="H35" s="30">
        <v>258970.78873</v>
      </c>
      <c r="I35" s="31">
        <v>2016</v>
      </c>
      <c r="J35" s="31">
        <v>29</v>
      </c>
      <c r="K35" s="30">
        <v>0</v>
      </c>
      <c r="L35" s="30">
        <v>11005.34505</v>
      </c>
      <c r="M35" s="30">
        <v>22.83</v>
      </c>
      <c r="N35" s="30">
        <v>22.83</v>
      </c>
      <c r="O35" s="30">
        <v>0</v>
      </c>
      <c r="P35" s="30">
        <v>10077285.38962</v>
      </c>
      <c r="Q35" s="31">
        <v>57395</v>
      </c>
      <c r="R35" s="31">
        <v>2295</v>
      </c>
      <c r="S35" s="31">
        <v>771</v>
      </c>
      <c r="T35" s="30">
        <v>229927.50154</v>
      </c>
      <c r="U35" s="30">
        <v>22</v>
      </c>
      <c r="V35" s="30">
        <v>22.25</v>
      </c>
      <c r="W35" s="30">
        <v>0</v>
      </c>
      <c r="X35" s="30">
        <v>0</v>
      </c>
      <c r="Y35" s="30">
        <v>0</v>
      </c>
      <c r="Z35" s="3"/>
      <c r="AA35" s="36"/>
      <c r="AB35" s="36"/>
      <c r="AC35" s="3"/>
    </row>
    <row r="36" spans="1:29" ht="27.2" customHeight="1">
      <c r="A36" s="26" t="s">
        <v>69</v>
      </c>
      <c r="B36" s="27" t="s">
        <v>49</v>
      </c>
      <c r="C36" s="30">
        <v>7740104.2724299999</v>
      </c>
      <c r="D36" s="30">
        <v>19262.117480000001</v>
      </c>
      <c r="E36" s="30">
        <v>6611501.6491099996</v>
      </c>
      <c r="F36" s="30">
        <v>7965.5771500005721</v>
      </c>
      <c r="G36" s="30">
        <v>1101374.92869</v>
      </c>
      <c r="H36" s="30">
        <v>21496.430260000001</v>
      </c>
      <c r="I36" s="31">
        <v>170</v>
      </c>
      <c r="J36" s="31">
        <v>3</v>
      </c>
      <c r="K36" s="30">
        <v>0</v>
      </c>
      <c r="L36" s="30">
        <v>315.59305000000001</v>
      </c>
      <c r="M36" s="30">
        <v>20.66</v>
      </c>
      <c r="N36" s="30">
        <v>20.66</v>
      </c>
      <c r="O36" s="30">
        <v>0</v>
      </c>
      <c r="P36" s="30">
        <v>7473040.2547399998</v>
      </c>
      <c r="Q36" s="31">
        <v>79888</v>
      </c>
      <c r="R36" s="31">
        <v>279</v>
      </c>
      <c r="S36" s="31">
        <v>605</v>
      </c>
      <c r="T36" s="30">
        <v>97858.220809999999</v>
      </c>
      <c r="U36" s="30">
        <v>13.04</v>
      </c>
      <c r="V36" s="30">
        <v>13.55</v>
      </c>
      <c r="W36" s="30">
        <v>0</v>
      </c>
      <c r="X36" s="30">
        <v>0</v>
      </c>
      <c r="Y36" s="30">
        <v>0</v>
      </c>
      <c r="Z36" s="3"/>
      <c r="AA36" s="36"/>
      <c r="AB36" s="36"/>
      <c r="AC36" s="3"/>
    </row>
    <row r="37" spans="1:29" ht="27.2" customHeight="1">
      <c r="A37" s="26" t="s">
        <v>70</v>
      </c>
      <c r="B37" s="27" t="s">
        <v>60</v>
      </c>
      <c r="C37" s="30">
        <v>801469.75260000001</v>
      </c>
      <c r="D37" s="30">
        <v>523124.23482999997</v>
      </c>
      <c r="E37" s="30">
        <v>0</v>
      </c>
      <c r="F37" s="30">
        <v>9723.0795200000412</v>
      </c>
      <c r="G37" s="30">
        <v>268622.43825000001</v>
      </c>
      <c r="H37" s="30">
        <v>462363.79332</v>
      </c>
      <c r="I37" s="31">
        <v>155489</v>
      </c>
      <c r="J37" s="31">
        <v>0</v>
      </c>
      <c r="K37" s="30">
        <v>0</v>
      </c>
      <c r="L37" s="30">
        <v>0</v>
      </c>
      <c r="M37" s="30">
        <v>17.600000000000001</v>
      </c>
      <c r="N37" s="30">
        <v>17.89</v>
      </c>
      <c r="O37" s="30">
        <v>0</v>
      </c>
      <c r="P37" s="30">
        <v>0</v>
      </c>
      <c r="Q37" s="31">
        <v>0</v>
      </c>
      <c r="R37" s="31">
        <v>0</v>
      </c>
      <c r="S37" s="31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"/>
      <c r="AA37" s="36"/>
      <c r="AB37" s="36"/>
      <c r="AC37" s="3"/>
    </row>
    <row r="38" spans="1:29" ht="27.2" customHeight="1">
      <c r="A38" s="26" t="s">
        <v>71</v>
      </c>
      <c r="B38" s="27" t="s">
        <v>61</v>
      </c>
      <c r="C38" s="30">
        <v>1608673.3006</v>
      </c>
      <c r="D38" s="30">
        <v>840419.62315999996</v>
      </c>
      <c r="E38" s="30">
        <v>0</v>
      </c>
      <c r="F38" s="30">
        <v>51297.984360000017</v>
      </c>
      <c r="G38" s="30">
        <v>716955.69308</v>
      </c>
      <c r="H38" s="30">
        <v>965437.95458999998</v>
      </c>
      <c r="I38" s="31">
        <v>18225</v>
      </c>
      <c r="J38" s="31">
        <v>0</v>
      </c>
      <c r="K38" s="30">
        <v>0</v>
      </c>
      <c r="L38" s="30">
        <v>0</v>
      </c>
      <c r="M38" s="30">
        <v>17.12</v>
      </c>
      <c r="N38" s="30">
        <v>19.96</v>
      </c>
      <c r="O38" s="30">
        <v>0</v>
      </c>
      <c r="P38" s="30">
        <v>0</v>
      </c>
      <c r="Q38" s="31">
        <v>0</v>
      </c>
      <c r="R38" s="31">
        <v>0</v>
      </c>
      <c r="S38" s="31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"/>
      <c r="AA38" s="36"/>
      <c r="AB38" s="36"/>
      <c r="AC38" s="3"/>
    </row>
    <row r="39" spans="1:29" ht="27.2" customHeight="1">
      <c r="A39" s="26" t="s">
        <v>72</v>
      </c>
      <c r="B39" s="27" t="s">
        <v>73</v>
      </c>
      <c r="C39" s="30">
        <v>828902.99684000004</v>
      </c>
      <c r="D39" s="30">
        <v>446862.06919999997</v>
      </c>
      <c r="E39" s="30">
        <v>0</v>
      </c>
      <c r="F39" s="30">
        <v>10082.967360000015</v>
      </c>
      <c r="G39" s="30">
        <v>371957.96028</v>
      </c>
      <c r="H39" s="30">
        <v>467170.59823</v>
      </c>
      <c r="I39" s="31">
        <v>7956</v>
      </c>
      <c r="J39" s="31">
        <v>0</v>
      </c>
      <c r="K39" s="30">
        <v>0</v>
      </c>
      <c r="L39" s="30">
        <v>0</v>
      </c>
      <c r="M39" s="30">
        <v>14.96</v>
      </c>
      <c r="N39" s="30">
        <v>15.6</v>
      </c>
      <c r="O39" s="30">
        <v>0</v>
      </c>
      <c r="P39" s="30">
        <v>0</v>
      </c>
      <c r="Q39" s="31">
        <v>0</v>
      </c>
      <c r="R39" s="31">
        <v>0</v>
      </c>
      <c r="S39" s="31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"/>
      <c r="AA39" s="36"/>
      <c r="AB39" s="36"/>
      <c r="AC39" s="3"/>
    </row>
    <row r="40" spans="1:29" ht="27.2" customHeight="1">
      <c r="A40" s="26" t="s">
        <v>74</v>
      </c>
      <c r="B40" s="27" t="s">
        <v>75</v>
      </c>
      <c r="C40" s="30">
        <v>6478084.55908</v>
      </c>
      <c r="D40" s="30">
        <v>5130301.5148</v>
      </c>
      <c r="E40" s="30">
        <v>0</v>
      </c>
      <c r="F40" s="30">
        <v>213815.52489999961</v>
      </c>
      <c r="G40" s="30">
        <v>1133967.5193800002</v>
      </c>
      <c r="H40" s="30">
        <v>5197054.3882100005</v>
      </c>
      <c r="I40" s="31">
        <v>74414</v>
      </c>
      <c r="J40" s="31">
        <v>2</v>
      </c>
      <c r="K40" s="30">
        <v>0</v>
      </c>
      <c r="L40" s="30">
        <v>78.333309999999997</v>
      </c>
      <c r="M40" s="30">
        <v>21.96</v>
      </c>
      <c r="N40" s="30">
        <v>22.2</v>
      </c>
      <c r="O40" s="30">
        <v>0</v>
      </c>
      <c r="P40" s="30">
        <v>0</v>
      </c>
      <c r="Q40" s="31">
        <v>0</v>
      </c>
      <c r="R40" s="31">
        <v>0</v>
      </c>
      <c r="S40" s="31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"/>
      <c r="AA40" s="36"/>
      <c r="AB40" s="36"/>
      <c r="AC40" s="3"/>
    </row>
    <row r="41" spans="1:29" ht="27.2" customHeight="1">
      <c r="A41" s="28" t="s">
        <v>102</v>
      </c>
      <c r="B41" s="29" t="s">
        <v>101</v>
      </c>
      <c r="C41" s="30">
        <v>259133.33877999999</v>
      </c>
      <c r="D41" s="30">
        <v>0</v>
      </c>
      <c r="E41" s="30">
        <v>0</v>
      </c>
      <c r="F41" s="30">
        <v>3821.8262799999998</v>
      </c>
      <c r="G41" s="30">
        <v>255311.51250000001</v>
      </c>
      <c r="H41" s="30">
        <v>0</v>
      </c>
      <c r="I41" s="31">
        <v>0</v>
      </c>
      <c r="J41" s="31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1">
        <v>0</v>
      </c>
      <c r="R41" s="31">
        <v>0</v>
      </c>
      <c r="S41" s="31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"/>
      <c r="AA41" s="36"/>
      <c r="AB41" s="36"/>
      <c r="AC41" s="3"/>
    </row>
    <row r="42" spans="1:29" ht="27.2" customHeight="1">
      <c r="A42" s="56" t="s">
        <v>0</v>
      </c>
      <c r="B42" s="57"/>
      <c r="C42" s="30">
        <v>6330746429.99578</v>
      </c>
      <c r="D42" s="30">
        <v>2040999205.6240697</v>
      </c>
      <c r="E42" s="30">
        <v>3105552369.2442994</v>
      </c>
      <c r="F42" s="30">
        <v>30792679.96225011</v>
      </c>
      <c r="G42" s="30">
        <v>1153402175.1651597</v>
      </c>
      <c r="H42" s="30">
        <v>2490492253.8140898</v>
      </c>
      <c r="I42" s="31">
        <v>11208898</v>
      </c>
      <c r="J42" s="31">
        <v>1457872</v>
      </c>
      <c r="K42" s="30">
        <v>46740752.027920008</v>
      </c>
      <c r="L42" s="30">
        <v>170448.97320999997</v>
      </c>
      <c r="M42" s="30" t="s">
        <v>76</v>
      </c>
      <c r="N42" s="30" t="s">
        <v>76</v>
      </c>
      <c r="O42" s="30" t="s">
        <v>76</v>
      </c>
      <c r="P42" s="30">
        <v>3475782954.1942892</v>
      </c>
      <c r="Q42" s="31">
        <v>35305066</v>
      </c>
      <c r="R42" s="31">
        <v>168879</v>
      </c>
      <c r="S42" s="31">
        <v>265823</v>
      </c>
      <c r="T42" s="30">
        <v>44951771.092859998</v>
      </c>
      <c r="U42" s="30" t="s">
        <v>76</v>
      </c>
      <c r="V42" s="30" t="s">
        <v>76</v>
      </c>
      <c r="W42" s="30" t="s">
        <v>76</v>
      </c>
      <c r="X42" s="30" t="s">
        <v>76</v>
      </c>
      <c r="Y42" s="30" t="s">
        <v>76</v>
      </c>
      <c r="Z42" s="3"/>
      <c r="AA42" s="3"/>
      <c r="AB42" s="3"/>
      <c r="AC42" s="3"/>
    </row>
    <row r="43" spans="1:29" ht="17" customHeight="1">
      <c r="A43" s="9"/>
      <c r="B43" s="9"/>
      <c r="C43" s="42"/>
      <c r="D43" s="42"/>
      <c r="E43" s="42"/>
      <c r="F43" s="42"/>
      <c r="G43" s="42"/>
      <c r="H43" s="42"/>
      <c r="I43" s="40"/>
      <c r="J43" s="40"/>
      <c r="K43" s="42"/>
      <c r="L43" s="42"/>
      <c r="M43" s="42"/>
      <c r="N43" s="42"/>
      <c r="O43" s="42"/>
      <c r="P43" s="42"/>
      <c r="Q43" s="40"/>
      <c r="R43" s="40"/>
      <c r="S43" s="40"/>
      <c r="T43" s="42"/>
      <c r="U43" s="42"/>
      <c r="V43" s="42"/>
      <c r="W43" s="42"/>
      <c r="X43" s="42"/>
      <c r="Y43" s="42"/>
      <c r="Z43" s="3"/>
      <c r="AA43" s="3"/>
      <c r="AB43" s="3"/>
      <c r="AC43" s="3"/>
    </row>
    <row r="44" spans="1:29" s="14" customFormat="1" ht="38.049999999999997" customHeight="1">
      <c r="A44" s="34">
        <v>1</v>
      </c>
      <c r="B44" s="58" t="s">
        <v>104</v>
      </c>
      <c r="C44" s="58"/>
      <c r="D44" s="58"/>
      <c r="E44" s="58"/>
      <c r="F44" s="58"/>
      <c r="G44" s="58"/>
      <c r="H44" s="58"/>
      <c r="I44" s="58"/>
      <c r="J44" s="58"/>
      <c r="K44" s="44"/>
      <c r="L44" s="44"/>
      <c r="M44" s="46"/>
      <c r="N44" s="46"/>
      <c r="O44" s="46"/>
      <c r="P44" s="46"/>
      <c r="Q44" s="51"/>
      <c r="R44" s="54"/>
      <c r="S44" s="54"/>
      <c r="T44" s="46"/>
      <c r="U44" s="46"/>
      <c r="V44" s="46"/>
      <c r="W44" s="46"/>
      <c r="X44" s="46"/>
      <c r="Y44" s="46"/>
    </row>
    <row r="45" spans="1:29" s="18" customFormat="1" ht="44.15" customHeight="1">
      <c r="A45" s="35">
        <v>2</v>
      </c>
      <c r="B45" s="58" t="s">
        <v>105</v>
      </c>
      <c r="C45" s="58"/>
      <c r="D45" s="58"/>
      <c r="E45" s="58"/>
      <c r="F45" s="58"/>
      <c r="G45" s="58"/>
      <c r="H45" s="58"/>
      <c r="I45" s="58"/>
      <c r="J45" s="58"/>
      <c r="K45" s="45"/>
      <c r="L45" s="45"/>
      <c r="M45" s="48"/>
      <c r="N45" s="47"/>
      <c r="O45" s="47"/>
      <c r="P45" s="49"/>
      <c r="Q45" s="52"/>
      <c r="R45" s="55"/>
      <c r="S45" s="55"/>
      <c r="T45" s="49"/>
      <c r="U45" s="48"/>
      <c r="V45" s="48"/>
      <c r="W45" s="48"/>
      <c r="X45" s="48"/>
      <c r="Y45" s="48"/>
    </row>
    <row r="46" spans="1:29" s="18" customFormat="1" ht="48.25" customHeight="1">
      <c r="A46" s="35">
        <v>3</v>
      </c>
      <c r="B46" s="58" t="s">
        <v>106</v>
      </c>
      <c r="C46" s="58"/>
      <c r="D46" s="58"/>
      <c r="E46" s="58"/>
      <c r="F46" s="58"/>
      <c r="G46" s="58"/>
      <c r="H46" s="58"/>
      <c r="I46" s="58"/>
      <c r="J46" s="58"/>
      <c r="K46" s="45"/>
      <c r="L46" s="45"/>
      <c r="M46" s="48"/>
      <c r="N46" s="47"/>
      <c r="O46" s="47"/>
      <c r="P46" s="49"/>
      <c r="Q46" s="52"/>
      <c r="R46" s="55"/>
      <c r="S46" s="55"/>
      <c r="T46" s="49"/>
      <c r="U46" s="48"/>
      <c r="V46" s="48"/>
      <c r="W46" s="48"/>
      <c r="X46" s="48"/>
      <c r="Y46" s="48"/>
    </row>
  </sheetData>
  <mergeCells count="4">
    <mergeCell ref="A42:B42"/>
    <mergeCell ref="B44:J44"/>
    <mergeCell ref="B45:J45"/>
    <mergeCell ref="B46:J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 I квартал 2025 г.</vt:lpstr>
      <vt:lpstr>за II квартал 2025 г.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2023-08-09T07:17:48Z</cp:lastPrinted>
  <dcterms:created xsi:type="dcterms:W3CDTF">2021-05-18T12:59:11Z</dcterms:created>
  <dcterms:modified xsi:type="dcterms:W3CDTF">2025-08-18T10:05:29Z</dcterms:modified>
</cp:coreProperties>
</file>