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khmetovaa\Documents\_обзоры МФО\2021Q4\направление в Пресс-службу\"/>
    </mc:Choice>
  </mc:AlternateContent>
  <bookViews>
    <workbookView xWindow="-105" yWindow="-105" windowWidth="23250" windowHeight="12570" tabRatio="301"/>
  </bookViews>
  <sheets>
    <sheet name="Ключевые показатели" sheetId="1" r:id="rId1"/>
    <sheet name="Методология" sheetId="3" r:id="rId2"/>
  </sheets>
  <definedNames>
    <definedName name="_FilterDatabase" localSheetId="0" hidden="1">'Ключевые показатели'!$A$2:$BA$339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183" i="1" l="1"/>
  <c r="R184" i="1"/>
  <c r="R185" i="1"/>
  <c r="BC3" i="1" l="1"/>
  <c r="BC5" i="1"/>
  <c r="BC7" i="1"/>
  <c r="BC9" i="1"/>
  <c r="BC11" i="1"/>
  <c r="BC13" i="1"/>
  <c r="BC14" i="1"/>
  <c r="BC15" i="1"/>
  <c r="BC16" i="1"/>
  <c r="BC17" i="1"/>
  <c r="BC18" i="1"/>
  <c r="BC19" i="1"/>
  <c r="BC20" i="1"/>
  <c r="BC21" i="1"/>
  <c r="BC22" i="1"/>
  <c r="BC23" i="1"/>
  <c r="BC24" i="1"/>
  <c r="BC25" i="1"/>
  <c r="BC26" i="1"/>
  <c r="BC27" i="1"/>
  <c r="BC28" i="1"/>
  <c r="BC29" i="1"/>
  <c r="BC30" i="1"/>
  <c r="BC31" i="1"/>
  <c r="BC32" i="1"/>
  <c r="BC33" i="1"/>
  <c r="BC34" i="1"/>
  <c r="BC35" i="1"/>
  <c r="BC36" i="1"/>
  <c r="BC37" i="1"/>
  <c r="BC38" i="1"/>
  <c r="BC39" i="1"/>
  <c r="BC40" i="1"/>
  <c r="BC41" i="1"/>
  <c r="BC42" i="1"/>
  <c r="BC43" i="1"/>
  <c r="BC44" i="1"/>
  <c r="BC45" i="1"/>
  <c r="BC46" i="1"/>
  <c r="BC47" i="1"/>
  <c r="BC48" i="1"/>
  <c r="BC49" i="1"/>
  <c r="BC50" i="1"/>
  <c r="BC51" i="1"/>
  <c r="BC52" i="1"/>
  <c r="BC53" i="1"/>
  <c r="BC54" i="1"/>
  <c r="BC55" i="1"/>
  <c r="BC56" i="1"/>
  <c r="BC57" i="1"/>
  <c r="BC58" i="1"/>
  <c r="BC59" i="1"/>
  <c r="BC60" i="1"/>
  <c r="BC61" i="1"/>
  <c r="BC62" i="1"/>
  <c r="BC63" i="1"/>
  <c r="BC64" i="1"/>
  <c r="BC65" i="1"/>
  <c r="BC66" i="1"/>
  <c r="BC67" i="1"/>
  <c r="BC68" i="1"/>
  <c r="BC70" i="1"/>
  <c r="BC71" i="1"/>
  <c r="BC72" i="1"/>
  <c r="BC73" i="1"/>
  <c r="BC74" i="1"/>
  <c r="BC75" i="1"/>
  <c r="BC76" i="1"/>
  <c r="BC77" i="1"/>
  <c r="BC78" i="1"/>
  <c r="BC79" i="1"/>
  <c r="BC80" i="1"/>
  <c r="BC81" i="1"/>
  <c r="BC82" i="1"/>
  <c r="BC83" i="1"/>
  <c r="BC84" i="1"/>
  <c r="BC85" i="1"/>
  <c r="BC87" i="1"/>
  <c r="BC88" i="1"/>
  <c r="BC89" i="1"/>
  <c r="BC90" i="1"/>
  <c r="BC91" i="1"/>
  <c r="BC92" i="1"/>
  <c r="BC93" i="1"/>
  <c r="BC94" i="1"/>
  <c r="BC95" i="1"/>
  <c r="BC96" i="1"/>
  <c r="BC97" i="1"/>
  <c r="BC98" i="1"/>
  <c r="BC99" i="1"/>
  <c r="BC114" i="1"/>
  <c r="BC115" i="1"/>
  <c r="BC116" i="1"/>
  <c r="BC117" i="1"/>
  <c r="BC118" i="1"/>
  <c r="BC119" i="1"/>
  <c r="BC120" i="1"/>
  <c r="BC121" i="1"/>
  <c r="BC122" i="1"/>
  <c r="BC123" i="1"/>
  <c r="BC124" i="1"/>
  <c r="BC125" i="1"/>
  <c r="BC126" i="1"/>
  <c r="BC127" i="1"/>
  <c r="BC128" i="1"/>
  <c r="BC129" i="1"/>
  <c r="BC130" i="1"/>
  <c r="BC131" i="1"/>
  <c r="BC132" i="1"/>
  <c r="BC133" i="1"/>
  <c r="BC134" i="1"/>
  <c r="BC135" i="1"/>
  <c r="BC136" i="1"/>
  <c r="BC137" i="1"/>
  <c r="BC138" i="1"/>
  <c r="BC139" i="1"/>
  <c r="BC140" i="1"/>
  <c r="BC141" i="1"/>
  <c r="BC142" i="1"/>
  <c r="BC143" i="1"/>
  <c r="BC144" i="1"/>
  <c r="BC145" i="1"/>
  <c r="BC146" i="1"/>
  <c r="BC147" i="1"/>
  <c r="BC148" i="1"/>
  <c r="BC149" i="1"/>
  <c r="BC150" i="1"/>
  <c r="BC151" i="1"/>
  <c r="BC152" i="1"/>
  <c r="BC153" i="1"/>
  <c r="BC154" i="1"/>
  <c r="BC155" i="1"/>
  <c r="BC156" i="1"/>
  <c r="BC157" i="1"/>
  <c r="BC158" i="1"/>
  <c r="BC159" i="1"/>
  <c r="BC160" i="1"/>
  <c r="BC161" i="1"/>
  <c r="BC162" i="1"/>
  <c r="BC163" i="1"/>
  <c r="BC164" i="1"/>
  <c r="BC165" i="1"/>
  <c r="BC166" i="1"/>
  <c r="BC167" i="1"/>
  <c r="BC168" i="1"/>
  <c r="BC169" i="1"/>
  <c r="BC170" i="1"/>
  <c r="BC171" i="1"/>
  <c r="BC172" i="1"/>
  <c r="BC173" i="1"/>
  <c r="BC174" i="1"/>
  <c r="BC176" i="1"/>
  <c r="BC177" i="1"/>
  <c r="BC178" i="1"/>
  <c r="BC179" i="1"/>
  <c r="BC180" i="1"/>
  <c r="BC181" i="1"/>
  <c r="BC182" i="1"/>
  <c r="BC183" i="1"/>
  <c r="BC184" i="1"/>
  <c r="BC185" i="1"/>
  <c r="BC186" i="1"/>
  <c r="BC187" i="1"/>
  <c r="BC188" i="1"/>
  <c r="BC203" i="1"/>
  <c r="BC204" i="1"/>
  <c r="BC205" i="1"/>
  <c r="BC206" i="1"/>
  <c r="BC207" i="1"/>
  <c r="BC208" i="1"/>
  <c r="BC209" i="1"/>
  <c r="BC210" i="1"/>
  <c r="BC211" i="1"/>
  <c r="BC212" i="1"/>
  <c r="BC213" i="1"/>
  <c r="BC214" i="1"/>
  <c r="BC215" i="1"/>
  <c r="BC216" i="1"/>
  <c r="BC217" i="1"/>
  <c r="BC218" i="1"/>
  <c r="BC219" i="1"/>
  <c r="BC220" i="1"/>
  <c r="BC221" i="1"/>
  <c r="BC222" i="1"/>
  <c r="BC223" i="1"/>
  <c r="BC224" i="1"/>
  <c r="BC225" i="1"/>
  <c r="BC226" i="1"/>
  <c r="BC227" i="1"/>
  <c r="BC228" i="1"/>
  <c r="BC229" i="1"/>
  <c r="BC230" i="1"/>
  <c r="BC231" i="1"/>
  <c r="BC232" i="1"/>
  <c r="BC233" i="1"/>
  <c r="BC234" i="1"/>
  <c r="BC235" i="1"/>
  <c r="BC236" i="1"/>
  <c r="BC237" i="1"/>
  <c r="BC238" i="1"/>
  <c r="BC239" i="1"/>
  <c r="BC240" i="1"/>
  <c r="BC241" i="1"/>
  <c r="BC242" i="1"/>
  <c r="BC243" i="1"/>
  <c r="BC244" i="1"/>
  <c r="BC245" i="1"/>
  <c r="BC246" i="1"/>
  <c r="BC247" i="1"/>
  <c r="BC248" i="1"/>
  <c r="BC256" i="1"/>
  <c r="BC257" i="1"/>
  <c r="BC258" i="1"/>
  <c r="BC259" i="1"/>
  <c r="BC260" i="1"/>
  <c r="BC261" i="1"/>
  <c r="BC262" i="1"/>
  <c r="BC263" i="1"/>
  <c r="BC264" i="1"/>
  <c r="BC265" i="1"/>
  <c r="BC266" i="1"/>
  <c r="BC267" i="1"/>
  <c r="BC268" i="1"/>
  <c r="BC269" i="1"/>
  <c r="BC270" i="1"/>
  <c r="BC271" i="1"/>
  <c r="BC272" i="1"/>
  <c r="BC273" i="1"/>
  <c r="BC274" i="1"/>
  <c r="BC275" i="1"/>
  <c r="BC276" i="1"/>
  <c r="BC277" i="1"/>
  <c r="BC278" i="1"/>
  <c r="BC279" i="1"/>
  <c r="BC280" i="1"/>
  <c r="BC281" i="1"/>
  <c r="BC282" i="1"/>
  <c r="BC283" i="1"/>
  <c r="BC284" i="1"/>
  <c r="BC285" i="1"/>
  <c r="BC286" i="1"/>
  <c r="BC287" i="1"/>
  <c r="BC289" i="1"/>
  <c r="BC290" i="1"/>
  <c r="BC291" i="1"/>
  <c r="BC292" i="1"/>
  <c r="BC293" i="1"/>
  <c r="BC294" i="1"/>
  <c r="BC302" i="1"/>
  <c r="BC303" i="1"/>
  <c r="BC304" i="1"/>
  <c r="BC306" i="1"/>
  <c r="BC307" i="1"/>
  <c r="BC308" i="1"/>
  <c r="BC309" i="1"/>
  <c r="BC310" i="1"/>
  <c r="BC311" i="1"/>
  <c r="BC312" i="1"/>
  <c r="BC313" i="1"/>
  <c r="BC314" i="1"/>
  <c r="BC315" i="1"/>
  <c r="BC316" i="1"/>
  <c r="BC317" i="1"/>
  <c r="BC318" i="1"/>
  <c r="BC319" i="1"/>
  <c r="BC320" i="1"/>
  <c r="BC321" i="1"/>
  <c r="BC322" i="1"/>
  <c r="BC323" i="1"/>
  <c r="BC324" i="1"/>
  <c r="BC325" i="1"/>
  <c r="BC326" i="1"/>
  <c r="BC327" i="1"/>
  <c r="BC328" i="1"/>
  <c r="BC329" i="1"/>
  <c r="BC330" i="1"/>
  <c r="BC331" i="1"/>
  <c r="BC332" i="1"/>
  <c r="BC333" i="1"/>
  <c r="BC335" i="1"/>
  <c r="BC336" i="1"/>
  <c r="BC337" i="1"/>
  <c r="BC338" i="1"/>
  <c r="BC339" i="1"/>
  <c r="BB3" i="1"/>
  <c r="BB5" i="1"/>
  <c r="BB7" i="1"/>
  <c r="BB9" i="1"/>
  <c r="BB11" i="1"/>
  <c r="BB27" i="1"/>
  <c r="BB28" i="1"/>
  <c r="BB29" i="1"/>
  <c r="BB30" i="1"/>
  <c r="BB31" i="1"/>
  <c r="BB32" i="1"/>
  <c r="BB33" i="1"/>
  <c r="BB34" i="1"/>
  <c r="BB35" i="1"/>
  <c r="BB36" i="1"/>
  <c r="BB37" i="1"/>
  <c r="BB38" i="1"/>
  <c r="BB39" i="1"/>
  <c r="BB40" i="1"/>
  <c r="BB41" i="1"/>
  <c r="BB42" i="1"/>
  <c r="BB43" i="1"/>
  <c r="BB44" i="1"/>
  <c r="BB45" i="1"/>
  <c r="BB46" i="1"/>
  <c r="BB47" i="1"/>
  <c r="BB48" i="1"/>
  <c r="BB49" i="1"/>
  <c r="BB50" i="1"/>
  <c r="BB51" i="1"/>
  <c r="BB52" i="1"/>
  <c r="BB53" i="1"/>
  <c r="BB54" i="1"/>
  <c r="BB55" i="1"/>
  <c r="BB56" i="1"/>
  <c r="BB57" i="1"/>
  <c r="BB58" i="1"/>
  <c r="BB59" i="1"/>
  <c r="BB60" i="1"/>
  <c r="BB61" i="1"/>
  <c r="BB62" i="1"/>
  <c r="BB63" i="1"/>
  <c r="BB64" i="1"/>
  <c r="BB65" i="1"/>
  <c r="BB66" i="1"/>
  <c r="BB67" i="1"/>
  <c r="BB68" i="1"/>
  <c r="BB70" i="1"/>
  <c r="BB71" i="1"/>
  <c r="BB72" i="1"/>
  <c r="BB73" i="1"/>
  <c r="BB74" i="1"/>
  <c r="BB75" i="1"/>
  <c r="BB76" i="1"/>
  <c r="BB77" i="1"/>
  <c r="BB78" i="1"/>
  <c r="BB79" i="1"/>
  <c r="BB80" i="1"/>
  <c r="BB81" i="1"/>
  <c r="BB82" i="1"/>
  <c r="BB83" i="1"/>
  <c r="BB84" i="1"/>
  <c r="BB85" i="1"/>
  <c r="BB87" i="1"/>
  <c r="BB88" i="1"/>
  <c r="BB89" i="1"/>
  <c r="BB90" i="1"/>
  <c r="BB91" i="1"/>
  <c r="BB92" i="1"/>
  <c r="BB93" i="1"/>
  <c r="BB94" i="1"/>
  <c r="BB95" i="1"/>
  <c r="BB96" i="1"/>
  <c r="BB97" i="1"/>
  <c r="BB98" i="1"/>
  <c r="BB99" i="1"/>
  <c r="BB114" i="1"/>
  <c r="BB115" i="1"/>
  <c r="BB116" i="1"/>
  <c r="BB117" i="1"/>
  <c r="BB118" i="1"/>
  <c r="BB119" i="1"/>
  <c r="BB120" i="1"/>
  <c r="BB121" i="1"/>
  <c r="BB122" i="1"/>
  <c r="BB123" i="1"/>
  <c r="BB124" i="1"/>
  <c r="BB125" i="1"/>
  <c r="BB126" i="1"/>
  <c r="BB127" i="1"/>
  <c r="BB128" i="1"/>
  <c r="BB129" i="1"/>
  <c r="BB137" i="1"/>
  <c r="BB138" i="1"/>
  <c r="BB139" i="1"/>
  <c r="BB140" i="1"/>
  <c r="BB141" i="1"/>
  <c r="BB142" i="1"/>
  <c r="BB143" i="1"/>
  <c r="BB145" i="1"/>
  <c r="BB160" i="1"/>
  <c r="BB161" i="1"/>
  <c r="BB162" i="1"/>
  <c r="BB163" i="1"/>
  <c r="BB164" i="1"/>
  <c r="BB165" i="1"/>
  <c r="BB166" i="1"/>
  <c r="BB167" i="1"/>
  <c r="BB168" i="1"/>
  <c r="BB169" i="1"/>
  <c r="BB170" i="1"/>
  <c r="BB171" i="1"/>
  <c r="BB172" i="1"/>
  <c r="BB173" i="1"/>
  <c r="BB174" i="1"/>
  <c r="BB176" i="1"/>
  <c r="BB177" i="1"/>
  <c r="BB178" i="1"/>
  <c r="BB179" i="1"/>
  <c r="BB180" i="1"/>
  <c r="BB181" i="1"/>
  <c r="BB182" i="1"/>
  <c r="BB183" i="1"/>
  <c r="BB184" i="1"/>
  <c r="BB185" i="1"/>
  <c r="BB186" i="1"/>
  <c r="BB187" i="1"/>
  <c r="BB188" i="1"/>
  <c r="BB203" i="1"/>
  <c r="BB204" i="1"/>
  <c r="BB205" i="1"/>
  <c r="BB206" i="1"/>
  <c r="BB207" i="1"/>
  <c r="BB208" i="1"/>
  <c r="BB209" i="1"/>
  <c r="BB210" i="1"/>
  <c r="BB211" i="1"/>
  <c r="BB212" i="1"/>
  <c r="BB213" i="1"/>
  <c r="BB214" i="1"/>
  <c r="BB215" i="1"/>
  <c r="BB216" i="1"/>
  <c r="BB219" i="1"/>
  <c r="BB220" i="1"/>
  <c r="BB221" i="1"/>
  <c r="BB224" i="1"/>
  <c r="BB225" i="1"/>
  <c r="BB228" i="1"/>
  <c r="BB229" i="1"/>
  <c r="BB232" i="1"/>
  <c r="BB233" i="1"/>
  <c r="BB234" i="1"/>
  <c r="BB235" i="1"/>
  <c r="BB236" i="1"/>
  <c r="BB237" i="1"/>
  <c r="BB238" i="1"/>
  <c r="BB239" i="1"/>
  <c r="BB240" i="1"/>
  <c r="BB241" i="1"/>
  <c r="BB242" i="1"/>
  <c r="BB243" i="1"/>
  <c r="BB244" i="1"/>
  <c r="BB245" i="1"/>
  <c r="BB246" i="1"/>
  <c r="BB247" i="1"/>
  <c r="BB248" i="1"/>
  <c r="BB256" i="1"/>
  <c r="BB257" i="1"/>
  <c r="BB258" i="1"/>
  <c r="BB259" i="1"/>
  <c r="BB260" i="1"/>
  <c r="BB261" i="1"/>
  <c r="BB262" i="1"/>
  <c r="BB270" i="1"/>
  <c r="BB271" i="1"/>
  <c r="BB272" i="1"/>
  <c r="BB280" i="1"/>
  <c r="BB281" i="1"/>
  <c r="BB282" i="1"/>
  <c r="BB283" i="1"/>
  <c r="BB284" i="1"/>
  <c r="BB285" i="1"/>
  <c r="BB286" i="1"/>
  <c r="BB287" i="1"/>
  <c r="BB289" i="1"/>
  <c r="BB290" i="1"/>
  <c r="BB291" i="1"/>
  <c r="BB292" i="1"/>
  <c r="BB293" i="1"/>
  <c r="BB294" i="1"/>
  <c r="BB308" i="1"/>
  <c r="BB309" i="1"/>
  <c r="BB310" i="1"/>
  <c r="BB311" i="1"/>
  <c r="BB314" i="1"/>
  <c r="BB315" i="1"/>
  <c r="BB316" i="1"/>
  <c r="BB317" i="1"/>
  <c r="BB318" i="1"/>
  <c r="BB321" i="1"/>
  <c r="BB322" i="1"/>
  <c r="BB326" i="1"/>
  <c r="BB327" i="1"/>
  <c r="BB328" i="1"/>
  <c r="BB331" i="1"/>
  <c r="BB332" i="1"/>
  <c r="BB333" i="1"/>
  <c r="BB335" i="1"/>
  <c r="BB336" i="1"/>
  <c r="BB337" i="1"/>
  <c r="BB338" i="1"/>
  <c r="BB339" i="1"/>
  <c r="AK3" i="1"/>
  <c r="AK5" i="1"/>
  <c r="AK7" i="1"/>
  <c r="AK9" i="1"/>
  <c r="AK11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K99" i="1"/>
  <c r="AK114" i="1"/>
  <c r="AK115" i="1"/>
  <c r="AK116" i="1"/>
  <c r="AK117" i="1"/>
  <c r="AK118" i="1"/>
  <c r="AK119" i="1"/>
  <c r="AK120" i="1"/>
  <c r="AK121" i="1"/>
  <c r="AK122" i="1"/>
  <c r="AK123" i="1"/>
  <c r="AK124" i="1"/>
  <c r="AK125" i="1"/>
  <c r="AK126" i="1"/>
  <c r="AK127" i="1"/>
  <c r="AK128" i="1"/>
  <c r="AK129" i="1"/>
  <c r="AK130" i="1"/>
  <c r="AK131" i="1"/>
  <c r="AK132" i="1"/>
  <c r="AK133" i="1"/>
  <c r="AK134" i="1"/>
  <c r="AK135" i="1"/>
  <c r="AK136" i="1"/>
  <c r="AK137" i="1"/>
  <c r="AK138" i="1"/>
  <c r="AK139" i="1"/>
  <c r="AK140" i="1"/>
  <c r="AK141" i="1"/>
  <c r="AK142" i="1"/>
  <c r="AK143" i="1"/>
  <c r="AK144" i="1"/>
  <c r="AK145" i="1"/>
  <c r="AK146" i="1"/>
  <c r="AK147" i="1"/>
  <c r="AK148" i="1"/>
  <c r="AK149" i="1"/>
  <c r="AK150" i="1"/>
  <c r="AK151" i="1"/>
  <c r="AK152" i="1"/>
  <c r="AK153" i="1"/>
  <c r="AK154" i="1"/>
  <c r="AK155" i="1"/>
  <c r="AK156" i="1"/>
  <c r="AK157" i="1"/>
  <c r="AK158" i="1"/>
  <c r="AK159" i="1"/>
  <c r="AK160" i="1"/>
  <c r="AK161" i="1"/>
  <c r="AK162" i="1"/>
  <c r="AK163" i="1"/>
  <c r="AK164" i="1"/>
  <c r="AK165" i="1"/>
  <c r="AK166" i="1"/>
  <c r="AK167" i="1"/>
  <c r="AK168" i="1"/>
  <c r="AK169" i="1"/>
  <c r="AK170" i="1"/>
  <c r="AK171" i="1"/>
  <c r="AK172" i="1"/>
  <c r="AK173" i="1"/>
  <c r="AK174" i="1"/>
  <c r="AK176" i="1"/>
  <c r="AK177" i="1"/>
  <c r="AK178" i="1"/>
  <c r="AK179" i="1"/>
  <c r="AK180" i="1"/>
  <c r="AK181" i="1"/>
  <c r="AK182" i="1"/>
  <c r="AK183" i="1"/>
  <c r="AK184" i="1"/>
  <c r="AK185" i="1"/>
  <c r="AK186" i="1"/>
  <c r="AK187" i="1"/>
  <c r="AK188" i="1"/>
  <c r="AK203" i="1"/>
  <c r="AK204" i="1"/>
  <c r="AK205" i="1"/>
  <c r="AK206" i="1"/>
  <c r="AK207" i="1"/>
  <c r="AK208" i="1"/>
  <c r="AK209" i="1"/>
  <c r="AK210" i="1"/>
  <c r="AK211" i="1"/>
  <c r="AK212" i="1"/>
  <c r="AK213" i="1"/>
  <c r="AK214" i="1"/>
  <c r="AK215" i="1"/>
  <c r="AK216" i="1"/>
  <c r="AK217" i="1"/>
  <c r="AK218" i="1"/>
  <c r="AK219" i="1"/>
  <c r="AK220" i="1"/>
  <c r="AK221" i="1"/>
  <c r="AK222" i="1"/>
  <c r="AK223" i="1"/>
  <c r="AK224" i="1"/>
  <c r="AK225" i="1"/>
  <c r="AK226" i="1"/>
  <c r="AK227" i="1"/>
  <c r="AK228" i="1"/>
  <c r="AK229" i="1"/>
  <c r="AK230" i="1"/>
  <c r="AK231" i="1"/>
  <c r="AK232" i="1"/>
  <c r="AK233" i="1"/>
  <c r="AK234" i="1"/>
  <c r="AK235" i="1"/>
  <c r="AK236" i="1"/>
  <c r="AK237" i="1"/>
  <c r="AK238" i="1"/>
  <c r="AK239" i="1"/>
  <c r="AK240" i="1"/>
  <c r="AK241" i="1"/>
  <c r="AK242" i="1"/>
  <c r="AK243" i="1"/>
  <c r="AK244" i="1"/>
  <c r="AK245" i="1"/>
  <c r="AK246" i="1"/>
  <c r="AK247" i="1"/>
  <c r="AK248" i="1"/>
  <c r="AK256" i="1"/>
  <c r="AK257" i="1"/>
  <c r="AK258" i="1"/>
  <c r="AK259" i="1"/>
  <c r="AK260" i="1"/>
  <c r="AK261" i="1"/>
  <c r="AK262" i="1"/>
  <c r="AK263" i="1"/>
  <c r="AK264" i="1"/>
  <c r="AK265" i="1"/>
  <c r="AK266" i="1"/>
  <c r="AK267" i="1"/>
  <c r="AK268" i="1"/>
  <c r="AK269" i="1"/>
  <c r="AK270" i="1"/>
  <c r="AK271" i="1"/>
  <c r="AK272" i="1"/>
  <c r="AK273" i="1"/>
  <c r="AK274" i="1"/>
  <c r="AK275" i="1"/>
  <c r="AK276" i="1"/>
  <c r="AK277" i="1"/>
  <c r="AK278" i="1"/>
  <c r="AK279" i="1"/>
  <c r="AK280" i="1"/>
  <c r="AK281" i="1"/>
  <c r="AK282" i="1"/>
  <c r="AK283" i="1"/>
  <c r="AK284" i="1"/>
  <c r="AK285" i="1"/>
  <c r="AK286" i="1"/>
  <c r="AK287" i="1"/>
  <c r="AK289" i="1"/>
  <c r="AK290" i="1"/>
  <c r="AK291" i="1"/>
  <c r="AK292" i="1"/>
  <c r="AK293" i="1"/>
  <c r="AK294" i="1"/>
  <c r="AK302" i="1"/>
  <c r="AK303" i="1"/>
  <c r="AK304" i="1"/>
  <c r="AK306" i="1"/>
  <c r="AK307" i="1"/>
  <c r="AK308" i="1"/>
  <c r="AK309" i="1"/>
  <c r="AK310" i="1"/>
  <c r="AK311" i="1"/>
  <c r="AK312" i="1"/>
  <c r="AK313" i="1"/>
  <c r="AK314" i="1"/>
  <c r="AK315" i="1"/>
  <c r="AK316" i="1"/>
  <c r="AK317" i="1"/>
  <c r="AK318" i="1"/>
  <c r="AK319" i="1"/>
  <c r="AK320" i="1"/>
  <c r="AK321" i="1"/>
  <c r="AK322" i="1"/>
  <c r="AK323" i="1"/>
  <c r="AK324" i="1"/>
  <c r="AK325" i="1"/>
  <c r="AK326" i="1"/>
  <c r="AK327" i="1"/>
  <c r="AK328" i="1"/>
  <c r="AK329" i="1"/>
  <c r="AK330" i="1"/>
  <c r="AK331" i="1"/>
  <c r="AK332" i="1"/>
  <c r="AK333" i="1"/>
  <c r="AK335" i="1"/>
  <c r="AK336" i="1"/>
  <c r="AK337" i="1"/>
  <c r="AK338" i="1"/>
  <c r="AK339" i="1"/>
  <c r="AJ3" i="1"/>
  <c r="AJ5" i="1"/>
  <c r="AJ7" i="1"/>
  <c r="AJ9" i="1"/>
  <c r="AJ11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70" i="1"/>
  <c r="AJ71" i="1"/>
  <c r="AJ72" i="1"/>
  <c r="AJ73" i="1"/>
  <c r="AJ74" i="1"/>
  <c r="AJ75" i="1"/>
  <c r="AJ76" i="1"/>
  <c r="AJ77" i="1"/>
  <c r="AJ78" i="1"/>
  <c r="AJ79" i="1"/>
  <c r="AJ80" i="1"/>
  <c r="AJ81" i="1"/>
  <c r="AJ82" i="1"/>
  <c r="AJ83" i="1"/>
  <c r="AJ84" i="1"/>
  <c r="AJ85" i="1"/>
  <c r="AJ87" i="1"/>
  <c r="AJ88" i="1"/>
  <c r="AJ89" i="1"/>
  <c r="AJ90" i="1"/>
  <c r="AJ91" i="1"/>
  <c r="AJ92" i="1"/>
  <c r="AJ93" i="1"/>
  <c r="AJ94" i="1"/>
  <c r="AJ95" i="1"/>
  <c r="AJ96" i="1"/>
  <c r="AJ97" i="1"/>
  <c r="AJ98" i="1"/>
  <c r="AJ99" i="1"/>
  <c r="AJ114" i="1"/>
  <c r="AJ115" i="1"/>
  <c r="AJ116" i="1"/>
  <c r="AJ117" i="1"/>
  <c r="AJ118" i="1"/>
  <c r="AJ119" i="1"/>
  <c r="AJ120" i="1"/>
  <c r="AJ121" i="1"/>
  <c r="AJ122" i="1"/>
  <c r="AJ123" i="1"/>
  <c r="AJ124" i="1"/>
  <c r="AJ125" i="1"/>
  <c r="AJ126" i="1"/>
  <c r="AJ127" i="1"/>
  <c r="AJ128" i="1"/>
  <c r="AJ129" i="1"/>
  <c r="AJ137" i="1"/>
  <c r="AJ138" i="1"/>
  <c r="AJ139" i="1"/>
  <c r="AJ140" i="1"/>
  <c r="AJ141" i="1"/>
  <c r="AJ142" i="1"/>
  <c r="AJ143" i="1"/>
  <c r="AJ145" i="1"/>
  <c r="AJ160" i="1"/>
  <c r="AJ161" i="1"/>
  <c r="AJ162" i="1"/>
  <c r="AJ163" i="1"/>
  <c r="AJ164" i="1"/>
  <c r="AJ165" i="1"/>
  <c r="AJ166" i="1"/>
  <c r="AJ167" i="1"/>
  <c r="AJ168" i="1"/>
  <c r="AJ169" i="1"/>
  <c r="AJ170" i="1"/>
  <c r="AJ171" i="1"/>
  <c r="AJ172" i="1"/>
  <c r="AJ173" i="1"/>
  <c r="AJ174" i="1"/>
  <c r="AJ176" i="1"/>
  <c r="AJ177" i="1"/>
  <c r="AJ178" i="1"/>
  <c r="AJ179" i="1"/>
  <c r="AJ180" i="1"/>
  <c r="AJ181" i="1"/>
  <c r="AJ182" i="1"/>
  <c r="AJ183" i="1"/>
  <c r="AJ184" i="1"/>
  <c r="AJ185" i="1"/>
  <c r="AJ186" i="1"/>
  <c r="AJ187" i="1"/>
  <c r="AJ188" i="1"/>
  <c r="AJ203" i="1"/>
  <c r="AJ204" i="1"/>
  <c r="AJ205" i="1"/>
  <c r="AJ206" i="1"/>
  <c r="AJ207" i="1"/>
  <c r="AJ208" i="1"/>
  <c r="AJ209" i="1"/>
  <c r="AJ210" i="1"/>
  <c r="AJ211" i="1"/>
  <c r="AJ212" i="1"/>
  <c r="AJ213" i="1"/>
  <c r="AJ214" i="1"/>
  <c r="AJ215" i="1"/>
  <c r="AJ216" i="1"/>
  <c r="AJ219" i="1"/>
  <c r="AJ220" i="1"/>
  <c r="AJ221" i="1"/>
  <c r="AJ224" i="1"/>
  <c r="AJ225" i="1"/>
  <c r="AJ228" i="1"/>
  <c r="AJ229" i="1"/>
  <c r="AJ232" i="1"/>
  <c r="AJ233" i="1"/>
  <c r="AJ234" i="1"/>
  <c r="AJ235" i="1"/>
  <c r="AJ236" i="1"/>
  <c r="AJ237" i="1"/>
  <c r="AJ238" i="1"/>
  <c r="AJ239" i="1"/>
  <c r="AJ240" i="1"/>
  <c r="AJ241" i="1"/>
  <c r="AJ242" i="1"/>
  <c r="AJ243" i="1"/>
  <c r="AJ244" i="1"/>
  <c r="AJ245" i="1"/>
  <c r="AJ246" i="1"/>
  <c r="AJ247" i="1"/>
  <c r="AJ248" i="1"/>
  <c r="AJ256" i="1"/>
  <c r="AJ257" i="1"/>
  <c r="AJ258" i="1"/>
  <c r="AJ259" i="1"/>
  <c r="AJ260" i="1"/>
  <c r="AJ261" i="1"/>
  <c r="AJ262" i="1"/>
  <c r="AJ270" i="1"/>
  <c r="AJ271" i="1"/>
  <c r="AJ272" i="1"/>
  <c r="AJ280" i="1"/>
  <c r="AJ281" i="1"/>
  <c r="AJ282" i="1"/>
  <c r="AJ283" i="1"/>
  <c r="AJ284" i="1"/>
  <c r="AJ285" i="1"/>
  <c r="AJ286" i="1"/>
  <c r="AJ287" i="1"/>
  <c r="AJ289" i="1"/>
  <c r="AJ290" i="1"/>
  <c r="AJ291" i="1"/>
  <c r="AJ292" i="1"/>
  <c r="AJ293" i="1"/>
  <c r="AJ294" i="1"/>
  <c r="AJ308" i="1"/>
  <c r="AJ309" i="1"/>
  <c r="AJ310" i="1"/>
  <c r="AJ311" i="1"/>
  <c r="AJ314" i="1"/>
  <c r="AJ315" i="1"/>
  <c r="AJ316" i="1"/>
  <c r="AJ317" i="1"/>
  <c r="AJ318" i="1"/>
  <c r="AJ321" i="1"/>
  <c r="AJ322" i="1"/>
  <c r="AJ326" i="1"/>
  <c r="AJ327" i="1"/>
  <c r="AJ328" i="1"/>
  <c r="AJ331" i="1"/>
  <c r="AJ332" i="1"/>
  <c r="AJ333" i="1"/>
  <c r="AJ335" i="1"/>
  <c r="AJ336" i="1"/>
  <c r="AJ337" i="1"/>
  <c r="AJ338" i="1"/>
  <c r="AJ339" i="1"/>
  <c r="S3" i="1"/>
  <c r="S5" i="1"/>
  <c r="S7" i="1"/>
  <c r="S9" i="1"/>
  <c r="S11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9" i="1"/>
  <c r="S290" i="1"/>
  <c r="S291" i="1"/>
  <c r="S292" i="1"/>
  <c r="S293" i="1"/>
  <c r="S294" i="1"/>
  <c r="S302" i="1"/>
  <c r="S303" i="1"/>
  <c r="S304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5" i="1"/>
  <c r="S336" i="1"/>
  <c r="S337" i="1"/>
  <c r="S338" i="1"/>
  <c r="S339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9" i="1"/>
  <c r="S360" i="1"/>
  <c r="S361" i="1"/>
  <c r="S362" i="1"/>
  <c r="S363" i="1"/>
  <c r="S365" i="1"/>
  <c r="S366" i="1"/>
  <c r="S367" i="1"/>
  <c r="S368" i="1"/>
  <c r="S369" i="1"/>
  <c r="R3" i="1"/>
  <c r="R5" i="1"/>
  <c r="R7" i="1"/>
  <c r="R9" i="1"/>
  <c r="R11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7" i="1"/>
  <c r="R138" i="1"/>
  <c r="R139" i="1"/>
  <c r="R140" i="1"/>
  <c r="R141" i="1"/>
  <c r="R142" i="1"/>
  <c r="R143" i="1"/>
  <c r="R145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6" i="1"/>
  <c r="R177" i="1"/>
  <c r="R178" i="1"/>
  <c r="R179" i="1"/>
  <c r="R180" i="1"/>
  <c r="R181" i="1"/>
  <c r="R182" i="1"/>
  <c r="R186" i="1"/>
  <c r="R187" i="1"/>
  <c r="R188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9" i="1"/>
  <c r="R220" i="1"/>
  <c r="R221" i="1"/>
  <c r="R224" i="1"/>
  <c r="R225" i="1"/>
  <c r="R228" i="1"/>
  <c r="R229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56" i="1"/>
  <c r="R257" i="1"/>
  <c r="R258" i="1"/>
  <c r="R259" i="1"/>
  <c r="R260" i="1"/>
  <c r="R261" i="1"/>
  <c r="R262" i="1"/>
  <c r="R270" i="1"/>
  <c r="R271" i="1"/>
  <c r="R272" i="1"/>
  <c r="R280" i="1"/>
  <c r="R281" i="1"/>
  <c r="R282" i="1"/>
  <c r="R283" i="1"/>
  <c r="R284" i="1"/>
  <c r="R285" i="1"/>
  <c r="R286" i="1"/>
  <c r="R287" i="1"/>
  <c r="R289" i="1"/>
  <c r="R290" i="1"/>
  <c r="R291" i="1"/>
  <c r="R292" i="1"/>
  <c r="R293" i="1"/>
  <c r="R294" i="1"/>
  <c r="R308" i="1"/>
  <c r="R309" i="1"/>
  <c r="R310" i="1"/>
  <c r="R311" i="1"/>
  <c r="R314" i="1"/>
  <c r="R315" i="1"/>
  <c r="R316" i="1"/>
  <c r="R317" i="1"/>
  <c r="R318" i="1"/>
  <c r="R321" i="1"/>
  <c r="R322" i="1"/>
  <c r="R326" i="1"/>
  <c r="R327" i="1"/>
  <c r="R328" i="1"/>
  <c r="R331" i="1"/>
  <c r="R332" i="1"/>
  <c r="R333" i="1"/>
  <c r="R335" i="1"/>
  <c r="R336" i="1"/>
  <c r="R337" i="1"/>
  <c r="R338" i="1"/>
  <c r="R339" i="1"/>
  <c r="R341" i="1"/>
  <c r="R342" i="1"/>
  <c r="R344" i="1"/>
  <c r="R346" i="1"/>
  <c r="R347" i="1"/>
  <c r="R352" i="1"/>
  <c r="R355" i="1"/>
  <c r="R356" i="1"/>
  <c r="R357" i="1"/>
  <c r="R359" i="1"/>
  <c r="R360" i="1"/>
  <c r="R362" i="1"/>
  <c r="R363" i="1"/>
  <c r="R365" i="1"/>
  <c r="R366" i="1"/>
  <c r="R368" i="1"/>
  <c r="R369" i="1"/>
  <c r="L12" i="1" l="1"/>
  <c r="K333" i="1" l="1"/>
  <c r="K301" i="1"/>
  <c r="K300" i="1"/>
  <c r="K299" i="1"/>
  <c r="K298" i="1"/>
  <c r="K297" i="1"/>
  <c r="K296" i="1"/>
  <c r="K281" i="1"/>
  <c r="K273" i="1"/>
  <c r="K263" i="1"/>
  <c r="K256" i="1"/>
  <c r="K255" i="1"/>
  <c r="K254" i="1"/>
  <c r="K253" i="1"/>
  <c r="K252" i="1"/>
  <c r="K251" i="1"/>
  <c r="K250" i="1"/>
  <c r="K235" i="1"/>
  <c r="K234" i="1"/>
  <c r="K221" i="1"/>
  <c r="K216" i="1"/>
  <c r="K215" i="1"/>
  <c r="K214" i="1"/>
  <c r="K210" i="1"/>
  <c r="K209" i="1"/>
  <c r="K208" i="1"/>
  <c r="K207" i="1"/>
  <c r="K206" i="1"/>
  <c r="K205" i="1"/>
  <c r="K204" i="1"/>
  <c r="K203" i="1"/>
  <c r="K202" i="1"/>
  <c r="K201" i="1"/>
  <c r="K200" i="1"/>
  <c r="K196" i="1"/>
  <c r="K195" i="1"/>
  <c r="K194" i="1"/>
  <c r="K193" i="1"/>
  <c r="K192" i="1"/>
  <c r="K191" i="1"/>
  <c r="K190" i="1"/>
  <c r="K189" i="1"/>
  <c r="K188" i="1"/>
  <c r="K187" i="1"/>
  <c r="K186" i="1"/>
  <c r="K182" i="1"/>
  <c r="K181" i="1"/>
  <c r="K180" i="1"/>
  <c r="K179" i="1"/>
  <c r="K178" i="1"/>
  <c r="K177" i="1"/>
  <c r="K176" i="1"/>
  <c r="K175" i="1"/>
  <c r="K160" i="1"/>
  <c r="K113" i="1"/>
  <c r="K112" i="1"/>
  <c r="K111" i="1"/>
  <c r="K107" i="1"/>
  <c r="K106" i="1"/>
  <c r="K105" i="1"/>
  <c r="K104" i="1"/>
  <c r="K103" i="1"/>
  <c r="K102" i="1"/>
  <c r="K101" i="1"/>
  <c r="K100" i="1"/>
  <c r="K99" i="1"/>
  <c r="K98" i="1"/>
  <c r="K97" i="1"/>
  <c r="K93" i="1"/>
  <c r="K92" i="1"/>
  <c r="K91" i="1"/>
  <c r="K90" i="1"/>
  <c r="K89" i="1"/>
  <c r="K88" i="1"/>
  <c r="K87" i="1"/>
  <c r="K86" i="1"/>
  <c r="K12" i="1"/>
  <c r="K10" i="1"/>
  <c r="K8" i="1"/>
  <c r="K6" i="1"/>
  <c r="K4" i="1"/>
  <c r="K245" i="1" l="1"/>
  <c r="K246" i="1"/>
  <c r="K291" i="1"/>
  <c r="K292" i="1"/>
  <c r="K247" i="1"/>
  <c r="K293" i="1"/>
  <c r="K242" i="1"/>
  <c r="K248" i="1"/>
  <c r="K288" i="1"/>
  <c r="K294" i="1"/>
  <c r="K243" i="1"/>
  <c r="K289" i="1"/>
  <c r="K244" i="1"/>
  <c r="K290" i="1"/>
  <c r="J333" i="1" l="1"/>
  <c r="J301" i="1"/>
  <c r="J300" i="1"/>
  <c r="J299" i="1"/>
  <c r="J298" i="1"/>
  <c r="J297" i="1"/>
  <c r="J296" i="1"/>
  <c r="J281" i="1"/>
  <c r="J273" i="1"/>
  <c r="J263" i="1"/>
  <c r="J256" i="1"/>
  <c r="J255" i="1"/>
  <c r="J254" i="1"/>
  <c r="J253" i="1"/>
  <c r="J252" i="1"/>
  <c r="J251" i="1"/>
  <c r="J250" i="1"/>
  <c r="J235" i="1"/>
  <c r="J234" i="1"/>
  <c r="J221" i="1"/>
  <c r="J216" i="1"/>
  <c r="J215" i="1"/>
  <c r="J214" i="1"/>
  <c r="J210" i="1"/>
  <c r="J209" i="1"/>
  <c r="J208" i="1"/>
  <c r="J207" i="1"/>
  <c r="J206" i="1"/>
  <c r="J205" i="1"/>
  <c r="J204" i="1"/>
  <c r="J203" i="1"/>
  <c r="J202" i="1"/>
  <c r="J201" i="1"/>
  <c r="J200" i="1"/>
  <c r="J196" i="1"/>
  <c r="J195" i="1"/>
  <c r="J194" i="1"/>
  <c r="J193" i="1"/>
  <c r="J192" i="1"/>
  <c r="J191" i="1"/>
  <c r="J190" i="1"/>
  <c r="J189" i="1"/>
  <c r="J188" i="1"/>
  <c r="J187" i="1"/>
  <c r="J186" i="1"/>
  <c r="J182" i="1"/>
  <c r="J181" i="1"/>
  <c r="J180" i="1"/>
  <c r="J179" i="1"/>
  <c r="J178" i="1"/>
  <c r="J177" i="1"/>
  <c r="J176" i="1"/>
  <c r="J175" i="1"/>
  <c r="J160" i="1"/>
  <c r="J113" i="1"/>
  <c r="J112" i="1"/>
  <c r="J111" i="1"/>
  <c r="J107" i="1"/>
  <c r="J106" i="1"/>
  <c r="J105" i="1"/>
  <c r="J104" i="1"/>
  <c r="J103" i="1"/>
  <c r="J102" i="1"/>
  <c r="J101" i="1"/>
  <c r="J100" i="1"/>
  <c r="J99" i="1"/>
  <c r="J98" i="1"/>
  <c r="J97" i="1"/>
  <c r="J93" i="1"/>
  <c r="J92" i="1"/>
  <c r="J91" i="1"/>
  <c r="J90" i="1"/>
  <c r="J89" i="1"/>
  <c r="J88" i="1"/>
  <c r="J87" i="1"/>
  <c r="J86" i="1"/>
  <c r="J12" i="1"/>
  <c r="J10" i="1"/>
  <c r="J8" i="1"/>
  <c r="J6" i="1"/>
  <c r="J4" i="1"/>
  <c r="K295" i="1" l="1"/>
  <c r="K249" i="1"/>
  <c r="J248" i="1"/>
  <c r="J292" i="1"/>
  <c r="J293" i="1"/>
  <c r="J289" i="1"/>
  <c r="J290" i="1"/>
  <c r="J294" i="1"/>
  <c r="J245" i="1"/>
  <c r="J242" i="1"/>
  <c r="J246" i="1"/>
  <c r="J243" i="1"/>
  <c r="J247" i="1"/>
  <c r="J291" i="1"/>
  <c r="J244" i="1"/>
  <c r="J288" i="1"/>
  <c r="I12" i="1" l="1"/>
  <c r="H12" i="1"/>
  <c r="G12" i="1"/>
  <c r="F12" i="1"/>
  <c r="E12" i="1"/>
  <c r="D12" i="1"/>
  <c r="I10" i="1"/>
  <c r="H10" i="1"/>
  <c r="G10" i="1"/>
  <c r="F10" i="1"/>
  <c r="E10" i="1"/>
  <c r="D10" i="1"/>
  <c r="I8" i="1"/>
  <c r="H8" i="1"/>
  <c r="G8" i="1"/>
  <c r="F8" i="1"/>
  <c r="E8" i="1"/>
  <c r="D8" i="1"/>
  <c r="I6" i="1"/>
  <c r="H6" i="1"/>
  <c r="G6" i="1"/>
  <c r="F6" i="1"/>
  <c r="E6" i="1"/>
  <c r="D6" i="1"/>
  <c r="AN160" i="1" l="1"/>
  <c r="AO160" i="1"/>
  <c r="AP160" i="1"/>
  <c r="AQ160" i="1"/>
  <c r="AR160" i="1"/>
  <c r="AS160" i="1"/>
  <c r="AM160" i="1"/>
  <c r="V160" i="1"/>
  <c r="W160" i="1"/>
  <c r="X160" i="1"/>
  <c r="Y160" i="1"/>
  <c r="Z160" i="1"/>
  <c r="AA160" i="1"/>
  <c r="U160" i="1"/>
  <c r="C160" i="1"/>
  <c r="D160" i="1"/>
  <c r="E160" i="1"/>
  <c r="F160" i="1"/>
  <c r="G160" i="1"/>
  <c r="H160" i="1"/>
  <c r="I160" i="1"/>
  <c r="I333" i="1" l="1"/>
  <c r="I301" i="1"/>
  <c r="I300" i="1"/>
  <c r="I299" i="1"/>
  <c r="I298" i="1"/>
  <c r="I297" i="1"/>
  <c r="I296" i="1"/>
  <c r="I281" i="1"/>
  <c r="I273" i="1"/>
  <c r="I263" i="1"/>
  <c r="I256" i="1"/>
  <c r="I255" i="1"/>
  <c r="I254" i="1"/>
  <c r="I253" i="1"/>
  <c r="I252" i="1"/>
  <c r="I251" i="1"/>
  <c r="I250" i="1"/>
  <c r="I235" i="1"/>
  <c r="I234" i="1"/>
  <c r="I221" i="1"/>
  <c r="I216" i="1"/>
  <c r="I215" i="1"/>
  <c r="I214" i="1"/>
  <c r="I210" i="1"/>
  <c r="I209" i="1"/>
  <c r="I208" i="1"/>
  <c r="I207" i="1"/>
  <c r="I206" i="1"/>
  <c r="I205" i="1"/>
  <c r="I204" i="1"/>
  <c r="I203" i="1"/>
  <c r="I202" i="1"/>
  <c r="I201" i="1"/>
  <c r="I200" i="1"/>
  <c r="I196" i="1"/>
  <c r="I195" i="1"/>
  <c r="I194" i="1"/>
  <c r="I193" i="1"/>
  <c r="I192" i="1"/>
  <c r="I191" i="1"/>
  <c r="I190" i="1"/>
  <c r="I189" i="1"/>
  <c r="I188" i="1"/>
  <c r="I187" i="1"/>
  <c r="I186" i="1"/>
  <c r="I182" i="1"/>
  <c r="I181" i="1"/>
  <c r="I180" i="1"/>
  <c r="I179" i="1"/>
  <c r="I178" i="1"/>
  <c r="I177" i="1"/>
  <c r="I176" i="1"/>
  <c r="I175" i="1"/>
  <c r="I113" i="1"/>
  <c r="I112" i="1"/>
  <c r="I111" i="1"/>
  <c r="I107" i="1"/>
  <c r="I106" i="1"/>
  <c r="I105" i="1"/>
  <c r="I104" i="1"/>
  <c r="I103" i="1"/>
  <c r="I102" i="1"/>
  <c r="I101" i="1"/>
  <c r="I100" i="1"/>
  <c r="I99" i="1"/>
  <c r="I98" i="1"/>
  <c r="I97" i="1"/>
  <c r="I93" i="1"/>
  <c r="I92" i="1"/>
  <c r="I91" i="1"/>
  <c r="I90" i="1"/>
  <c r="I89" i="1"/>
  <c r="I88" i="1"/>
  <c r="I87" i="1"/>
  <c r="I86" i="1"/>
  <c r="I4" i="1"/>
  <c r="AA333" i="1"/>
  <c r="AA301" i="1"/>
  <c r="AA300" i="1"/>
  <c r="AA299" i="1"/>
  <c r="AA298" i="1"/>
  <c r="AA297" i="1"/>
  <c r="AA296" i="1"/>
  <c r="AA281" i="1"/>
  <c r="AA273" i="1"/>
  <c r="AA263" i="1"/>
  <c r="AA256" i="1"/>
  <c r="AA255" i="1"/>
  <c r="AA254" i="1"/>
  <c r="AA253" i="1"/>
  <c r="AA252" i="1"/>
  <c r="AA251" i="1"/>
  <c r="AA250" i="1"/>
  <c r="AA235" i="1"/>
  <c r="AA234" i="1"/>
  <c r="AA221" i="1"/>
  <c r="AA216" i="1"/>
  <c r="AA215" i="1"/>
  <c r="AA214" i="1"/>
  <c r="AA210" i="1"/>
  <c r="AA209" i="1"/>
  <c r="AA208" i="1"/>
  <c r="AA207" i="1"/>
  <c r="AA206" i="1"/>
  <c r="AA205" i="1"/>
  <c r="AA204" i="1"/>
  <c r="AA203" i="1"/>
  <c r="AA202" i="1"/>
  <c r="AA201" i="1"/>
  <c r="AA200" i="1"/>
  <c r="AA196" i="1"/>
  <c r="AA195" i="1"/>
  <c r="AA194" i="1"/>
  <c r="AA193" i="1"/>
  <c r="AA192" i="1"/>
  <c r="AA191" i="1"/>
  <c r="AA190" i="1"/>
  <c r="AA189" i="1"/>
  <c r="AA188" i="1"/>
  <c r="AA187" i="1"/>
  <c r="AA186" i="1"/>
  <c r="AA182" i="1"/>
  <c r="AA181" i="1"/>
  <c r="AA180" i="1"/>
  <c r="AA179" i="1"/>
  <c r="AA178" i="1"/>
  <c r="AA177" i="1"/>
  <c r="AA176" i="1"/>
  <c r="AA175" i="1"/>
  <c r="AA113" i="1"/>
  <c r="AA112" i="1"/>
  <c r="AA111" i="1"/>
  <c r="AA107" i="1"/>
  <c r="AA106" i="1"/>
  <c r="AA105" i="1"/>
  <c r="AA104" i="1"/>
  <c r="AA103" i="1"/>
  <c r="AA102" i="1"/>
  <c r="AA101" i="1"/>
  <c r="AA100" i="1"/>
  <c r="AA99" i="1"/>
  <c r="AA98" i="1"/>
  <c r="AA97" i="1"/>
  <c r="AA93" i="1"/>
  <c r="AA92" i="1"/>
  <c r="AA91" i="1"/>
  <c r="AA90" i="1"/>
  <c r="AA89" i="1"/>
  <c r="AA88" i="1"/>
  <c r="AA87" i="1"/>
  <c r="AA86" i="1"/>
  <c r="AA4" i="1"/>
  <c r="AS333" i="1"/>
  <c r="AS301" i="1"/>
  <c r="AS299" i="1"/>
  <c r="AS298" i="1"/>
  <c r="AS297" i="1"/>
  <c r="AS296" i="1"/>
  <c r="AS281" i="1"/>
  <c r="AS273" i="1"/>
  <c r="AS263" i="1"/>
  <c r="AS256" i="1"/>
  <c r="AS255" i="1"/>
  <c r="AS253" i="1"/>
  <c r="AS252" i="1"/>
  <c r="AS251" i="1"/>
  <c r="AS250" i="1"/>
  <c r="AS235" i="1"/>
  <c r="AS234" i="1"/>
  <c r="AS221" i="1"/>
  <c r="AS216" i="1"/>
  <c r="AS215" i="1"/>
  <c r="AS214" i="1"/>
  <c r="AS210" i="1"/>
  <c r="AS209" i="1"/>
  <c r="AS208" i="1"/>
  <c r="AS207" i="1"/>
  <c r="AS206" i="1"/>
  <c r="AS205" i="1"/>
  <c r="AS204" i="1"/>
  <c r="AS203" i="1"/>
  <c r="AS202" i="1"/>
  <c r="AS201" i="1"/>
  <c r="AS200" i="1"/>
  <c r="AS196" i="1"/>
  <c r="AS195" i="1"/>
  <c r="AS194" i="1"/>
  <c r="AS193" i="1"/>
  <c r="AS192" i="1"/>
  <c r="AS191" i="1"/>
  <c r="AS190" i="1"/>
  <c r="AS189" i="1"/>
  <c r="AS188" i="1"/>
  <c r="AS187" i="1"/>
  <c r="AS186" i="1"/>
  <c r="AS182" i="1"/>
  <c r="AS181" i="1"/>
  <c r="AS180" i="1"/>
  <c r="AS179" i="1"/>
  <c r="AS178" i="1"/>
  <c r="AS177" i="1"/>
  <c r="AS176" i="1"/>
  <c r="AS175" i="1"/>
  <c r="AS113" i="1"/>
  <c r="AS112" i="1"/>
  <c r="AS111" i="1"/>
  <c r="AS107" i="1"/>
  <c r="AS106" i="1"/>
  <c r="AS105" i="1"/>
  <c r="AS104" i="1"/>
  <c r="AS103" i="1"/>
  <c r="AS102" i="1"/>
  <c r="AS101" i="1"/>
  <c r="AS100" i="1"/>
  <c r="AS99" i="1"/>
  <c r="AS98" i="1"/>
  <c r="AS97" i="1"/>
  <c r="AS93" i="1"/>
  <c r="AS92" i="1"/>
  <c r="AS91" i="1"/>
  <c r="AS90" i="1"/>
  <c r="AS89" i="1"/>
  <c r="AS88" i="1"/>
  <c r="AS87" i="1"/>
  <c r="AS86" i="1"/>
  <c r="AS4" i="1"/>
  <c r="J249" i="1" l="1"/>
  <c r="J295" i="1"/>
  <c r="AS294" i="1"/>
  <c r="AS245" i="1"/>
  <c r="AA246" i="1"/>
  <c r="AA294" i="1"/>
  <c r="I246" i="1"/>
  <c r="I248" i="1"/>
  <c r="AA292" i="1"/>
  <c r="AA248" i="1"/>
  <c r="AA289" i="1"/>
  <c r="AS290" i="1"/>
  <c r="AA293" i="1"/>
  <c r="AA288" i="1"/>
  <c r="I292" i="1"/>
  <c r="I288" i="1"/>
  <c r="I293" i="1"/>
  <c r="I289" i="1"/>
  <c r="I294" i="1"/>
  <c r="I290" i="1"/>
  <c r="AS244" i="1"/>
  <c r="AA244" i="1"/>
  <c r="I244" i="1"/>
  <c r="I245" i="1"/>
  <c r="I243" i="1"/>
  <c r="I247" i="1"/>
  <c r="I291" i="1"/>
  <c r="I242" i="1"/>
  <c r="AA243" i="1"/>
  <c r="AA247" i="1"/>
  <c r="AA291" i="1"/>
  <c r="AA245" i="1"/>
  <c r="AA242" i="1"/>
  <c r="AA290" i="1"/>
  <c r="AS291" i="1"/>
  <c r="AS242" i="1"/>
  <c r="AS246" i="1"/>
  <c r="AS288" i="1"/>
  <c r="AS292" i="1"/>
  <c r="AS243" i="1"/>
  <c r="AS248" i="1"/>
  <c r="AS289" i="1"/>
  <c r="C281" i="1" l="1"/>
  <c r="D281" i="1"/>
  <c r="E281" i="1"/>
  <c r="F281" i="1"/>
  <c r="G281" i="1"/>
  <c r="H281" i="1"/>
  <c r="AR273" i="1"/>
  <c r="AQ273" i="1"/>
  <c r="AP273" i="1"/>
  <c r="AO273" i="1"/>
  <c r="AN273" i="1"/>
  <c r="AM273" i="1"/>
  <c r="Z273" i="1"/>
  <c r="Y273" i="1"/>
  <c r="X273" i="1"/>
  <c r="W273" i="1"/>
  <c r="V273" i="1"/>
  <c r="U273" i="1"/>
  <c r="AR281" i="1"/>
  <c r="AQ281" i="1"/>
  <c r="AP281" i="1"/>
  <c r="AO281" i="1"/>
  <c r="AN281" i="1"/>
  <c r="AM281" i="1"/>
  <c r="V281" i="1"/>
  <c r="W281" i="1"/>
  <c r="X281" i="1"/>
  <c r="Y281" i="1"/>
  <c r="Z281" i="1"/>
  <c r="U281" i="1"/>
  <c r="AA295" i="1" l="1"/>
  <c r="I295" i="1"/>
  <c r="AS295" i="1"/>
  <c r="H333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73" i="1"/>
  <c r="H263" i="1"/>
  <c r="H256" i="1"/>
  <c r="H255" i="1"/>
  <c r="H254" i="1"/>
  <c r="H253" i="1"/>
  <c r="H252" i="1"/>
  <c r="H251" i="1"/>
  <c r="H250" i="1"/>
  <c r="H235" i="1"/>
  <c r="H234" i="1"/>
  <c r="H221" i="1"/>
  <c r="H216" i="1"/>
  <c r="H215" i="1"/>
  <c r="H214" i="1"/>
  <c r="H210" i="1"/>
  <c r="H209" i="1"/>
  <c r="H208" i="1"/>
  <c r="H207" i="1"/>
  <c r="H206" i="1"/>
  <c r="H205" i="1"/>
  <c r="H204" i="1"/>
  <c r="H203" i="1"/>
  <c r="H202" i="1"/>
  <c r="H201" i="1"/>
  <c r="H200" i="1"/>
  <c r="H196" i="1"/>
  <c r="H195" i="1"/>
  <c r="H194" i="1"/>
  <c r="H193" i="1"/>
  <c r="H192" i="1"/>
  <c r="H191" i="1"/>
  <c r="H190" i="1"/>
  <c r="H189" i="1"/>
  <c r="H188" i="1"/>
  <c r="H187" i="1"/>
  <c r="H186" i="1"/>
  <c r="H182" i="1"/>
  <c r="H181" i="1"/>
  <c r="H180" i="1"/>
  <c r="H179" i="1"/>
  <c r="H178" i="1"/>
  <c r="H177" i="1"/>
  <c r="H176" i="1"/>
  <c r="H175" i="1"/>
  <c r="H113" i="1"/>
  <c r="H112" i="1"/>
  <c r="H111" i="1"/>
  <c r="H107" i="1"/>
  <c r="H106" i="1"/>
  <c r="H105" i="1"/>
  <c r="H104" i="1"/>
  <c r="H103" i="1"/>
  <c r="H102" i="1"/>
  <c r="H101" i="1"/>
  <c r="H100" i="1"/>
  <c r="H99" i="1"/>
  <c r="H98" i="1"/>
  <c r="H97" i="1"/>
  <c r="H93" i="1"/>
  <c r="H92" i="1"/>
  <c r="H91" i="1"/>
  <c r="H90" i="1"/>
  <c r="H89" i="1"/>
  <c r="H88" i="1"/>
  <c r="H87" i="1"/>
  <c r="H86" i="1"/>
  <c r="H4" i="1"/>
  <c r="Z333" i="1"/>
  <c r="Z301" i="1"/>
  <c r="Z300" i="1"/>
  <c r="Z299" i="1"/>
  <c r="Z298" i="1"/>
  <c r="Z297" i="1"/>
  <c r="Z296" i="1"/>
  <c r="Z295" i="1"/>
  <c r="Z294" i="1"/>
  <c r="Z293" i="1"/>
  <c r="Z292" i="1"/>
  <c r="Z291" i="1"/>
  <c r="Z290" i="1"/>
  <c r="Z289" i="1"/>
  <c r="Z288" i="1"/>
  <c r="Z263" i="1"/>
  <c r="Z256" i="1"/>
  <c r="Z255" i="1"/>
  <c r="Z254" i="1"/>
  <c r="Z253" i="1"/>
  <c r="Z252" i="1"/>
  <c r="Z251" i="1"/>
  <c r="Z250" i="1"/>
  <c r="Z235" i="1"/>
  <c r="Z234" i="1"/>
  <c r="Z221" i="1"/>
  <c r="Z216" i="1"/>
  <c r="Z215" i="1"/>
  <c r="Z214" i="1"/>
  <c r="Z210" i="1"/>
  <c r="Z209" i="1"/>
  <c r="Z208" i="1"/>
  <c r="Z207" i="1"/>
  <c r="Z206" i="1"/>
  <c r="Z205" i="1"/>
  <c r="Z204" i="1"/>
  <c r="Z203" i="1"/>
  <c r="Z202" i="1"/>
  <c r="Z201" i="1"/>
  <c r="Z200" i="1"/>
  <c r="Z196" i="1"/>
  <c r="Z195" i="1"/>
  <c r="Z194" i="1"/>
  <c r="Z193" i="1"/>
  <c r="Z192" i="1"/>
  <c r="Z191" i="1"/>
  <c r="Z190" i="1"/>
  <c r="Z189" i="1"/>
  <c r="Z188" i="1"/>
  <c r="Z187" i="1"/>
  <c r="Z186" i="1"/>
  <c r="Z182" i="1"/>
  <c r="Z181" i="1"/>
  <c r="Z180" i="1"/>
  <c r="Z179" i="1"/>
  <c r="Z178" i="1"/>
  <c r="Z177" i="1"/>
  <c r="Z176" i="1"/>
  <c r="Z175" i="1"/>
  <c r="Z113" i="1"/>
  <c r="Z112" i="1"/>
  <c r="Z111" i="1"/>
  <c r="Z107" i="1"/>
  <c r="Z106" i="1"/>
  <c r="Z105" i="1"/>
  <c r="Z104" i="1"/>
  <c r="Z103" i="1"/>
  <c r="Z102" i="1"/>
  <c r="Z101" i="1"/>
  <c r="Z100" i="1"/>
  <c r="Z99" i="1"/>
  <c r="Z98" i="1"/>
  <c r="Z97" i="1"/>
  <c r="Z93" i="1"/>
  <c r="Z92" i="1"/>
  <c r="Z91" i="1"/>
  <c r="Z90" i="1"/>
  <c r="Z89" i="1"/>
  <c r="Z88" i="1"/>
  <c r="Z87" i="1"/>
  <c r="Z86" i="1"/>
  <c r="Z4" i="1"/>
  <c r="AR333" i="1"/>
  <c r="AR301" i="1"/>
  <c r="AR299" i="1"/>
  <c r="AR298" i="1"/>
  <c r="AR297" i="1"/>
  <c r="AR296" i="1"/>
  <c r="AR295" i="1"/>
  <c r="AR294" i="1"/>
  <c r="AR292" i="1"/>
  <c r="AR291" i="1"/>
  <c r="AR290" i="1"/>
  <c r="AR289" i="1"/>
  <c r="AR288" i="1"/>
  <c r="AR263" i="1"/>
  <c r="AR256" i="1"/>
  <c r="AR255" i="1"/>
  <c r="AR253" i="1"/>
  <c r="AR252" i="1"/>
  <c r="AR251" i="1"/>
  <c r="AR250" i="1"/>
  <c r="AR235" i="1"/>
  <c r="AR234" i="1"/>
  <c r="AR221" i="1"/>
  <c r="AR216" i="1"/>
  <c r="AR215" i="1"/>
  <c r="AR214" i="1"/>
  <c r="AR210" i="1"/>
  <c r="AR209" i="1"/>
  <c r="AR208" i="1"/>
  <c r="AR207" i="1"/>
  <c r="AR206" i="1"/>
  <c r="AR205" i="1"/>
  <c r="AR204" i="1"/>
  <c r="AR203" i="1"/>
  <c r="AR202" i="1"/>
  <c r="AR201" i="1"/>
  <c r="AR200" i="1"/>
  <c r="AR196" i="1"/>
  <c r="AR195" i="1"/>
  <c r="AR194" i="1"/>
  <c r="AR193" i="1"/>
  <c r="AR192" i="1"/>
  <c r="AR191" i="1"/>
  <c r="AR190" i="1"/>
  <c r="AR189" i="1"/>
  <c r="AR188" i="1"/>
  <c r="AR187" i="1"/>
  <c r="AR186" i="1"/>
  <c r="AR182" i="1"/>
  <c r="AR181" i="1"/>
  <c r="AR180" i="1"/>
  <c r="AR179" i="1"/>
  <c r="AR178" i="1"/>
  <c r="AR177" i="1"/>
  <c r="AR176" i="1"/>
  <c r="AR175" i="1"/>
  <c r="AR113" i="1"/>
  <c r="AR112" i="1"/>
  <c r="AR111" i="1"/>
  <c r="AR107" i="1"/>
  <c r="AR106" i="1"/>
  <c r="AR105" i="1"/>
  <c r="AR104" i="1"/>
  <c r="AR103" i="1"/>
  <c r="AR102" i="1"/>
  <c r="AR101" i="1"/>
  <c r="AR100" i="1"/>
  <c r="AR99" i="1"/>
  <c r="AR98" i="1"/>
  <c r="AR97" i="1"/>
  <c r="AR93" i="1"/>
  <c r="AR92" i="1"/>
  <c r="AR91" i="1"/>
  <c r="AR90" i="1"/>
  <c r="AR89" i="1"/>
  <c r="AR88" i="1"/>
  <c r="AR87" i="1"/>
  <c r="AR86" i="1"/>
  <c r="AR4" i="1"/>
  <c r="AS249" i="1" l="1"/>
  <c r="H248" i="1"/>
  <c r="I249" i="1"/>
  <c r="Z246" i="1"/>
  <c r="AA249" i="1"/>
  <c r="AR248" i="1"/>
  <c r="AR242" i="1"/>
  <c r="AR243" i="1"/>
  <c r="AR246" i="1"/>
  <c r="Z247" i="1"/>
  <c r="Z248" i="1"/>
  <c r="Z243" i="1"/>
  <c r="Z244" i="1"/>
  <c r="H243" i="1"/>
  <c r="H247" i="1"/>
  <c r="H245" i="1"/>
  <c r="H242" i="1"/>
  <c r="H246" i="1"/>
  <c r="H244" i="1"/>
  <c r="Z245" i="1"/>
  <c r="Z242" i="1"/>
  <c r="AR245" i="1"/>
  <c r="AR244" i="1"/>
  <c r="G333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73" i="1"/>
  <c r="G263" i="1"/>
  <c r="G256" i="1"/>
  <c r="G255" i="1"/>
  <c r="G254" i="1"/>
  <c r="G253" i="1"/>
  <c r="G252" i="1"/>
  <c r="G251" i="1"/>
  <c r="G250" i="1"/>
  <c r="G235" i="1"/>
  <c r="G234" i="1"/>
  <c r="G221" i="1"/>
  <c r="G216" i="1"/>
  <c r="G215" i="1"/>
  <c r="G214" i="1"/>
  <c r="G210" i="1"/>
  <c r="G209" i="1"/>
  <c r="G208" i="1"/>
  <c r="G207" i="1"/>
  <c r="G206" i="1"/>
  <c r="G205" i="1"/>
  <c r="G204" i="1"/>
  <c r="G203" i="1"/>
  <c r="G202" i="1"/>
  <c r="G201" i="1"/>
  <c r="G200" i="1"/>
  <c r="G196" i="1"/>
  <c r="G195" i="1"/>
  <c r="G194" i="1"/>
  <c r="G193" i="1"/>
  <c r="G192" i="1"/>
  <c r="G191" i="1"/>
  <c r="G190" i="1"/>
  <c r="G189" i="1"/>
  <c r="G188" i="1"/>
  <c r="G187" i="1"/>
  <c r="G186" i="1"/>
  <c r="G182" i="1"/>
  <c r="G181" i="1"/>
  <c r="G180" i="1"/>
  <c r="G179" i="1"/>
  <c r="G178" i="1"/>
  <c r="G177" i="1"/>
  <c r="G176" i="1"/>
  <c r="G175" i="1"/>
  <c r="G113" i="1"/>
  <c r="G112" i="1"/>
  <c r="G111" i="1"/>
  <c r="G107" i="1"/>
  <c r="G106" i="1"/>
  <c r="G105" i="1"/>
  <c r="G104" i="1"/>
  <c r="G103" i="1"/>
  <c r="G102" i="1"/>
  <c r="G101" i="1"/>
  <c r="G100" i="1"/>
  <c r="G99" i="1"/>
  <c r="G98" i="1"/>
  <c r="G97" i="1"/>
  <c r="G93" i="1"/>
  <c r="G92" i="1"/>
  <c r="G91" i="1"/>
  <c r="G90" i="1"/>
  <c r="G89" i="1"/>
  <c r="G88" i="1"/>
  <c r="G87" i="1"/>
  <c r="G86" i="1"/>
  <c r="G4" i="1"/>
  <c r="Y333" i="1"/>
  <c r="Y301" i="1"/>
  <c r="Y300" i="1"/>
  <c r="Y299" i="1"/>
  <c r="Y298" i="1"/>
  <c r="Y297" i="1"/>
  <c r="Y296" i="1"/>
  <c r="Y295" i="1"/>
  <c r="Y294" i="1"/>
  <c r="Y293" i="1"/>
  <c r="Y292" i="1"/>
  <c r="Y291" i="1"/>
  <c r="Y290" i="1"/>
  <c r="Y289" i="1"/>
  <c r="Y288" i="1"/>
  <c r="Y263" i="1"/>
  <c r="Y256" i="1"/>
  <c r="Y255" i="1"/>
  <c r="Y254" i="1"/>
  <c r="Y253" i="1"/>
  <c r="Y252" i="1"/>
  <c r="Y251" i="1"/>
  <c r="Y250" i="1"/>
  <c r="Y235" i="1"/>
  <c r="Y234" i="1"/>
  <c r="Y221" i="1"/>
  <c r="Y216" i="1"/>
  <c r="Y215" i="1"/>
  <c r="Y214" i="1"/>
  <c r="Y210" i="1"/>
  <c r="Y209" i="1"/>
  <c r="Y208" i="1"/>
  <c r="Y207" i="1"/>
  <c r="Y206" i="1"/>
  <c r="Y205" i="1"/>
  <c r="Y204" i="1"/>
  <c r="Y203" i="1"/>
  <c r="Y202" i="1"/>
  <c r="Y201" i="1"/>
  <c r="Y200" i="1"/>
  <c r="Y196" i="1"/>
  <c r="Y195" i="1"/>
  <c r="Y194" i="1"/>
  <c r="Y193" i="1"/>
  <c r="Y192" i="1"/>
  <c r="Y191" i="1"/>
  <c r="Y190" i="1"/>
  <c r="Y189" i="1"/>
  <c r="Y188" i="1"/>
  <c r="Y187" i="1"/>
  <c r="Y186" i="1"/>
  <c r="Y182" i="1"/>
  <c r="Y181" i="1"/>
  <c r="Y180" i="1"/>
  <c r="Y179" i="1"/>
  <c r="Y178" i="1"/>
  <c r="Y177" i="1"/>
  <c r="Y176" i="1"/>
  <c r="Y175" i="1"/>
  <c r="Y113" i="1"/>
  <c r="Y112" i="1"/>
  <c r="Y111" i="1"/>
  <c r="Y107" i="1"/>
  <c r="Y106" i="1"/>
  <c r="Y105" i="1"/>
  <c r="Y104" i="1"/>
  <c r="Y103" i="1"/>
  <c r="Y102" i="1"/>
  <c r="Y101" i="1"/>
  <c r="Y100" i="1"/>
  <c r="Y99" i="1"/>
  <c r="Y98" i="1"/>
  <c r="Y97" i="1"/>
  <c r="Y93" i="1"/>
  <c r="Y92" i="1"/>
  <c r="Y91" i="1"/>
  <c r="Y90" i="1"/>
  <c r="Y89" i="1"/>
  <c r="Y88" i="1"/>
  <c r="Y87" i="1"/>
  <c r="Y86" i="1"/>
  <c r="Y4" i="1"/>
  <c r="AQ333" i="1"/>
  <c r="AQ301" i="1"/>
  <c r="AQ299" i="1"/>
  <c r="AQ298" i="1"/>
  <c r="AQ297" i="1"/>
  <c r="AQ296" i="1"/>
  <c r="AQ295" i="1"/>
  <c r="AQ294" i="1"/>
  <c r="AQ292" i="1"/>
  <c r="AQ291" i="1"/>
  <c r="AQ290" i="1"/>
  <c r="AQ289" i="1"/>
  <c r="AQ288" i="1"/>
  <c r="AQ263" i="1"/>
  <c r="AQ256" i="1"/>
  <c r="AQ255" i="1"/>
  <c r="AQ253" i="1"/>
  <c r="AQ252" i="1"/>
  <c r="AQ251" i="1"/>
  <c r="AQ250" i="1"/>
  <c r="AQ235" i="1"/>
  <c r="AQ234" i="1"/>
  <c r="AQ221" i="1"/>
  <c r="AQ216" i="1"/>
  <c r="AQ215" i="1"/>
  <c r="AQ214" i="1"/>
  <c r="AQ210" i="1"/>
  <c r="AQ209" i="1"/>
  <c r="AQ208" i="1"/>
  <c r="AQ207" i="1"/>
  <c r="AQ206" i="1"/>
  <c r="AQ205" i="1"/>
  <c r="AQ204" i="1"/>
  <c r="AQ203" i="1"/>
  <c r="AQ202" i="1"/>
  <c r="AQ201" i="1"/>
  <c r="AQ200" i="1"/>
  <c r="AQ196" i="1"/>
  <c r="AQ195" i="1"/>
  <c r="AQ194" i="1"/>
  <c r="AQ193" i="1"/>
  <c r="AQ192" i="1"/>
  <c r="AQ191" i="1"/>
  <c r="AQ190" i="1"/>
  <c r="AQ189" i="1"/>
  <c r="AQ188" i="1"/>
  <c r="AQ187" i="1"/>
  <c r="AQ186" i="1"/>
  <c r="AQ182" i="1"/>
  <c r="AQ181" i="1"/>
  <c r="AQ180" i="1"/>
  <c r="AQ179" i="1"/>
  <c r="AQ178" i="1"/>
  <c r="AQ177" i="1"/>
  <c r="AQ176" i="1"/>
  <c r="AQ175" i="1"/>
  <c r="AQ113" i="1"/>
  <c r="AQ112" i="1"/>
  <c r="AQ111" i="1"/>
  <c r="AQ107" i="1"/>
  <c r="AQ106" i="1"/>
  <c r="AQ105" i="1"/>
  <c r="AQ104" i="1"/>
  <c r="AQ103" i="1"/>
  <c r="AQ102" i="1"/>
  <c r="AQ101" i="1"/>
  <c r="AQ100" i="1"/>
  <c r="AQ99" i="1"/>
  <c r="AQ98" i="1"/>
  <c r="AQ97" i="1"/>
  <c r="AQ93" i="1"/>
  <c r="AQ92" i="1"/>
  <c r="AQ91" i="1"/>
  <c r="AQ90" i="1"/>
  <c r="AQ89" i="1"/>
  <c r="AQ88" i="1"/>
  <c r="AQ87" i="1"/>
  <c r="AQ86" i="1"/>
  <c r="AQ4" i="1"/>
  <c r="AQ248" i="1" l="1"/>
  <c r="Y247" i="1"/>
  <c r="G247" i="1"/>
  <c r="Y248" i="1"/>
  <c r="AR249" i="1"/>
  <c r="H249" i="1"/>
  <c r="Z249" i="1"/>
  <c r="AQ244" i="1"/>
  <c r="AQ242" i="1"/>
  <c r="AQ246" i="1"/>
  <c r="Y244" i="1"/>
  <c r="G244" i="1"/>
  <c r="G248" i="1"/>
  <c r="G242" i="1"/>
  <c r="G246" i="1"/>
  <c r="G245" i="1"/>
  <c r="G243" i="1"/>
  <c r="Y245" i="1"/>
  <c r="Y242" i="1"/>
  <c r="Y246" i="1"/>
  <c r="Y243" i="1"/>
  <c r="AQ245" i="1"/>
  <c r="AQ243" i="1"/>
  <c r="D4" i="1"/>
  <c r="E4" i="1"/>
  <c r="F4" i="1"/>
  <c r="F333" i="1" l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73" i="1"/>
  <c r="F263" i="1"/>
  <c r="F256" i="1"/>
  <c r="F255" i="1"/>
  <c r="F254" i="1"/>
  <c r="F253" i="1"/>
  <c r="F252" i="1"/>
  <c r="F251" i="1"/>
  <c r="F250" i="1"/>
  <c r="F235" i="1"/>
  <c r="F234" i="1"/>
  <c r="F221" i="1"/>
  <c r="F216" i="1"/>
  <c r="F215" i="1"/>
  <c r="F214" i="1"/>
  <c r="F210" i="1"/>
  <c r="F209" i="1"/>
  <c r="F208" i="1"/>
  <c r="F207" i="1"/>
  <c r="F206" i="1"/>
  <c r="F205" i="1"/>
  <c r="F204" i="1"/>
  <c r="F203" i="1"/>
  <c r="F202" i="1"/>
  <c r="F201" i="1"/>
  <c r="F200" i="1"/>
  <c r="F196" i="1"/>
  <c r="F195" i="1"/>
  <c r="F194" i="1"/>
  <c r="F193" i="1"/>
  <c r="F192" i="1"/>
  <c r="F191" i="1"/>
  <c r="F190" i="1"/>
  <c r="F189" i="1"/>
  <c r="F188" i="1"/>
  <c r="F187" i="1"/>
  <c r="F186" i="1"/>
  <c r="F182" i="1"/>
  <c r="F181" i="1"/>
  <c r="F180" i="1"/>
  <c r="F179" i="1"/>
  <c r="F178" i="1"/>
  <c r="F177" i="1"/>
  <c r="F176" i="1"/>
  <c r="F175" i="1"/>
  <c r="F113" i="1"/>
  <c r="F112" i="1"/>
  <c r="F111" i="1"/>
  <c r="F107" i="1"/>
  <c r="F106" i="1"/>
  <c r="F105" i="1"/>
  <c r="F104" i="1"/>
  <c r="F103" i="1"/>
  <c r="F102" i="1"/>
  <c r="F101" i="1"/>
  <c r="F100" i="1"/>
  <c r="F99" i="1"/>
  <c r="F98" i="1"/>
  <c r="F97" i="1"/>
  <c r="F93" i="1"/>
  <c r="F92" i="1"/>
  <c r="F91" i="1"/>
  <c r="F90" i="1"/>
  <c r="F89" i="1"/>
  <c r="F88" i="1"/>
  <c r="F87" i="1"/>
  <c r="F86" i="1"/>
  <c r="X333" i="1"/>
  <c r="X301" i="1"/>
  <c r="X300" i="1"/>
  <c r="X299" i="1"/>
  <c r="X298" i="1"/>
  <c r="X297" i="1"/>
  <c r="X296" i="1"/>
  <c r="X295" i="1"/>
  <c r="X294" i="1"/>
  <c r="X293" i="1"/>
  <c r="X292" i="1"/>
  <c r="X291" i="1"/>
  <c r="X290" i="1"/>
  <c r="X289" i="1"/>
  <c r="X288" i="1"/>
  <c r="X263" i="1"/>
  <c r="X256" i="1"/>
  <c r="X255" i="1"/>
  <c r="X254" i="1"/>
  <c r="X253" i="1"/>
  <c r="X252" i="1"/>
  <c r="X251" i="1"/>
  <c r="X250" i="1"/>
  <c r="X235" i="1"/>
  <c r="X234" i="1"/>
  <c r="X221" i="1"/>
  <c r="X216" i="1"/>
  <c r="X215" i="1"/>
  <c r="X214" i="1"/>
  <c r="X210" i="1"/>
  <c r="X209" i="1"/>
  <c r="X208" i="1"/>
  <c r="X207" i="1"/>
  <c r="X206" i="1"/>
  <c r="X205" i="1"/>
  <c r="X204" i="1"/>
  <c r="X203" i="1"/>
  <c r="X202" i="1"/>
  <c r="X201" i="1"/>
  <c r="X200" i="1"/>
  <c r="X196" i="1"/>
  <c r="X195" i="1"/>
  <c r="X194" i="1"/>
  <c r="X193" i="1"/>
  <c r="X192" i="1"/>
  <c r="X191" i="1"/>
  <c r="X190" i="1"/>
  <c r="X189" i="1"/>
  <c r="X188" i="1"/>
  <c r="X187" i="1"/>
  <c r="X186" i="1"/>
  <c r="X182" i="1"/>
  <c r="X181" i="1"/>
  <c r="X180" i="1"/>
  <c r="X179" i="1"/>
  <c r="X178" i="1"/>
  <c r="X177" i="1"/>
  <c r="X176" i="1"/>
  <c r="X175" i="1"/>
  <c r="X113" i="1"/>
  <c r="X112" i="1"/>
  <c r="X111" i="1"/>
  <c r="X107" i="1"/>
  <c r="X106" i="1"/>
  <c r="X105" i="1"/>
  <c r="X104" i="1"/>
  <c r="X103" i="1"/>
  <c r="X102" i="1"/>
  <c r="X101" i="1"/>
  <c r="X100" i="1"/>
  <c r="X99" i="1"/>
  <c r="X98" i="1"/>
  <c r="X97" i="1"/>
  <c r="X93" i="1"/>
  <c r="X92" i="1"/>
  <c r="X91" i="1"/>
  <c r="X90" i="1"/>
  <c r="X89" i="1"/>
  <c r="X88" i="1"/>
  <c r="X87" i="1"/>
  <c r="X86" i="1"/>
  <c r="X4" i="1"/>
  <c r="AP333" i="1"/>
  <c r="AP301" i="1"/>
  <c r="AP299" i="1"/>
  <c r="AP298" i="1"/>
  <c r="AP297" i="1"/>
  <c r="AP296" i="1"/>
  <c r="AP295" i="1"/>
  <c r="AP294" i="1"/>
  <c r="AP292" i="1"/>
  <c r="AP291" i="1"/>
  <c r="AP290" i="1"/>
  <c r="AP289" i="1"/>
  <c r="AP288" i="1"/>
  <c r="AP263" i="1"/>
  <c r="AP256" i="1"/>
  <c r="AP255" i="1"/>
  <c r="AP253" i="1"/>
  <c r="AP252" i="1"/>
  <c r="AP251" i="1"/>
  <c r="AP250" i="1"/>
  <c r="AP235" i="1"/>
  <c r="AP234" i="1"/>
  <c r="AP221" i="1"/>
  <c r="AP216" i="1"/>
  <c r="AP215" i="1"/>
  <c r="AP214" i="1"/>
  <c r="AP210" i="1"/>
  <c r="AP209" i="1"/>
  <c r="AP208" i="1"/>
  <c r="AP207" i="1"/>
  <c r="AP206" i="1"/>
  <c r="AP205" i="1"/>
  <c r="AP204" i="1"/>
  <c r="AP203" i="1"/>
  <c r="AP202" i="1"/>
  <c r="AP201" i="1"/>
  <c r="AP200" i="1"/>
  <c r="AP196" i="1"/>
  <c r="AP195" i="1"/>
  <c r="AP194" i="1"/>
  <c r="AP193" i="1"/>
  <c r="AP192" i="1"/>
  <c r="AP191" i="1"/>
  <c r="AP190" i="1"/>
  <c r="AP189" i="1"/>
  <c r="AP188" i="1"/>
  <c r="AP187" i="1"/>
  <c r="AP186" i="1"/>
  <c r="AP182" i="1"/>
  <c r="AP181" i="1"/>
  <c r="AP180" i="1"/>
  <c r="AP179" i="1"/>
  <c r="AP178" i="1"/>
  <c r="AP177" i="1"/>
  <c r="AP176" i="1"/>
  <c r="AP175" i="1"/>
  <c r="AP113" i="1"/>
  <c r="AP112" i="1"/>
  <c r="AP111" i="1"/>
  <c r="AP107" i="1"/>
  <c r="AP106" i="1"/>
  <c r="AP105" i="1"/>
  <c r="AP104" i="1"/>
  <c r="AP103" i="1"/>
  <c r="AP102" i="1"/>
  <c r="AP101" i="1"/>
  <c r="AP100" i="1"/>
  <c r="AP99" i="1"/>
  <c r="AP98" i="1"/>
  <c r="AP97" i="1"/>
  <c r="AP93" i="1"/>
  <c r="AP92" i="1"/>
  <c r="AP91" i="1"/>
  <c r="AP90" i="1"/>
  <c r="AP89" i="1"/>
  <c r="AP88" i="1"/>
  <c r="AP87" i="1"/>
  <c r="AP86" i="1"/>
  <c r="AP4" i="1"/>
  <c r="AP245" i="1" l="1"/>
  <c r="AQ249" i="1"/>
  <c r="AP243" i="1"/>
  <c r="G249" i="1"/>
  <c r="X248" i="1"/>
  <c r="Y249" i="1"/>
  <c r="AP242" i="1"/>
  <c r="AP248" i="1"/>
  <c r="AP244" i="1"/>
  <c r="AP246" i="1"/>
  <c r="X243" i="1"/>
  <c r="X247" i="1"/>
  <c r="F242" i="1"/>
  <c r="F246" i="1"/>
  <c r="F243" i="1"/>
  <c r="F247" i="1"/>
  <c r="F244" i="1"/>
  <c r="F248" i="1"/>
  <c r="F245" i="1"/>
  <c r="X245" i="1"/>
  <c r="X242" i="1"/>
  <c r="X246" i="1"/>
  <c r="X244" i="1"/>
  <c r="E333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73" i="1"/>
  <c r="E263" i="1"/>
  <c r="E256" i="1"/>
  <c r="E255" i="1"/>
  <c r="E254" i="1"/>
  <c r="E253" i="1"/>
  <c r="E252" i="1"/>
  <c r="E251" i="1"/>
  <c r="E250" i="1"/>
  <c r="E235" i="1"/>
  <c r="E234" i="1"/>
  <c r="E221" i="1"/>
  <c r="E216" i="1"/>
  <c r="E215" i="1"/>
  <c r="E214" i="1"/>
  <c r="E210" i="1"/>
  <c r="E209" i="1"/>
  <c r="E208" i="1"/>
  <c r="E207" i="1"/>
  <c r="E206" i="1"/>
  <c r="E205" i="1"/>
  <c r="E204" i="1"/>
  <c r="E203" i="1"/>
  <c r="E202" i="1"/>
  <c r="E201" i="1"/>
  <c r="E200" i="1"/>
  <c r="E196" i="1"/>
  <c r="E195" i="1"/>
  <c r="E194" i="1"/>
  <c r="E193" i="1"/>
  <c r="E192" i="1"/>
  <c r="E191" i="1"/>
  <c r="E190" i="1"/>
  <c r="E189" i="1"/>
  <c r="E188" i="1"/>
  <c r="E187" i="1"/>
  <c r="E186" i="1"/>
  <c r="E182" i="1"/>
  <c r="E181" i="1"/>
  <c r="E180" i="1"/>
  <c r="E179" i="1"/>
  <c r="E178" i="1"/>
  <c r="E177" i="1"/>
  <c r="E176" i="1"/>
  <c r="E175" i="1"/>
  <c r="E113" i="1"/>
  <c r="E112" i="1"/>
  <c r="E111" i="1"/>
  <c r="E107" i="1"/>
  <c r="E106" i="1"/>
  <c r="E105" i="1"/>
  <c r="E104" i="1"/>
  <c r="E103" i="1"/>
  <c r="E102" i="1"/>
  <c r="E101" i="1"/>
  <c r="E100" i="1"/>
  <c r="E99" i="1"/>
  <c r="E98" i="1"/>
  <c r="E97" i="1"/>
  <c r="E93" i="1"/>
  <c r="E92" i="1"/>
  <c r="E91" i="1"/>
  <c r="E90" i="1"/>
  <c r="E89" i="1"/>
  <c r="E88" i="1"/>
  <c r="E87" i="1"/>
  <c r="E86" i="1"/>
  <c r="W333" i="1"/>
  <c r="W301" i="1"/>
  <c r="W300" i="1"/>
  <c r="W299" i="1"/>
  <c r="W298" i="1"/>
  <c r="W297" i="1"/>
  <c r="W296" i="1"/>
  <c r="W295" i="1"/>
  <c r="W294" i="1"/>
  <c r="W293" i="1"/>
  <c r="W292" i="1"/>
  <c r="W291" i="1"/>
  <c r="W290" i="1"/>
  <c r="W289" i="1"/>
  <c r="W288" i="1"/>
  <c r="W263" i="1"/>
  <c r="W256" i="1"/>
  <c r="W255" i="1"/>
  <c r="W254" i="1"/>
  <c r="W253" i="1"/>
  <c r="W252" i="1"/>
  <c r="W251" i="1"/>
  <c r="W250" i="1"/>
  <c r="W235" i="1"/>
  <c r="W234" i="1"/>
  <c r="W221" i="1"/>
  <c r="W216" i="1"/>
  <c r="W215" i="1"/>
  <c r="W214" i="1"/>
  <c r="W210" i="1"/>
  <c r="W209" i="1"/>
  <c r="W208" i="1"/>
  <c r="W207" i="1"/>
  <c r="W206" i="1"/>
  <c r="W205" i="1"/>
  <c r="W204" i="1"/>
  <c r="W203" i="1"/>
  <c r="W202" i="1"/>
  <c r="W201" i="1"/>
  <c r="W200" i="1"/>
  <c r="W196" i="1"/>
  <c r="W195" i="1"/>
  <c r="W194" i="1"/>
  <c r="W193" i="1"/>
  <c r="W192" i="1"/>
  <c r="W191" i="1"/>
  <c r="W190" i="1"/>
  <c r="W189" i="1"/>
  <c r="W188" i="1"/>
  <c r="W187" i="1"/>
  <c r="W186" i="1"/>
  <c r="W182" i="1"/>
  <c r="W181" i="1"/>
  <c r="W180" i="1"/>
  <c r="W179" i="1"/>
  <c r="W178" i="1"/>
  <c r="W177" i="1"/>
  <c r="W176" i="1"/>
  <c r="W175" i="1"/>
  <c r="W113" i="1"/>
  <c r="W112" i="1"/>
  <c r="W111" i="1"/>
  <c r="W107" i="1"/>
  <c r="W106" i="1"/>
  <c r="W105" i="1"/>
  <c r="W104" i="1"/>
  <c r="W103" i="1"/>
  <c r="W102" i="1"/>
  <c r="W101" i="1"/>
  <c r="W100" i="1"/>
  <c r="W99" i="1"/>
  <c r="W98" i="1"/>
  <c r="W97" i="1"/>
  <c r="W93" i="1"/>
  <c r="W92" i="1"/>
  <c r="W91" i="1"/>
  <c r="W90" i="1"/>
  <c r="W89" i="1"/>
  <c r="W88" i="1"/>
  <c r="W87" i="1"/>
  <c r="W86" i="1"/>
  <c r="W4" i="1"/>
  <c r="AO333" i="1"/>
  <c r="AO301" i="1"/>
  <c r="AO299" i="1"/>
  <c r="AO298" i="1"/>
  <c r="AO297" i="1"/>
  <c r="AO296" i="1"/>
  <c r="AO295" i="1"/>
  <c r="AO294" i="1"/>
  <c r="AO292" i="1"/>
  <c r="AO291" i="1"/>
  <c r="AO290" i="1"/>
  <c r="AO289" i="1"/>
  <c r="AO288" i="1"/>
  <c r="AO263" i="1"/>
  <c r="AO256" i="1"/>
  <c r="AO255" i="1"/>
  <c r="AO253" i="1"/>
  <c r="AO252" i="1"/>
  <c r="AO251" i="1"/>
  <c r="AO250" i="1"/>
  <c r="AO235" i="1"/>
  <c r="AO234" i="1"/>
  <c r="AO221" i="1"/>
  <c r="AO216" i="1"/>
  <c r="AO215" i="1"/>
  <c r="AO214" i="1"/>
  <c r="AO210" i="1"/>
  <c r="AO209" i="1"/>
  <c r="AO208" i="1"/>
  <c r="AO207" i="1"/>
  <c r="AO206" i="1"/>
  <c r="AO205" i="1"/>
  <c r="AO204" i="1"/>
  <c r="AO203" i="1"/>
  <c r="AO202" i="1"/>
  <c r="AO201" i="1"/>
  <c r="AO200" i="1"/>
  <c r="AO196" i="1"/>
  <c r="AO195" i="1"/>
  <c r="AO194" i="1"/>
  <c r="AO193" i="1"/>
  <c r="AO192" i="1"/>
  <c r="AO191" i="1"/>
  <c r="AO190" i="1"/>
  <c r="AO189" i="1"/>
  <c r="AO188" i="1"/>
  <c r="AO187" i="1"/>
  <c r="AO186" i="1"/>
  <c r="AO182" i="1"/>
  <c r="AO181" i="1"/>
  <c r="AO180" i="1"/>
  <c r="AO179" i="1"/>
  <c r="AO178" i="1"/>
  <c r="AO177" i="1"/>
  <c r="AO176" i="1"/>
  <c r="AO175" i="1"/>
  <c r="AO113" i="1"/>
  <c r="AO112" i="1"/>
  <c r="AO111" i="1"/>
  <c r="AO107" i="1"/>
  <c r="AO106" i="1"/>
  <c r="AO105" i="1"/>
  <c r="AO104" i="1"/>
  <c r="AO103" i="1"/>
  <c r="AO102" i="1"/>
  <c r="AO101" i="1"/>
  <c r="AO100" i="1"/>
  <c r="AO99" i="1"/>
  <c r="AO98" i="1"/>
  <c r="AO97" i="1"/>
  <c r="AO93" i="1"/>
  <c r="AO92" i="1"/>
  <c r="AO91" i="1"/>
  <c r="AO90" i="1"/>
  <c r="AO89" i="1"/>
  <c r="AO88" i="1"/>
  <c r="AO87" i="1"/>
  <c r="AO86" i="1"/>
  <c r="AO4" i="1"/>
  <c r="E246" i="1" l="1"/>
  <c r="W247" i="1"/>
  <c r="AP249" i="1"/>
  <c r="F249" i="1"/>
  <c r="X249" i="1"/>
  <c r="AO246" i="1"/>
  <c r="AO248" i="1"/>
  <c r="AO242" i="1"/>
  <c r="AO243" i="1"/>
  <c r="W244" i="1"/>
  <c r="W248" i="1"/>
  <c r="E243" i="1"/>
  <c r="E244" i="1"/>
  <c r="E247" i="1"/>
  <c r="E248" i="1"/>
  <c r="E245" i="1"/>
  <c r="E242" i="1"/>
  <c r="W245" i="1"/>
  <c r="W242" i="1"/>
  <c r="W246" i="1"/>
  <c r="W243" i="1"/>
  <c r="AO245" i="1"/>
  <c r="AO244" i="1"/>
  <c r="D333" i="1"/>
  <c r="D301" i="1"/>
  <c r="D300" i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73" i="1"/>
  <c r="D263" i="1"/>
  <c r="D256" i="1"/>
  <c r="D255" i="1"/>
  <c r="D254" i="1"/>
  <c r="D253" i="1"/>
  <c r="D252" i="1"/>
  <c r="D251" i="1"/>
  <c r="D250" i="1"/>
  <c r="D235" i="1"/>
  <c r="D234" i="1"/>
  <c r="D221" i="1"/>
  <c r="D216" i="1"/>
  <c r="D215" i="1"/>
  <c r="D214" i="1"/>
  <c r="D210" i="1"/>
  <c r="D209" i="1"/>
  <c r="D208" i="1"/>
  <c r="D207" i="1"/>
  <c r="D206" i="1"/>
  <c r="D205" i="1"/>
  <c r="D204" i="1"/>
  <c r="D203" i="1"/>
  <c r="D202" i="1"/>
  <c r="D201" i="1"/>
  <c r="D200" i="1"/>
  <c r="D196" i="1"/>
  <c r="D195" i="1"/>
  <c r="D194" i="1"/>
  <c r="D193" i="1"/>
  <c r="D192" i="1"/>
  <c r="D191" i="1"/>
  <c r="D190" i="1"/>
  <c r="D189" i="1"/>
  <c r="D188" i="1"/>
  <c r="D187" i="1"/>
  <c r="D186" i="1"/>
  <c r="D182" i="1"/>
  <c r="D181" i="1"/>
  <c r="D180" i="1"/>
  <c r="D179" i="1"/>
  <c r="D178" i="1"/>
  <c r="D177" i="1"/>
  <c r="D176" i="1"/>
  <c r="D175" i="1"/>
  <c r="D113" i="1"/>
  <c r="D112" i="1"/>
  <c r="D111" i="1"/>
  <c r="D107" i="1"/>
  <c r="D106" i="1"/>
  <c r="D105" i="1"/>
  <c r="D104" i="1"/>
  <c r="D103" i="1"/>
  <c r="D102" i="1"/>
  <c r="D101" i="1"/>
  <c r="D100" i="1"/>
  <c r="D99" i="1"/>
  <c r="D98" i="1"/>
  <c r="D97" i="1"/>
  <c r="D93" i="1"/>
  <c r="D92" i="1"/>
  <c r="D91" i="1"/>
  <c r="D90" i="1"/>
  <c r="D89" i="1"/>
  <c r="D88" i="1"/>
  <c r="D87" i="1"/>
  <c r="D86" i="1"/>
  <c r="V333" i="1"/>
  <c r="V301" i="1"/>
  <c r="V300" i="1"/>
  <c r="V299" i="1"/>
  <c r="V298" i="1"/>
  <c r="V297" i="1"/>
  <c r="V296" i="1"/>
  <c r="V295" i="1"/>
  <c r="V294" i="1"/>
  <c r="V293" i="1"/>
  <c r="V292" i="1"/>
  <c r="V291" i="1"/>
  <c r="V290" i="1"/>
  <c r="V289" i="1"/>
  <c r="V288" i="1"/>
  <c r="V263" i="1"/>
  <c r="V256" i="1"/>
  <c r="V255" i="1"/>
  <c r="V254" i="1"/>
  <c r="V253" i="1"/>
  <c r="V252" i="1"/>
  <c r="V251" i="1"/>
  <c r="V250" i="1"/>
  <c r="V235" i="1"/>
  <c r="V234" i="1"/>
  <c r="V221" i="1"/>
  <c r="V216" i="1"/>
  <c r="V215" i="1"/>
  <c r="V214" i="1"/>
  <c r="V210" i="1"/>
  <c r="V209" i="1"/>
  <c r="V208" i="1"/>
  <c r="V207" i="1"/>
  <c r="V206" i="1"/>
  <c r="V205" i="1"/>
  <c r="V204" i="1"/>
  <c r="V203" i="1"/>
  <c r="V202" i="1"/>
  <c r="V201" i="1"/>
  <c r="V200" i="1"/>
  <c r="V196" i="1"/>
  <c r="V195" i="1"/>
  <c r="V194" i="1"/>
  <c r="V193" i="1"/>
  <c r="V192" i="1"/>
  <c r="V191" i="1"/>
  <c r="V190" i="1"/>
  <c r="V189" i="1"/>
  <c r="V188" i="1"/>
  <c r="V187" i="1"/>
  <c r="V186" i="1"/>
  <c r="V182" i="1"/>
  <c r="V181" i="1"/>
  <c r="V180" i="1"/>
  <c r="V179" i="1"/>
  <c r="V178" i="1"/>
  <c r="V177" i="1"/>
  <c r="V176" i="1"/>
  <c r="V175" i="1"/>
  <c r="V113" i="1"/>
  <c r="V112" i="1"/>
  <c r="V111" i="1"/>
  <c r="V107" i="1"/>
  <c r="V106" i="1"/>
  <c r="V105" i="1"/>
  <c r="V104" i="1"/>
  <c r="V103" i="1"/>
  <c r="V102" i="1"/>
  <c r="V101" i="1"/>
  <c r="V100" i="1"/>
  <c r="V99" i="1"/>
  <c r="V98" i="1"/>
  <c r="V97" i="1"/>
  <c r="V93" i="1"/>
  <c r="V92" i="1"/>
  <c r="V91" i="1"/>
  <c r="V90" i="1"/>
  <c r="V89" i="1"/>
  <c r="V88" i="1"/>
  <c r="V87" i="1"/>
  <c r="V86" i="1"/>
  <c r="V4" i="1"/>
  <c r="AN333" i="1"/>
  <c r="AN301" i="1"/>
  <c r="AN299" i="1"/>
  <c r="AN298" i="1"/>
  <c r="AN297" i="1"/>
  <c r="AN296" i="1"/>
  <c r="AN295" i="1"/>
  <c r="AN294" i="1"/>
  <c r="AN292" i="1"/>
  <c r="AN291" i="1"/>
  <c r="AN290" i="1"/>
  <c r="AN289" i="1"/>
  <c r="AN288" i="1"/>
  <c r="AN263" i="1"/>
  <c r="AN256" i="1"/>
  <c r="AN255" i="1"/>
  <c r="AN253" i="1"/>
  <c r="AN252" i="1"/>
  <c r="AN251" i="1"/>
  <c r="AN250" i="1"/>
  <c r="AN235" i="1"/>
  <c r="AN234" i="1"/>
  <c r="AN221" i="1"/>
  <c r="AN216" i="1"/>
  <c r="AN215" i="1"/>
  <c r="AN214" i="1"/>
  <c r="AN210" i="1"/>
  <c r="AN209" i="1"/>
  <c r="AN208" i="1"/>
  <c r="AN207" i="1"/>
  <c r="AN206" i="1"/>
  <c r="AN205" i="1"/>
  <c r="AN204" i="1"/>
  <c r="AN203" i="1"/>
  <c r="AN202" i="1"/>
  <c r="AN201" i="1"/>
  <c r="AN200" i="1"/>
  <c r="AN196" i="1"/>
  <c r="AN195" i="1"/>
  <c r="AN194" i="1"/>
  <c r="AN193" i="1"/>
  <c r="AN192" i="1"/>
  <c r="AN191" i="1"/>
  <c r="AN190" i="1"/>
  <c r="AN189" i="1"/>
  <c r="AN188" i="1"/>
  <c r="AN187" i="1"/>
  <c r="AN186" i="1"/>
  <c r="AN182" i="1"/>
  <c r="AN181" i="1"/>
  <c r="AN180" i="1"/>
  <c r="AN179" i="1"/>
  <c r="AN178" i="1"/>
  <c r="AN177" i="1"/>
  <c r="AN176" i="1"/>
  <c r="AN175" i="1"/>
  <c r="AN113" i="1"/>
  <c r="AN112" i="1"/>
  <c r="AN111" i="1"/>
  <c r="AN107" i="1"/>
  <c r="AN106" i="1"/>
  <c r="AN105" i="1"/>
  <c r="AN104" i="1"/>
  <c r="AN103" i="1"/>
  <c r="AN102" i="1"/>
  <c r="AN101" i="1"/>
  <c r="AN100" i="1"/>
  <c r="AN99" i="1"/>
  <c r="AN98" i="1"/>
  <c r="AN97" i="1"/>
  <c r="AN93" i="1"/>
  <c r="AN92" i="1"/>
  <c r="AN91" i="1"/>
  <c r="AN90" i="1"/>
  <c r="AN89" i="1"/>
  <c r="AN88" i="1"/>
  <c r="AN87" i="1"/>
  <c r="AN86" i="1"/>
  <c r="AN4" i="1"/>
  <c r="D247" i="1" l="1"/>
  <c r="V247" i="1"/>
  <c r="AN246" i="1"/>
  <c r="AO249" i="1"/>
  <c r="V248" i="1"/>
  <c r="E249" i="1"/>
  <c r="W249" i="1"/>
  <c r="AN248" i="1"/>
  <c r="AN243" i="1"/>
  <c r="AN244" i="1"/>
  <c r="V244" i="1"/>
  <c r="D244" i="1"/>
  <c r="D248" i="1"/>
  <c r="D245" i="1"/>
  <c r="D242" i="1"/>
  <c r="D246" i="1"/>
  <c r="D243" i="1"/>
  <c r="V245" i="1"/>
  <c r="V242" i="1"/>
  <c r="V246" i="1"/>
  <c r="V243" i="1"/>
  <c r="AN245" i="1"/>
  <c r="AN242" i="1"/>
  <c r="C333" i="1"/>
  <c r="C294" i="1"/>
  <c r="C293" i="1"/>
  <c r="C292" i="1"/>
  <c r="C290" i="1"/>
  <c r="C289" i="1"/>
  <c r="C288" i="1"/>
  <c r="C291" i="1"/>
  <c r="C273" i="1"/>
  <c r="C263" i="1"/>
  <c r="C256" i="1"/>
  <c r="C235" i="1"/>
  <c r="C234" i="1"/>
  <c r="C221" i="1"/>
  <c r="C215" i="1"/>
  <c r="C214" i="1"/>
  <c r="C209" i="1"/>
  <c r="C208" i="1"/>
  <c r="C207" i="1"/>
  <c r="C206" i="1"/>
  <c r="C205" i="1"/>
  <c r="C204" i="1"/>
  <c r="C203" i="1"/>
  <c r="C187" i="1"/>
  <c r="C186" i="1"/>
  <c r="C181" i="1"/>
  <c r="C180" i="1"/>
  <c r="C179" i="1"/>
  <c r="C178" i="1"/>
  <c r="C177" i="1"/>
  <c r="C176" i="1"/>
  <c r="C175" i="1"/>
  <c r="C182" i="1"/>
  <c r="C99" i="1"/>
  <c r="C98" i="1"/>
  <c r="C97" i="1"/>
  <c r="C92" i="1"/>
  <c r="C91" i="1"/>
  <c r="C90" i="1"/>
  <c r="C89" i="1"/>
  <c r="C88" i="1"/>
  <c r="C87" i="1"/>
  <c r="C86" i="1"/>
  <c r="C93" i="1"/>
  <c r="U333" i="1"/>
  <c r="U294" i="1"/>
  <c r="U293" i="1"/>
  <c r="U292" i="1"/>
  <c r="U291" i="1"/>
  <c r="U290" i="1"/>
  <c r="U289" i="1"/>
  <c r="U288" i="1"/>
  <c r="U263" i="1"/>
  <c r="U256" i="1"/>
  <c r="U235" i="1"/>
  <c r="U234" i="1"/>
  <c r="U221" i="1"/>
  <c r="U215" i="1"/>
  <c r="U214" i="1"/>
  <c r="U209" i="1"/>
  <c r="U208" i="1"/>
  <c r="U207" i="1"/>
  <c r="U206" i="1"/>
  <c r="U205" i="1"/>
  <c r="U204" i="1"/>
  <c r="U203" i="1"/>
  <c r="U187" i="1"/>
  <c r="U186" i="1"/>
  <c r="U181" i="1"/>
  <c r="U180" i="1"/>
  <c r="U179" i="1"/>
  <c r="U178" i="1"/>
  <c r="U177" i="1"/>
  <c r="U176" i="1"/>
  <c r="U175" i="1"/>
  <c r="U188" i="1"/>
  <c r="U98" i="1"/>
  <c r="U97" i="1"/>
  <c r="U92" i="1"/>
  <c r="U91" i="1"/>
  <c r="U90" i="1"/>
  <c r="U89" i="1"/>
  <c r="U88" i="1"/>
  <c r="U87" i="1"/>
  <c r="U86" i="1"/>
  <c r="U99" i="1"/>
  <c r="U216" i="1"/>
  <c r="AM333" i="1"/>
  <c r="AM294" i="1"/>
  <c r="AM292" i="1"/>
  <c r="AM291" i="1"/>
  <c r="AM290" i="1"/>
  <c r="AM289" i="1"/>
  <c r="AM288" i="1"/>
  <c r="AM263" i="1"/>
  <c r="AM256" i="1"/>
  <c r="AM235" i="1"/>
  <c r="AM246" i="1" s="1"/>
  <c r="AM234" i="1"/>
  <c r="AM221" i="1"/>
  <c r="AM215" i="1"/>
  <c r="AM214" i="1"/>
  <c r="AM209" i="1"/>
  <c r="AM208" i="1"/>
  <c r="AM207" i="1"/>
  <c r="AM206" i="1"/>
  <c r="AM205" i="1"/>
  <c r="AM204" i="1"/>
  <c r="AM203" i="1"/>
  <c r="AM187" i="1"/>
  <c r="AM186" i="1"/>
  <c r="AM181" i="1"/>
  <c r="AM180" i="1"/>
  <c r="AM179" i="1"/>
  <c r="AM178" i="1"/>
  <c r="AM177" i="1"/>
  <c r="AM176" i="1"/>
  <c r="AM175" i="1"/>
  <c r="AM98" i="1"/>
  <c r="AM97" i="1"/>
  <c r="AM92" i="1"/>
  <c r="AM91" i="1"/>
  <c r="AM90" i="1"/>
  <c r="AM89" i="1"/>
  <c r="AM88" i="1"/>
  <c r="AM87" i="1"/>
  <c r="AM86" i="1"/>
  <c r="AM210" i="1"/>
  <c r="AM244" i="1" l="1"/>
  <c r="AN249" i="1"/>
  <c r="AM243" i="1"/>
  <c r="U248" i="1"/>
  <c r="U243" i="1"/>
  <c r="V249" i="1"/>
  <c r="D249" i="1"/>
  <c r="AM242" i="1"/>
  <c r="AM248" i="1"/>
  <c r="AM188" i="1"/>
  <c r="AM99" i="1"/>
  <c r="AM216" i="1"/>
  <c r="U242" i="1"/>
  <c r="U247" i="1"/>
  <c r="U246" i="1"/>
  <c r="U210" i="1"/>
  <c r="U93" i="1"/>
  <c r="C248" i="1"/>
  <c r="C243" i="1"/>
  <c r="C246" i="1"/>
  <c r="C242" i="1"/>
  <c r="C247" i="1"/>
  <c r="C244" i="1"/>
  <c r="C216" i="1"/>
  <c r="C188" i="1"/>
  <c r="C210" i="1"/>
  <c r="C245" i="1"/>
  <c r="U182" i="1"/>
  <c r="U245" i="1"/>
  <c r="U244" i="1"/>
  <c r="AM93" i="1"/>
  <c r="AM182" i="1"/>
  <c r="AM245" i="1"/>
</calcChain>
</file>

<file path=xl/sharedStrings.xml><?xml version="1.0" encoding="utf-8"?>
<sst xmlns="http://schemas.openxmlformats.org/spreadsheetml/2006/main" count="3385" uniqueCount="236">
  <si>
    <t>Единица измерения</t>
  </si>
  <si>
    <t>X</t>
  </si>
  <si>
    <t>Изменение за год</t>
  </si>
  <si>
    <t xml:space="preserve">ед.  </t>
  </si>
  <si>
    <t>Изменение количества микрофинансовых организаций (за квартал)</t>
  </si>
  <si>
    <t>Количество жилищных накопительных кооперативов</t>
  </si>
  <si>
    <t>Изменение количества жилищных накопительных кооперативов (за квартал)</t>
  </si>
  <si>
    <t>Количество кредитных потребительских кооперативов</t>
  </si>
  <si>
    <t>Изменение количества кредитных потребительских кооперативов (за квартал)</t>
  </si>
  <si>
    <t>Количество сельскохозяйственных кредитных потребительских кооперативов</t>
  </si>
  <si>
    <t>Изменение количества сельскохозяйственных кредитных потребительских кооперативов (за квартал)</t>
  </si>
  <si>
    <t>Количество ломбардов</t>
  </si>
  <si>
    <t>Изменение количества ломбардов (за квартал)</t>
  </si>
  <si>
    <t>Концентрация  по активам (сумма задолженности по основному долгу по выданным микрозаймам на конец отчетного периода)</t>
  </si>
  <si>
    <t xml:space="preserve">     top-20</t>
  </si>
  <si>
    <t>%</t>
  </si>
  <si>
    <t xml:space="preserve">     top-100 </t>
  </si>
  <si>
    <t xml:space="preserve">      юридическим лицам</t>
  </si>
  <si>
    <t xml:space="preserve">      физическим лицам,  в том числе:</t>
  </si>
  <si>
    <t xml:space="preserve">Капитал </t>
  </si>
  <si>
    <t xml:space="preserve">      индивидуальным предпринимателям, в том числе:</t>
  </si>
  <si>
    <t>Доля микрозаймов физическим лицам в общей стоимости выданных за отчетный период микрозаймов</t>
  </si>
  <si>
    <t xml:space="preserve">      индивидуальным предпринимателям</t>
  </si>
  <si>
    <t>тыс.руб</t>
  </si>
  <si>
    <t>тыс.руб.</t>
  </si>
  <si>
    <t>Сумма денежных средств и/или стоимость иного имущества, поступившая в погашение задолженности по основному долгу по договорам микрозаймов за отчетный период, в том числе:</t>
  </si>
  <si>
    <t xml:space="preserve">         сумма денежных средств</t>
  </si>
  <si>
    <t>Соотношение выданных и погашенных микрозаймов за отчетный период</t>
  </si>
  <si>
    <t>Доля списанной задолженности по микрозаймам в общей сумме задолженности по выданным микрозаймам</t>
  </si>
  <si>
    <t xml:space="preserve">      по договорам, заключенным с кредитными организациями</t>
  </si>
  <si>
    <t xml:space="preserve">Количество лиц, предоставивших микрофинансовой организации денежные средства (за отчетный период): </t>
  </si>
  <si>
    <t>Сумма денежных средств, предоставленных микрофинансовой организации (за отчетный период), в том числе структура привлеченных денежных средств МФО:</t>
  </si>
  <si>
    <t xml:space="preserve">юридическими лицами по договорам займа и кредитным договорам, в том числе: </t>
  </si>
  <si>
    <t xml:space="preserve">     не являющимися учредителями (членами, участниками, акционерами)</t>
  </si>
  <si>
    <t>Количество МФО, привлекающих займы от сторонних физических лиц и индивидуальных предпринимателей,  не являющихся учредителями (членами, участниками, акционерами)</t>
  </si>
  <si>
    <t>Сумма денежных средств, предоставленных микрофинансовой организации (за отчетный квартал):</t>
  </si>
  <si>
    <t>Общая сумма займов, не являющихся микрозаймами, выданных микрофинансовой организацией за отчетный период</t>
  </si>
  <si>
    <t>Количество займов, не являющихся микрозаймами, выданных микрофинансовой организацией за отчетный период</t>
  </si>
  <si>
    <t>Сумма задолженности по займам, не являющимся микрозаймами, выданным микрофинансовой организацией, на конец отчетного периода</t>
  </si>
  <si>
    <t>Приобретение и уступка прав требований по договорам микрозайма, займа и кредитным договорам:</t>
  </si>
  <si>
    <t>Количество договоров микрозайма, займа и кредитных договоров, права требования по которым были приобретены микрофинансовой организацией в отчетном периоде, в том числе:</t>
  </si>
  <si>
    <t xml:space="preserve">         количество договоров микрозайма</t>
  </si>
  <si>
    <t>Вложения в приобретенные микрофинансовой организацией права требования по договорам микрозайма, займа и кредитным договорам, на конец отчетного периода, в том числе:</t>
  </si>
  <si>
    <t xml:space="preserve">         по договорам микрозайма</t>
  </si>
  <si>
    <t>Сумма денежных средств, уплаченных микрофинансовой организацией за приобретенные права требования по договорам микрозайма, займа и кредитным договорам, за отчетный период, в том числе:</t>
  </si>
  <si>
    <t xml:space="preserve">         за приобретенные права требования по договорам микрозайма</t>
  </si>
  <si>
    <t>Сумма задолженности по договорам микрозайма, займа и кредитным договорам, права требования по которым были приобретены микрофинансовой организацией, на конец отчетного периода, в том числе:</t>
  </si>
  <si>
    <t xml:space="preserve">         по договорам микрозайма, в том числе:</t>
  </si>
  <si>
    <t xml:space="preserve">                   по основному долгу</t>
  </si>
  <si>
    <t>Сумма задолженности по договорам микрозайма, займа и кредитным договорам, права требования по которым были уступлены микрофинансовой организацией за отчетный период, в том числе:</t>
  </si>
  <si>
    <t xml:space="preserve">       по договорам микрозайма, в том числе:</t>
  </si>
  <si>
    <t xml:space="preserve">                 по основному долгу</t>
  </si>
  <si>
    <t>Сумма денежных средств, полученных микрофинансовой организацией за реализованные права требования по договорам микрозайма, займа и кредитным договорам, за отчетный период, в том числе:</t>
  </si>
  <si>
    <t xml:space="preserve">        за реализованные права требования по договорам микрозайма</t>
  </si>
  <si>
    <t xml:space="preserve">      индивидуальными предпринимателями, в том числе:</t>
  </si>
  <si>
    <t>млн руб.</t>
  </si>
  <si>
    <t>Количество микрофинансовых организаций (далее - МФО), в т.ч.</t>
  </si>
  <si>
    <t>раз</t>
  </si>
  <si>
    <t>Доля непогашенной задолженности, по которой выплата основного долга и процентов просрочена на 90 дней и более, в том числе:</t>
  </si>
  <si>
    <t>Оборачиваемость портфеля микрозаймов (отношение погашенной за год задолженности по микрозаймам к среднегодовой стоимости портфеля), в том числе:</t>
  </si>
  <si>
    <t>Рентабельность капитала (ROE), в целом по отрасли</t>
  </si>
  <si>
    <t>Рентабельность капитала (ROE), медиана</t>
  </si>
  <si>
    <t>Норматив достаточности капитала, медиана, в том числе:</t>
  </si>
  <si>
    <t xml:space="preserve">      юридическими лицами</t>
  </si>
  <si>
    <t xml:space="preserve">Количество договоров микрозайма, заключенных за отчетный период, в том числе 
структура заключенных договоров микрозайма с: </t>
  </si>
  <si>
    <t xml:space="preserve">Количество договоров микрозайма, заключенных за отчетный квартал, в том числе с: </t>
  </si>
  <si>
    <t xml:space="preserve">      физическими лицами,  в том числе:</t>
  </si>
  <si>
    <t xml:space="preserve">          являющимся субъектами малого и среднего предпринимательства</t>
  </si>
  <si>
    <t>Количество действующих договоров микрозайма на конец отчетного периода, в том числе заключенных со следующими субъектами:</t>
  </si>
  <si>
    <t>Количество заемщиков по действующим договорам микрозайма на конец отчетного периода, в том числе:</t>
  </si>
  <si>
    <t xml:space="preserve">      индивидуальных предпринимателей, в том числе:</t>
  </si>
  <si>
    <t xml:space="preserve">          являющихся субъектами малого и среднего предпринимательства</t>
  </si>
  <si>
    <t xml:space="preserve">      юридических лиц</t>
  </si>
  <si>
    <t xml:space="preserve">      физических лиц,  в том числе:</t>
  </si>
  <si>
    <t xml:space="preserve">          являющимися субъектами малого и среднего предпринимательства</t>
  </si>
  <si>
    <t>Сумма задолженности по микрозаймам, списанной за отчетный период, в том числе:</t>
  </si>
  <si>
    <t>являющимся субъектами малого и среднего предпринимательства</t>
  </si>
  <si>
    <t>Сумма задолженности по процентам по выданным микрозаймам на конец отчетного периода, в том числе:</t>
  </si>
  <si>
    <t xml:space="preserve"> физических лиц и индивидуальных предпринимателей, по договорам займа, в том числе:</t>
  </si>
  <si>
    <t xml:space="preserve">     не являющихся учредителями (членами, участниками, акционерами)</t>
  </si>
  <si>
    <t>Количество физических лиц, в том числе индивидуальных предпринимателей, на конец отчетного периода, предоставивших микрофинансовой компании денежные средства по действующим договорам займа, в том числе:</t>
  </si>
  <si>
    <t xml:space="preserve">          PDL</t>
  </si>
  <si>
    <t xml:space="preserve">          IL</t>
  </si>
  <si>
    <t>по договорам онлайн-микрозайма, в том числе:</t>
  </si>
  <si>
    <t xml:space="preserve">          онлайн-PDL</t>
  </si>
  <si>
    <t xml:space="preserve">          онлайн-IL</t>
  </si>
  <si>
    <t xml:space="preserve">     являющимися учредителями (членами, участниками, акционерами)</t>
  </si>
  <si>
    <t xml:space="preserve">     являющихся учредителями (членами, участниками, акционерами)</t>
  </si>
  <si>
    <t xml:space="preserve">      по договорам, заключенным с юридическими лицами (за исключением кредитных организаций)</t>
  </si>
  <si>
    <t>от займов, не являющихся микрозаймами</t>
  </si>
  <si>
    <t>от микрофинансовой деятельности</t>
  </si>
  <si>
    <t>от уступки прав требования по микрозаймам</t>
  </si>
  <si>
    <t>от прочих направлений деятельности</t>
  </si>
  <si>
    <t>Количество договоров микрозайма, займа и кредитных договоров, права требования по которым были уступлены микрофинансовой организацией в отчетном периоде, в том числе:</t>
  </si>
  <si>
    <t xml:space="preserve">         по основному долгу</t>
  </si>
  <si>
    <t>Активы</t>
  </si>
  <si>
    <t>Весь рынок</t>
  </si>
  <si>
    <t>Микрофинансовые компании (МФК)</t>
  </si>
  <si>
    <t>Микрокредитные компании (МКК)</t>
  </si>
  <si>
    <t>юридических лиц, по договорам займа и кредитным договорам, в том числе:</t>
  </si>
  <si>
    <t>Чистая прибыль, за отчетный период</t>
  </si>
  <si>
    <t>Чистая прибыль, за отчетный квартал</t>
  </si>
  <si>
    <t>Доходы (не включая сумму налога на добавленную стоимость) от всех видов деятельности за отчетный период, в том числе:</t>
  </si>
  <si>
    <t>Доходы (не включая сумму налога на добавленную стоимость) от всех видов деятельности за отчетный квартал, в том числе:</t>
  </si>
  <si>
    <t>Сумма денежных средств и/или стоимость иного имущества, поступившая в погашение задолженности по основному долгу по договорам микрозаймов за отчетный квартал, в том числе:</t>
  </si>
  <si>
    <t>Сумма денежных средств и/или стоимость иного имущества, поступившая в погашение задолженности по процентам по договорам микрозайма за отчетный период, в том числе:</t>
  </si>
  <si>
    <t>Сумма денежных средств и/или стоимость иного имущества, поступившая в погашение задолженности по процентам по договорам микрозайма за отчетный квартал, в том числе:</t>
  </si>
  <si>
    <t>Сумма денежных средств и/или стоимость иного имущества, поступившая в погашение задолженности по неустойке (штрафы и пени) по договорам микрозайма за отчетный период, в том числе:</t>
  </si>
  <si>
    <t>Сумма денежных средств и/или стоимость иного имущества, поступившая в погашение задолженности по неустойке (штрафы и пени) по договорам микрозайма за отчетный квартал, в том числе:</t>
  </si>
  <si>
    <t>Сумма задолженности по микрозаймам, списанной за отчетный квартал, в том числе:</t>
  </si>
  <si>
    <t>Количество договоров микрозайма, займа и кредитных договоров, права требования по которым были приобретены микрофинансовой организацией в отчетном квартале, в том числе:</t>
  </si>
  <si>
    <t>Сумма денежных средств, уплаченных микрофинансовой организацией за приобретенные права требования по договорам микрозайма, займа и кредитным договорам, за отчетный квартал, в том числе:</t>
  </si>
  <si>
    <t>Количество договоров микрозайма, займа и кредитных договоров, права требования по которым были уступлены микрофинансовой организацией в отчетном квартале, в том числе:</t>
  </si>
  <si>
    <t>Сумма задолженности по договорам микрозайма, займа и кредитным договорам, права требования по которым были уступлены микрофинансовой организацией за отчетный квартал, в том числе:</t>
  </si>
  <si>
    <t>Сумма денежных средств, полученных микрофинансовой организацией за реализованные права требования по договорам микрозайма, займа и кредитным договорам, за отчетный квартал, в том числе:</t>
  </si>
  <si>
    <t>Дисконт при реализации прав требования по договорам микрозайма</t>
  </si>
  <si>
    <t xml:space="preserve">Структура выдачи микрозаймов МФО: </t>
  </si>
  <si>
    <t xml:space="preserve">Сумма микрозаймов, выданных за отчетный квартал, в том числе: </t>
  </si>
  <si>
    <t>Профильные активы (сумма задолженности по основному долгу по выданным микрозаймам на конец отчетного периода), в том числе:</t>
  </si>
  <si>
    <t>Структура портфеля микрозаймов:</t>
  </si>
  <si>
    <t xml:space="preserve">Квартальная динамика выдачи микрозаймов МФО: </t>
  </si>
  <si>
    <t>Квартальная динамика портфеля микрозаймов:</t>
  </si>
  <si>
    <t xml:space="preserve">Сумма микрозаймов, выданных за отчетный период, в том числе: </t>
  </si>
  <si>
    <t>Средства, привлеченные для осуществления микрофинансовой деятельности - задолженность по основному долгу (на конец отчетного периода):</t>
  </si>
  <si>
    <t>по договорам займа и кредитным договорам, заключенным с юридическими лицами, в том числе:</t>
  </si>
  <si>
    <t>по договорам займа, заключенным с физическими лицами и индивидуальными предпринимателями, в том числе:</t>
  </si>
  <si>
    <t>Средства, привлеченные для осуществления микрофинансовой деятельности - задолженность по процентам (на конец отчетного периода):</t>
  </si>
  <si>
    <t>Структура задолженности по основному долгу по средствам, привлеченным для осуществления микрофинансовой деятельности, в том числе:</t>
  </si>
  <si>
    <t>Квартальная динамика задолженности по основному долгу по средствам, привлеченным для осуществления микрофинансовой деятельности, в том числе:</t>
  </si>
  <si>
    <t>Средняя сумма микрозаймов, выданных за отчетный квартал, в том числе:</t>
  </si>
  <si>
    <t>Изменение за квартал</t>
  </si>
  <si>
    <t xml:space="preserve">     кредитных организаций</t>
  </si>
  <si>
    <t xml:space="preserve">     юридических лиц (за исключением кредитных организаций)</t>
  </si>
  <si>
    <t>физическими лицами и индивидуальными предпринимателями по договорам займа, в том числе</t>
  </si>
  <si>
    <t xml:space="preserve">     предоставленных кредитными организациями</t>
  </si>
  <si>
    <t xml:space="preserve">     предоставленных юридическими лицами (за исключением кредитных организаций)</t>
  </si>
  <si>
    <t>Структура денежных средств, предоставленных микрофинансовой организации (за отчетный квартал):</t>
  </si>
  <si>
    <t>Квартальная динамика денежных средств, предоставленных микрофинансовой организации:</t>
  </si>
  <si>
    <t>30.09.2018</t>
  </si>
  <si>
    <t>31.12.2018</t>
  </si>
  <si>
    <t>31.03.2019</t>
  </si>
  <si>
    <t>30.06.2019</t>
  </si>
  <si>
    <t>30.09.2019</t>
  </si>
  <si>
    <t>31.12.2019</t>
  </si>
  <si>
    <t>31.03.2020</t>
  </si>
  <si>
    <t>Число заемщиков ломбардов</t>
  </si>
  <si>
    <t>тыс. чел.</t>
  </si>
  <si>
    <t>Портфель займов  КПК</t>
  </si>
  <si>
    <t>Количество пайщиков КПК</t>
  </si>
  <si>
    <t>Портфель займов  СКПК</t>
  </si>
  <si>
    <t>Количество пайщиков СКПК</t>
  </si>
  <si>
    <t>Активы КПК</t>
  </si>
  <si>
    <t>Капитал КПК</t>
  </si>
  <si>
    <t>Активы СКПК</t>
  </si>
  <si>
    <t>Капитал СКПК</t>
  </si>
  <si>
    <t>Наименование ключевых показателей деятельности микрофинансовых институтов</t>
  </si>
  <si>
    <t>Отдельные показатели деятельности ломбардов</t>
  </si>
  <si>
    <t>Отдельные показатели деятельности МФО</t>
  </si>
  <si>
    <t>Отдельные показатели деятельности КПК</t>
  </si>
  <si>
    <t>Отдельные показатели деятельности СКПК</t>
  </si>
  <si>
    <t>Объем средств, привлеченных СКПК за отчетный период</t>
  </si>
  <si>
    <t>Объем средств, привлеченных КПК за отчетный период</t>
  </si>
  <si>
    <t>Общие положения</t>
  </si>
  <si>
    <t>Характеристика отдельных показателей</t>
  </si>
  <si>
    <t>В разделе «Ключевые показатели деятельности микрофинансовых институтов» представлена таблица, отражающая динамику изменения агрегированных показателей, характеризующих деятельность микрофинансовых организаций в течение отчетного периода (далее – Показатели МФО): сведения о микрозаймах и средствах, привлеченных от юридических и физических лиц.</t>
  </si>
  <si>
    <t>Показатели МФО рассчитываются Банком России ежеквартально на основе отчетности, представляемой МФО в Банк России в соответствии с требованиями Федерального закона от 02.07.2010 № 151-ФЗ «О микрофинансовой деятельности и микрофинансовых организациях».</t>
  </si>
  <si>
    <t>Показатели МФО приводятся как за отчетный период, так и за несколько предыдущих ему периодов.</t>
  </si>
  <si>
    <t>Источником Показателей МФО являются формы отчета о микрофинансовой деятельности микрофинансовой организации, утвержденные Указанием Банка России от 24.05.2017 № 4383-У «О формах, сроках и порядке составления и представления в Банк России отчетности микрофинансовыми компаниями и микрокредитными компаниями, порядке и сроках раскрытия бухгалтерской (финансовой) отчетности и аудиторского заключения микрофинансовой компании» (далее – Отчетность МФО).</t>
  </si>
  <si>
    <t>Количественные показатели</t>
  </si>
  <si>
    <t>Количество организаций в ежеквартальной динамике на указанную отчетную дату показывает общее число действующих субъектов рынка микрофинансирования. Отдельно выделяется количество МФО, жилищных накопительных кооперативов, кредитных потребительских кооперативов, сельскохозяйственных кредитных потребительских кооперативов, ломбардов.</t>
  </si>
  <si>
    <t>Сведения о субъектах рынка микрофинансирования подлежат внесению в государственные реестры субъектов рынка микрофинансирования.</t>
  </si>
  <si>
    <t>Изменения количества организаций показывают, насколько изменилось количество организаций за отчетный квартал.</t>
  </si>
  <si>
    <t>Показатель «Количество договоров микрозайма, заключенных за отчетный период/квартал» отражает данные о количестве договоров микрозайма, заключенных микрофинансовой организацией в течение отчетного периода. В данный показатель включаются сведения как по действующим договорам микрозайма, так и по договорам микрозайма, по которым в течение отчетного периода заемщики полностью погасили свои обязательства. В указанный показатель не включается информация о количестве договоров микрозайма, займа и кредитных договоров, приобретенных микрофинансовой организацией по договорам уступки прав требования.</t>
  </si>
  <si>
    <t xml:space="preserve">Информация об общем количестве договоров микрозайма разделяется на сведения о количестве договоров микрозайма, заключенных с индивидуальными предпринимателями, юридическими лицами и физическими лицами, не являющимися индивидуальными предпринимателями. </t>
  </si>
  <si>
    <t xml:space="preserve">В настоящем показателе и в следующих показателях МФО под онлайн-микрозаймами понимаются микрозаймы, договоры по которым заключены через информационно-телекоммуникационную сеть «Интернет» и денежные средства по которым предоставлены физическому лицу в безналичной форме. </t>
  </si>
  <si>
    <t>Концентрация – относительная величина лидирующих на рынке микрофинансирования МФО по общему объему суммы задолженности по выданным микрозаймам.</t>
  </si>
  <si>
    <t>Финансовые показатели</t>
  </si>
  <si>
    <t>Показатель «Профильные активы (сумма задолженности по основному долгу по выданным микрозаймам на конец отчетного периода)» отражает сумму задолженности по основному долгу по выданным микрофинансовой организацией микрозаймам на конец отчетного периода. В указанную строку не включается сумма задолженности по основному долгу по договорам микрозайма, займа и кредитным договорам, приобретенным микрофинансовой организацией по договорам уступки прав требования.</t>
  </si>
  <si>
    <t>Сумма задолженности по процентам по выданным микрозаймам отражает сумму задолженности по процентам по выданным микрофинансовой организацией микрозаймам на конец отчетного периода. В указанную строку не включается сумма задолженности по процентам по договорам микрозайма, займа и кредитным договорам, приобретенным микрофинансовой организацией по договорам уступки прав требования. В настоящем показателе и в следующих показателях МФО под процентами понимается любой заранее установленный договором микрозайма доход по микрозайму.</t>
  </si>
  <si>
    <t>Капитал – агрегированная величина раздела III «Капитал и резервы» («Целевое финансирование» для некоммерческих организаций) бухгалтерского баланса МФО.</t>
  </si>
  <si>
    <t>Чистая прибыль – агрегированная величина чистой прибыли (убытка) по всем видам деятельности.</t>
  </si>
  <si>
    <t>Сумма микрозаймов, выданных за отчетный период/квартал, отражает общую сумму микрозаймов, выданных микрофинансовой организацией за отчетный период/квартал. Отдельно представлены суммы микрозаймов, выданных микрофинансовой организацией за отчетный период/квартал индивидуальным предпринимателям, юридическим лицам и физическим лицам, не являющимся индивидуальными предпринимателями.</t>
  </si>
  <si>
    <t>Показатель «Доля микрозаймов физическим лицам в общем объеме выданных за отчетный период микрозаймов» рассчитывается как отношение суммы микрозаймов, выданных микрофинансовой организацией за отчетный период физическим лицам, к общей сумме микрозаймов, выданных микрофинансовой организацией за отчетный период.</t>
  </si>
  <si>
    <t>Сумма денежных средств и/или стоимость иного имущества, поступившая в погашение задолженности по основному долгу по договорам микрозаймов за отчетный период, отражает сведения о сумме денежных средств и/или стоимости иного имущества, полученных микрофинансовой организацией в счет погашения задолженности по основному долгу по договорам микрозайма, в том числе не погашенным в установленный срок. В данный показатель включаются сведения как по действующим договорам микрозайма, так и по договорам микрозайма, по которым в течение отчетного периода заемщики полностью погасили свои обязательства. В указанный показатель не включается информация о сумме денежных средств и/или стоимости иного имущества, поступивших в счет погашения задолженности по начисленным процентам и по неустойке (штрафам и пеням), а также информация о сумме денежных средств и/или стоимости иного имущества, поступивших в счет погашения задолженности по договорам микрозайма, займа и кредитным договорам, приобретенным микрофинансовой организацией по договору уступки прав требования.</t>
  </si>
  <si>
    <t>Сумма задолженности по микрозаймам, списанной за отчетный период, отражает сумму списанной за отчетный период задолженности по договорам микрозайма, признанной в соответствии с действующим законодательством Российской Федерации безнадежной (нереальной к взысканию). В указанный показатель не включается информация о сумме, списанной за отчетный период задолженности по договорам микрозайма, займа и кредитным договорам, приобретенным микрофинансовой организацией по договору уступки прав требования.</t>
  </si>
  <si>
    <t>Показатель «Доля списанной задолженности по микрозаймам в общей сумме задолженности по выданным микрозаймам» рассчитывается как отношение суммы списанной за отчетный период задолженности по микрозаймам к общей сумме задолженности по выданным микрозаймам.</t>
  </si>
  <si>
    <t>Средства, привлеченные для осуществления микрофинансовой деятельности, включают в себя следующие показатели:</t>
  </si>
  <si>
    <t>– сумма задолженности по договорам займа и кредита, заключенным с юридическими лицами, на конец отчетного периода отражает задолженность микрофинансовой организации по основному долгу по договорам займа и кредитным договорам, заключенным с юридическими лицами. В указанный показатель не включаются сведения о процентах, начисленных по договорам займа и кредитным договорам, заключенным с юридическими лицами, а также задолженности по неустойке (штрафам и пеням) по договорам займа и кредитным договорам;</t>
  </si>
  <si>
    <t>– сумма задолженности по процентам по договорам займа и кредита, заключенным с юридическими лицами, на конец отчетного периода отражает задолженность микрофинансовой организации по процентам, начисленным в соответствии с договорами займа и кредитными договорами, заключенными с юридическими лицами. В указанный показатель не включаются сведения о задолженности по основному долгу, а также о задолженности по неустойке (штрафам и пеням) по договорам займа и кредитным договорам;</t>
  </si>
  <si>
    <t>– сумма задолженности по основному долгу по договорам займа, заключенным с физическими лицами и индивидуальными предпринимателями, отражает задолженность микрофинансовой организации по основному долгу по договорам займа, заключенным с физическими лицами и индивидуальными предпринимателями. В указанный показатель не включаются сведения о процентах, начисленных по договорам займа, заключенным с физическими лицами и индивидуальными предпринимателями, а также задолженности по неустойке (штрафам и пеням) по договорам займа;</t>
  </si>
  <si>
    <t>– сумма задолженности по процентам по договорам займа, заключенным с физическими лицами и индивидуальными предпринимателями, на конец отчетного периода отражает задолженность микрофинансовой организации по процентам, начисленным в соответствии с договорами займа, заключенными с физическими лицами и индивидуальными предпринимателями. В указанный показатель не включаются сведения о задолженности по основному долгу и неустойке (штрафах, пенях) по договорам займа.</t>
  </si>
  <si>
    <t>Количество лиц, предоставивших микрофинансовой организации денежные средства за отчетный период, отражает количество юридических лиц, физических лиц и индивидуальных предпринимателей, предоставивших микрофинансовой организации денежные средства по договорам займа и кредитным договорам за отчетный период. В указанный показатель включаются сведения как по договорам займа (и кредитным договорам), не погашенным на конец отчетного периода, так и по договорам займа (и кредитным договорам), обязательства по которым были погашены микрофинансовой организацией в отчетном периоде.</t>
  </si>
  <si>
    <t>Сумма денежных средств, предоставленных микрофинансовой организации (за отчетный период/квартал), отражает сумму денежных средств, предоставленных микрофинансовой организации юридическими лицами по договорам займа и кредитным договорам / физическими лицами и индивидуальными предпринимателями по договорам займа за отчетный период/квартал. В указанную строку включаются сведения как по договорам займа (и кредитным договорам), не погашенным на конец отчетного периода/квартала, так и по договорам займа (и кредитным договорам), обязательства по которым были погашены микрофинансовой организацией в отчетном периоде/квартале.</t>
  </si>
  <si>
    <t xml:space="preserve">Показатель «Количество МФО, привлекающих займы от сторонних физических лиц и индивидуальных предпринимателей, не являющихся учредителями (членами, участниками, акционерами)» отражает количество МФО, имеющих сумму денежных средств, предоставленных микрофинансовой организации физическими лицами и индивидуальными предпринимателями, не являющимися учредителями (членами, участниками, акционерами) по договорам займа за отчетный период больше нуля. </t>
  </si>
  <si>
    <t>Общая сумма займов, не являющихся микрозаймами, выданных микрофинансовой организацией за отчетный период, отражает сумму займов, выданных микрофинансовой организацией по договорам займа, информация о которых указана в следующем показателе.</t>
  </si>
  <si>
    <t xml:space="preserve">Количество займов, не являющихся микрозаймами, выданных микрофинансовой организацией, за отчетный период отражает количество договоров займа, не являющихся микрозаймами, заключенных микрофинансовой организацией за отчетный период. В указанном показателе указывается информация как по договорам займа, не погашенным на конец отчетного периода, так и по договорам займа, обязательства по которым были погашены в отчетном периоде. В данный показатель не включается информация о договорах займа, приобретенных микрофинансовой организацией по договору уступки прав требования. </t>
  </si>
  <si>
    <t>Сумма задолженности по займам, не являющимся микрозаймами, выданным микрофинансовой организацией, на конец отчетного периода отражает сумму задолженности по основному долгу, по начисленным процентам, а также по неустойке (штрафам и пеням), предусмотренным условиями договора займа, информация о которых указана в предыдущем показателе.</t>
  </si>
  <si>
    <t xml:space="preserve">В показателях о сведениях по приобретению и уступке прав требований по договорам микрозайма, займа и кредитным договорам: </t>
  </si>
  <si>
    <t>– под договорами микрозайма, приобретенными микрофинансовой организацией по договору уступки прав требования, понимаются все договоры микрозайма, которые были заключены иными организациями и по которым были приобретены права требования;</t>
  </si>
  <si>
    <t>– под договорами микрозайма, права требования по которым были уступлены микрофинансовой организацией, понимаются все договоры микрозайма, которые были заключены иными организациями и по которым были приобретены права требования, а также договоры микрозайма, заключенные микрофинансовой организацией самостоятельно.</t>
  </si>
  <si>
    <t>В показателях о сведениях по приобретению и уступке прав требований по договорам микрозайма, займа и кредитным договорам:</t>
  </si>
  <si>
    <t xml:space="preserve">Количество договоров микрозайма, займа и кредитных договоров, права требования по которым были приобретены микрофинансовой организацией, в отчетном периоде отражает количество договоров микрозайма, займа и кредитных договоров, права требования по которым приобретены микрофинансовой организацией в отчетном периоде. </t>
  </si>
  <si>
    <t xml:space="preserve">Вложения в приобретенные микрофинансовой организацией права требования по договорам микрозайма, займа и кредитным договорам, на конец отчетного периода отражают остаток по соответствующему субсчету. Вложения в приобретенные микрофинансовой организацией права требования по договорам микрозайма, займа и кредитным договорам на конец отчетного периода отражают остаток по соответствующему субсчету, предназначенному для учета операций по приобретению прав требования и открытому к счету по учету финансовых вложений. </t>
  </si>
  <si>
    <t xml:space="preserve">Сумма денежных средств, уплаченных микрофинансовой организацией за приобретенные права требования по договорам микрозайма, займа и кредитным договорам, за отчетный период отражает сумму денежных средств, уплаченных микрофинансовой организацией за отчетный период за приобретенные права требования по договорам микрозайма, займа и кредитным договорам. </t>
  </si>
  <si>
    <t>Сумма задолженности по договорам микрозайма, займа и кредитным договорам, права требования по которым были приобретены микрофинансовой организацией, на конец отчетного периода отражает сумму задолженности по основному долгу, процентам и неустойке (штрафам, пеням) по договорам микрозайма, займа и кредитным договорам, права требования по которым были приобретены микрофинансовой организацией на конец отчетного периода.</t>
  </si>
  <si>
    <t xml:space="preserve">Количество договоров микрозайма, займа и кредитных договоров, права требования по которым были уступлены микрофинансовой организацией, в отчетном периоде отражает количество договоров микрозайма, займа и кредитных договоров, права требования по которым были уступлены микрофинансовой организацией в отчетном периоде. </t>
  </si>
  <si>
    <t xml:space="preserve">Сумма задолженности по договорам микрозайма, займа и кредитным договорам, права требования по которым были уступлены микрофинансовой организацией, за отчетный период отражает остаток задолженности (основной долг, проценты и неустойка (штрафы, пени) на дату уступки прав требования по договорам микрозайма, займа и кредитным договорам, переданным микрофинансовой организацией другим лицам за отчетный период. </t>
  </si>
  <si>
    <t>Сумма денежных средств, полученных микрофинансовой организацией за реализованные права требования по договорам микрозайма, займа и кредитным договорам, за отчетный период отражает сумму денежных средств, полученных микрофинансовой организацией за отчетный период за реализованные права требования по договорам микрозайма, займа и кредитным договорам.</t>
  </si>
  <si>
    <t>Портфель займов ломбардов (сумма задолженности по основному долгу), в том числе:</t>
  </si>
  <si>
    <t>Сумма задолженности по процентам по предоставленным займам на конец отчетного периода</t>
  </si>
  <si>
    <t>Сумма займов, выданных за отчетный период</t>
  </si>
  <si>
    <t>Сумма займов, выданных за отчетный квартал</t>
  </si>
  <si>
    <t>Количество договоров займа, заключенных за отчетный период</t>
  </si>
  <si>
    <t>Количество договоров займа, заключенных за отчетный квартал</t>
  </si>
  <si>
    <t>Средний размер займа, выданного в отчетном квартале</t>
  </si>
  <si>
    <t>Сумма денежных средств, поступивших за отчетный период в погашение задолженности по основному долгу по предоставленным займам</t>
  </si>
  <si>
    <t>Сумма фактически полученных за отчетный период процентов по предоставленным займам</t>
  </si>
  <si>
    <t>Сумма денежных средств от реализации невостребованных вещей, поступивших за отчетный период в погашение задолженности по основному долгу по предоставленным займам</t>
  </si>
  <si>
    <t>Сумма денежных средств от реализации невостребованных вещей, поступивших за отчетный период в погашение задолженности по процентам по предоставленным займам</t>
  </si>
  <si>
    <t>Сумма списанной в отчетном периоде задолженности по основному долгу по договорам займа</t>
  </si>
  <si>
    <t>Чистая прибыль (убыток) по всем видам деятельности</t>
  </si>
  <si>
    <t>Рентабельность капитала (ROE) ломбардов, в целом по отрасли</t>
  </si>
  <si>
    <t>тыс. ед.</t>
  </si>
  <si>
    <t>тыс. руб.</t>
  </si>
  <si>
    <t xml:space="preserve">                    остальные</t>
  </si>
  <si>
    <t xml:space="preserve">                    обеспеченные ипотекой</t>
  </si>
  <si>
    <t>в виде иных платежей, а также неустойки (штрафа, пени) по договорам микрозайма</t>
  </si>
  <si>
    <t>в виде процентов по договорам микрозайма</t>
  </si>
  <si>
    <r>
      <t>30.09.2021</t>
    </r>
    <r>
      <rPr>
        <b/>
        <vertAlign val="superscript"/>
        <sz val="8"/>
        <color rgb="FFFFFFFF"/>
        <rFont val="Calibri"/>
        <family val="2"/>
        <charset val="204"/>
        <scheme val="minor"/>
      </rPr>
      <t>3</t>
    </r>
  </si>
  <si>
    <r>
      <t>31.12.2021</t>
    </r>
    <r>
      <rPr>
        <b/>
        <vertAlign val="superscript"/>
        <sz val="8"/>
        <color rgb="FFFFFFFF"/>
        <rFont val="Calibri"/>
        <family val="2"/>
        <charset val="204"/>
        <scheme val="minor"/>
      </rPr>
      <t>4</t>
    </r>
  </si>
  <si>
    <r>
      <t xml:space="preserve">          POS</t>
    </r>
    <r>
      <rPr>
        <vertAlign val="superscript"/>
        <sz val="8"/>
        <rFont val="Calibri"/>
        <family val="2"/>
        <charset val="204"/>
        <scheme val="minor"/>
      </rPr>
      <t>1</t>
    </r>
  </si>
  <si>
    <r>
      <t xml:space="preserve">          POS</t>
    </r>
    <r>
      <rPr>
        <vertAlign val="superscript"/>
        <sz val="8"/>
        <rFont val="Calibri"/>
        <family val="2"/>
        <charset val="204"/>
        <scheme val="minor"/>
      </rPr>
      <t>2</t>
    </r>
  </si>
  <si>
    <r>
      <rPr>
        <vertAlign val="superscript"/>
        <sz val="8"/>
        <rFont val="Calibri"/>
        <family val="2"/>
        <charset val="204"/>
        <scheme val="minor"/>
      </rPr>
      <t>1</t>
    </r>
    <r>
      <rPr>
        <sz val="8"/>
        <rFont val="Calibri"/>
        <family val="2"/>
        <charset val="204"/>
        <scheme val="minor"/>
      </rPr>
      <t xml:space="preserve"> До 31.03.2021 включительно POS-микрозаймы отражаются преимущественно в составе микрозаймов IL и не выделяются в отдельную категорию.</t>
    </r>
  </si>
  <si>
    <r>
      <rPr>
        <vertAlign val="superscript"/>
        <sz val="8"/>
        <rFont val="Calibri"/>
        <family val="2"/>
        <charset val="204"/>
        <scheme val="minor"/>
      </rPr>
      <t>2</t>
    </r>
    <r>
      <rPr>
        <sz val="8"/>
        <rFont val="Calibri"/>
        <family val="2"/>
        <charset val="204"/>
        <scheme val="minor"/>
      </rPr>
      <t xml:space="preserve"> До 30.06.2021 включительно POS-микрозаймы отражаются преимущественно в составе микрозаймов IL и не выделяются в отдельную категорию.</t>
    </r>
  </si>
  <si>
    <r>
      <rPr>
        <vertAlign val="superscript"/>
        <sz val="8"/>
        <rFont val="Calibri"/>
        <family val="2"/>
        <charset val="204"/>
        <scheme val="minor"/>
      </rPr>
      <t>3</t>
    </r>
    <r>
      <rPr>
        <sz val="8"/>
        <rFont val="Calibri"/>
        <family val="2"/>
        <charset val="204"/>
        <scheme val="minor"/>
      </rPr>
      <t xml:space="preserve"> В связи с тем, что государственные МФО предпринимательского финансирования перешли с II квартала 2021 на полугодовой формат представления отчетности, по показателям деятельности микрофинансовых организаций на 30.09.2021 приведены оценочные данные.</t>
    </r>
  </si>
  <si>
    <r>
      <rPr>
        <vertAlign val="superscript"/>
        <sz val="8"/>
        <rFont val="Calibri"/>
        <family val="2"/>
        <charset val="204"/>
        <scheme val="minor"/>
      </rPr>
      <t>4</t>
    </r>
    <r>
      <rPr>
        <sz val="8"/>
        <rFont val="Calibri"/>
        <family val="2"/>
        <charset val="204"/>
        <scheme val="minor"/>
      </rPr>
      <t xml:space="preserve"> Показатели деятельности ломбардов за IV квартал 2021 г. будут представлены в составе Обзора ключевых показателей микрофинансовых институтов за I квартал 2022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</si>
</sst>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#,##0.0"/>
    <numFmt numFmtId="166" formatCode="0.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rgb="FFFFFFFF"/>
      <name val="Calibri"/>
      <family val="2"/>
      <charset val="204"/>
      <scheme val="minor"/>
    </font>
    <font>
      <sz val="8"/>
      <color rgb="FFFFFFFF"/>
      <name val="Calibri"/>
      <family val="2"/>
      <charset val="204"/>
      <scheme val="minor"/>
    </font>
    <font>
      <b/>
      <sz val="8"/>
      <color rgb="FFFFFFFF"/>
      <name val="Calibri"/>
      <family val="2"/>
      <charset val="204"/>
      <scheme val="minor"/>
    </font>
    <font>
      <i/>
      <sz val="1"/>
      <color theme="0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8"/>
      <color rgb="FF000000"/>
      <name val="Calibri"/>
      <family val="2"/>
      <charset val="204"/>
      <scheme val="minor"/>
    </font>
    <font>
      <b/>
      <sz val="8"/>
      <color rgb="FF000000"/>
      <name val="Calibri"/>
      <family val="2"/>
      <charset val="204"/>
      <scheme val="minor"/>
    </font>
    <font>
      <b/>
      <i/>
      <sz val="1"/>
      <color theme="0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i/>
      <sz val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theme="1"/>
      <name val="Tahoma"/>
      <family val="2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i/>
      <sz val="11"/>
      <color theme="1"/>
      <name val="Arial"/>
      <family val="2"/>
      <charset val="204"/>
    </font>
    <font>
      <b/>
      <vertAlign val="superscript"/>
      <sz val="8"/>
      <color rgb="FFFFFFFF"/>
      <name val="Calibri"/>
      <family val="2"/>
      <charset val="204"/>
      <scheme val="minor"/>
    </font>
    <font>
      <vertAlign val="superscript"/>
      <sz val="8"/>
      <name val="Calibri"/>
      <family val="2"/>
      <charset val="204"/>
      <scheme val="minor"/>
    </font>
  </fonts>
  <fills count="27">
    <fill>
      <patternFill patternType="none"/>
    </fill>
    <fill>
      <patternFill patternType="gray125"/>
    </fill>
    <fill>
      <patternFill patternType="solid">
        <fgColor rgb="FFACA0A7"/>
        <bgColor indexed="64"/>
      </patternFill>
    </fill>
    <fill>
      <patternFill patternType="solid">
        <fgColor rgb="FFC9C1C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2">
    <xf numFmtId="0" fontId="0" fillId="0" borderId="0"/>
    <xf numFmtId="9" fontId="1" fillId="0" borderId="0" applyFont="0" applyFill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4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7" borderId="0" applyNumberFormat="0" applyBorder="0" applyAlignment="0" applyProtection="0"/>
    <xf numFmtId="0" fontId="15" fillId="20" borderId="0" applyNumberFormat="0" applyBorder="0" applyAlignment="0" applyProtection="0"/>
    <xf numFmtId="0" fontId="15" fillId="23" borderId="0" applyNumberFormat="0" applyBorder="0" applyAlignment="0" applyProtection="0"/>
    <xf numFmtId="0" fontId="15" fillId="26" borderId="0" applyNumberFormat="0" applyBorder="0" applyAlignment="0" applyProtection="0"/>
    <xf numFmtId="0" fontId="16" fillId="0" borderId="0"/>
    <xf numFmtId="0" fontId="1" fillId="0" borderId="0"/>
  </cellStyleXfs>
  <cellXfs count="94">
    <xf numFmtId="0" fontId="0" fillId="0" borderId="0" xfId="0"/>
    <xf numFmtId="2" fontId="6" fillId="0" borderId="0" xfId="0" applyNumberFormat="1" applyFont="1" applyAlignment="1"/>
    <xf numFmtId="0" fontId="0" fillId="0" borderId="0" xfId="0" applyFont="1" applyAlignment="1"/>
    <xf numFmtId="0" fontId="0" fillId="0" borderId="0" xfId="0" applyFont="1"/>
    <xf numFmtId="0" fontId="9" fillId="4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/>
    <xf numFmtId="0" fontId="0" fillId="0" borderId="0" xfId="0" applyFont="1" applyAlignment="1">
      <alignment vertical="center"/>
    </xf>
    <xf numFmtId="165" fontId="7" fillId="4" borderId="1" xfId="0" applyNumberFormat="1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Font="1" applyFill="1" applyAlignment="1">
      <alignment vertical="center"/>
    </xf>
    <xf numFmtId="166" fontId="7" fillId="4" borderId="1" xfId="0" applyNumberFormat="1" applyFont="1" applyFill="1" applyBorder="1" applyAlignment="1">
      <alignment horizontal="center" vertical="center"/>
    </xf>
    <xf numFmtId="14" fontId="3" fillId="2" borderId="1" xfId="0" applyNumberFormat="1" applyFont="1" applyFill="1" applyBorder="1" applyAlignment="1">
      <alignment vertical="center" wrapText="1"/>
    </xf>
    <xf numFmtId="14" fontId="4" fillId="2" borderId="1" xfId="0" applyNumberFormat="1" applyFont="1" applyFill="1" applyBorder="1" applyAlignment="1">
      <alignment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 readingOrder="1"/>
    </xf>
    <xf numFmtId="3" fontId="7" fillId="3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 readingOrder="1"/>
    </xf>
    <xf numFmtId="3" fontId="7" fillId="4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3" fontId="12" fillId="4" borderId="1" xfId="0" applyNumberFormat="1" applyFont="1" applyFill="1" applyBorder="1" applyAlignment="1">
      <alignment horizontal="center" vertical="center" wrapText="1"/>
    </xf>
    <xf numFmtId="3" fontId="12" fillId="3" borderId="1" xfId="0" applyNumberFormat="1" applyFont="1" applyFill="1" applyBorder="1" applyAlignment="1">
      <alignment horizontal="center" vertical="center" wrapText="1"/>
    </xf>
    <xf numFmtId="165" fontId="7" fillId="4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vertical="center"/>
    </xf>
    <xf numFmtId="0" fontId="8" fillId="3" borderId="1" xfId="0" applyFont="1" applyFill="1" applyBorder="1" applyAlignment="1">
      <alignment horizontal="center" vertical="center" wrapText="1" readingOrder="1"/>
    </xf>
    <xf numFmtId="0" fontId="8" fillId="0" borderId="1" xfId="0" applyFont="1" applyFill="1" applyBorder="1" applyAlignment="1">
      <alignment horizontal="center" vertical="center" wrapText="1" readingOrder="1"/>
    </xf>
    <xf numFmtId="165" fontId="7" fillId="0" borderId="1" xfId="0" applyNumberFormat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165" fontId="7" fillId="5" borderId="1" xfId="0" applyNumberFormat="1" applyFont="1" applyFill="1" applyBorder="1" applyAlignment="1">
      <alignment horizontal="center" vertical="center"/>
    </xf>
    <xf numFmtId="165" fontId="7" fillId="5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3" fontId="7" fillId="4" borderId="1" xfId="0" applyNumberFormat="1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3" fontId="7" fillId="5" borderId="1" xfId="0" applyNumberFormat="1" applyFont="1" applyFill="1" applyBorder="1" applyAlignment="1">
      <alignment horizontal="center" vertical="center"/>
    </xf>
    <xf numFmtId="164" fontId="7" fillId="5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vertical="center"/>
    </xf>
    <xf numFmtId="166" fontId="7" fillId="5" borderId="1" xfId="1" applyNumberFormat="1" applyFont="1" applyFill="1" applyBorder="1" applyAlignment="1">
      <alignment horizontal="center" vertical="center"/>
    </xf>
    <xf numFmtId="166" fontId="7" fillId="4" borderId="1" xfId="1" applyNumberFormat="1" applyFont="1" applyFill="1" applyBorder="1" applyAlignment="1">
      <alignment horizontal="center" vertical="center"/>
    </xf>
    <xf numFmtId="166" fontId="7" fillId="0" borderId="1" xfId="1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6" fontId="11" fillId="0" borderId="1" xfId="1" applyNumberFormat="1" applyFont="1" applyFill="1" applyBorder="1" applyAlignment="1">
      <alignment vertical="center"/>
    </xf>
    <xf numFmtId="0" fontId="7" fillId="3" borderId="1" xfId="0" applyFont="1" applyFill="1" applyBorder="1" applyAlignment="1">
      <alignment horizontal="left" vertical="center" wrapText="1" readingOrder="1"/>
    </xf>
    <xf numFmtId="0" fontId="8" fillId="0" borderId="1" xfId="0" applyFont="1" applyBorder="1" applyAlignment="1">
      <alignment horizontal="left" vertical="center" wrapText="1" readingOrder="1"/>
    </xf>
    <xf numFmtId="3" fontId="0" fillId="0" borderId="0" xfId="0" applyNumberFormat="1" applyFont="1" applyAlignment="1">
      <alignment vertical="center"/>
    </xf>
    <xf numFmtId="0" fontId="7" fillId="0" borderId="1" xfId="0" applyFont="1" applyBorder="1" applyAlignment="1">
      <alignment horizontal="left" vertical="center" wrapText="1" readingOrder="1"/>
    </xf>
    <xf numFmtId="0" fontId="7" fillId="4" borderId="1" xfId="0" applyFont="1" applyFill="1" applyBorder="1" applyAlignment="1">
      <alignment horizontal="left" vertical="center" wrapText="1" readingOrder="1"/>
    </xf>
    <xf numFmtId="0" fontId="8" fillId="0" borderId="1" xfId="0" applyFont="1" applyFill="1" applyBorder="1" applyAlignment="1">
      <alignment horizontal="left" vertical="center" wrapText="1" readingOrder="1"/>
    </xf>
    <xf numFmtId="0" fontId="8" fillId="4" borderId="1" xfId="0" applyFont="1" applyFill="1" applyBorder="1" applyAlignment="1">
      <alignment horizontal="left" vertical="center" wrapText="1" readingOrder="1"/>
    </xf>
    <xf numFmtId="0" fontId="7" fillId="0" borderId="1" xfId="0" applyFont="1" applyFill="1" applyBorder="1" applyAlignment="1">
      <alignment horizontal="left" vertical="center" wrapText="1" readingOrder="1"/>
    </xf>
    <xf numFmtId="0" fontId="8" fillId="0" borderId="1" xfId="0" applyFont="1" applyFill="1" applyBorder="1" applyAlignment="1">
      <alignment horizontal="right" vertical="center" wrapText="1" readingOrder="1"/>
    </xf>
    <xf numFmtId="0" fontId="8" fillId="5" borderId="1" xfId="0" applyFont="1" applyFill="1" applyBorder="1" applyAlignment="1">
      <alignment horizontal="left" vertical="center" wrapText="1" readingOrder="1"/>
    </xf>
    <xf numFmtId="0" fontId="0" fillId="0" borderId="0" xfId="0" applyFill="1" applyAlignment="1">
      <alignment vertical="center"/>
    </xf>
    <xf numFmtId="165" fontId="12" fillId="4" borderId="1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Border="1" applyAlignment="1">
      <alignment vertical="center"/>
    </xf>
    <xf numFmtId="0" fontId="14" fillId="0" borderId="0" xfId="0" applyFont="1" applyAlignment="1">
      <alignment vertical="center"/>
    </xf>
    <xf numFmtId="3" fontId="7" fillId="3" borderId="2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2" fontId="6" fillId="0" borderId="0" xfId="0" applyNumberFormat="1" applyFont="1" applyFill="1" applyAlignment="1"/>
    <xf numFmtId="164" fontId="7" fillId="0" borderId="1" xfId="1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 readingOrder="1"/>
    </xf>
    <xf numFmtId="165" fontId="7" fillId="0" borderId="3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 readingOrder="1"/>
    </xf>
    <xf numFmtId="3" fontId="7" fillId="0" borderId="2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8" fillId="4" borderId="2" xfId="0" applyFont="1" applyFill="1" applyBorder="1" applyAlignment="1">
      <alignment horizontal="center" vertical="center" wrapText="1" readingOrder="1"/>
    </xf>
    <xf numFmtId="0" fontId="7" fillId="3" borderId="2" xfId="0" applyFont="1" applyFill="1" applyBorder="1" applyAlignment="1">
      <alignment horizontal="center" vertical="center" wrapText="1" readingOrder="1"/>
    </xf>
    <xf numFmtId="165" fontId="7" fillId="3" borderId="2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left" vertical="center" wrapText="1" readingOrder="1"/>
    </xf>
    <xf numFmtId="0" fontId="8" fillId="0" borderId="3" xfId="0" applyFont="1" applyFill="1" applyBorder="1" applyAlignment="1">
      <alignment horizontal="left" vertical="center" wrapText="1" readingOrder="1"/>
    </xf>
    <xf numFmtId="0" fontId="8" fillId="0" borderId="2" xfId="0" applyFont="1" applyFill="1" applyBorder="1" applyAlignment="1">
      <alignment horizontal="left" vertical="center" wrapText="1" readingOrder="1"/>
    </xf>
    <xf numFmtId="0" fontId="17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19" fillId="0" borderId="0" xfId="0" applyFont="1" applyAlignment="1">
      <alignment wrapText="1"/>
    </xf>
    <xf numFmtId="0" fontId="18" fillId="0" borderId="0" xfId="0" applyFont="1" applyAlignment="1">
      <alignment horizontal="left" wrapText="1" indent="1"/>
    </xf>
    <xf numFmtId="0" fontId="18" fillId="0" borderId="0" xfId="0" applyFont="1" applyAlignment="1">
      <alignment horizontal="left" wrapText="1"/>
    </xf>
    <xf numFmtId="166" fontId="7" fillId="5" borderId="1" xfId="0" applyNumberFormat="1" applyFont="1" applyFill="1" applyBorder="1" applyAlignment="1">
      <alignment horizontal="center" vertical="center"/>
    </xf>
    <xf numFmtId="166" fontId="7" fillId="0" borderId="1" xfId="1" applyNumberFormat="1" applyFont="1" applyFill="1" applyBorder="1" applyAlignment="1">
      <alignment horizontal="center" vertical="center"/>
    </xf>
    <xf numFmtId="0" fontId="2" fillId="6" borderId="0" xfId="0" applyFont="1" applyFill="1" applyBorder="1" applyAlignment="1">
      <alignment horizontal="center" vertical="center"/>
    </xf>
    <xf numFmtId="0" fontId="2" fillId="7" borderId="0" xfId="0" applyFont="1" applyFill="1" applyBorder="1" applyAlignment="1">
      <alignment horizontal="center" vertical="center"/>
    </xf>
    <xf numFmtId="0" fontId="2" fillId="8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 readingOrder="1"/>
    </xf>
    <xf numFmtId="0" fontId="8" fillId="0" borderId="1" xfId="0" applyFont="1" applyFill="1" applyBorder="1" applyAlignment="1">
      <alignment horizontal="left" vertical="center" wrapText="1" indent="3" readingOrder="1"/>
    </xf>
    <xf numFmtId="0" fontId="2" fillId="7" borderId="4" xfId="0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8" borderId="4" xfId="0" applyFont="1" applyFill="1" applyBorder="1" applyAlignment="1">
      <alignment horizontal="center" vertical="center"/>
    </xf>
    <xf numFmtId="0" fontId="2" fillId="8" borderId="5" xfId="0" applyFont="1" applyFill="1" applyBorder="1" applyAlignment="1">
      <alignment horizontal="center" vertical="center"/>
    </xf>
  </cellXfs>
  <cellStyles count="22">
    <cellStyle name="20% - Акцент1" xfId="2"/>
    <cellStyle name="20% - Акцент2" xfId="3"/>
    <cellStyle name="20% - Акцент3" xfId="4"/>
    <cellStyle name="20% - Акцент4" xfId="5"/>
    <cellStyle name="20% - Акцент5" xfId="6"/>
    <cellStyle name="20% - Акцент6" xfId="7"/>
    <cellStyle name="40% - Акцент1" xfId="8"/>
    <cellStyle name="40% - Акцент2" xfId="9"/>
    <cellStyle name="40% - Акцент3" xfId="10"/>
    <cellStyle name="40% - Акцент4" xfId="11"/>
    <cellStyle name="40% - Акцент5" xfId="12"/>
    <cellStyle name="40% - Акцент6" xfId="13"/>
    <cellStyle name="60% - Акцент1" xfId="14"/>
    <cellStyle name="60% - Акцент2" xfId="15"/>
    <cellStyle name="60% - Акцент3" xfId="16"/>
    <cellStyle name="60% - Акцент4" xfId="17"/>
    <cellStyle name="60% - Акцент5" xfId="18"/>
    <cellStyle name="60% - Акцент6" xfId="19"/>
    <cellStyle name="Обычный" xfId="0" builtinId="0"/>
    <cellStyle name="Обычный 2" xfId="20"/>
    <cellStyle name="Обычный 3" xfId="21"/>
    <cellStyle name="Процентный" xfId="1" builtinId="5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374"/>
  <sheetViews>
    <sheetView tabSelected="1" zoomScale="110" zoomScaleNormal="110" workbookViewId="0">
      <pane xSplit="2" ySplit="2" topLeftCell="C3" activePane="bottomRight" state="frozen"/>
      <selection pane="topRight" activeCell="D1" sqref="D1"/>
      <selection pane="bottomLeft" activeCell="A3" sqref="A3"/>
      <selection pane="bottomRight" activeCell="H372" sqref="H372"/>
    </sheetView>
  </sheetViews>
  <sheetFormatPr defaultRowHeight="15" x14ac:dyDescent="0.25"/>
  <cols>
    <col min="1" max="1" width="46.85546875" customWidth="1"/>
    <col min="2" max="2" width="8.7109375" style="3" customWidth="1"/>
    <col min="3" max="14" width="9.42578125" style="5" customWidth="1"/>
    <col min="15" max="15" width="9.28515625" style="5" customWidth="1"/>
    <col min="16" max="16" width="9.85546875" style="5" customWidth="1"/>
    <col min="17" max="17" width="0.7109375" style="1" customWidth="1"/>
    <col min="18" max="18" width="9" style="1" customWidth="1"/>
    <col min="19" max="19" width="9" style="5" customWidth="1"/>
    <col min="20" max="20" width="2.85546875" style="2" customWidth="1"/>
    <col min="21" max="26" width="9.42578125" style="2" customWidth="1"/>
    <col min="27" max="34" width="9.42578125" style="69" customWidth="1"/>
    <col min="35" max="35" width="0.7109375" customWidth="1"/>
    <col min="36" max="36" width="9" style="6" customWidth="1"/>
    <col min="37" max="37" width="9" style="5" customWidth="1"/>
    <col min="38" max="38" width="2.85546875" customWidth="1"/>
    <col min="39" max="52" width="9.42578125" style="6" customWidth="1"/>
    <col min="53" max="53" width="0.85546875" customWidth="1"/>
    <col min="54" max="55" width="9" style="6" customWidth="1"/>
  </cols>
  <sheetData>
    <row r="1" spans="1:55" s="6" customFormat="1" x14ac:dyDescent="0.25">
      <c r="A1" s="11"/>
      <c r="B1" s="7"/>
      <c r="C1" s="90" t="s">
        <v>96</v>
      </c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83"/>
      <c r="S1" s="83"/>
      <c r="T1" s="7"/>
      <c r="U1" s="88" t="s">
        <v>97</v>
      </c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89"/>
      <c r="AH1" s="89"/>
      <c r="AI1" s="89"/>
      <c r="AJ1" s="84"/>
      <c r="AK1" s="84"/>
      <c r="AL1" s="11"/>
      <c r="AM1" s="92" t="s">
        <v>98</v>
      </c>
      <c r="AN1" s="93"/>
      <c r="AO1" s="93"/>
      <c r="AP1" s="93"/>
      <c r="AQ1" s="93"/>
      <c r="AR1" s="93"/>
      <c r="AS1" s="93"/>
      <c r="AT1" s="93"/>
      <c r="AU1" s="93"/>
      <c r="AV1" s="93"/>
      <c r="AW1" s="93"/>
      <c r="AX1" s="93"/>
      <c r="AY1" s="93"/>
      <c r="AZ1" s="93"/>
      <c r="BA1" s="93"/>
      <c r="BB1" s="85"/>
      <c r="BC1" s="85"/>
    </row>
    <row r="2" spans="1:55" ht="25.5" x14ac:dyDescent="0.25">
      <c r="A2" s="14" t="s">
        <v>155</v>
      </c>
      <c r="B2" s="15" t="s">
        <v>0</v>
      </c>
      <c r="C2" s="16" t="s">
        <v>138</v>
      </c>
      <c r="D2" s="16" t="s">
        <v>139</v>
      </c>
      <c r="E2" s="16" t="s">
        <v>140</v>
      </c>
      <c r="F2" s="16" t="s">
        <v>141</v>
      </c>
      <c r="G2" s="16" t="s">
        <v>142</v>
      </c>
      <c r="H2" s="16" t="s">
        <v>143</v>
      </c>
      <c r="I2" s="16" t="s">
        <v>144</v>
      </c>
      <c r="J2" s="16">
        <v>44012</v>
      </c>
      <c r="K2" s="16">
        <v>44104</v>
      </c>
      <c r="L2" s="16">
        <v>44196</v>
      </c>
      <c r="M2" s="16">
        <v>44286</v>
      </c>
      <c r="N2" s="16">
        <v>44377</v>
      </c>
      <c r="O2" s="16" t="s">
        <v>228</v>
      </c>
      <c r="P2" s="16" t="s">
        <v>229</v>
      </c>
      <c r="Q2" s="29"/>
      <c r="R2" s="16" t="s">
        <v>130</v>
      </c>
      <c r="S2" s="16" t="s">
        <v>2</v>
      </c>
      <c r="T2" s="7"/>
      <c r="U2" s="16" t="s">
        <v>138</v>
      </c>
      <c r="V2" s="16" t="s">
        <v>139</v>
      </c>
      <c r="W2" s="16" t="s">
        <v>140</v>
      </c>
      <c r="X2" s="16" t="s">
        <v>141</v>
      </c>
      <c r="Y2" s="16" t="s">
        <v>142</v>
      </c>
      <c r="Z2" s="16" t="s">
        <v>143</v>
      </c>
      <c r="AA2" s="16" t="s">
        <v>144</v>
      </c>
      <c r="AB2" s="16">
        <v>44012</v>
      </c>
      <c r="AC2" s="16">
        <v>44104</v>
      </c>
      <c r="AD2" s="16">
        <v>44196</v>
      </c>
      <c r="AE2" s="16">
        <v>44286</v>
      </c>
      <c r="AF2" s="16">
        <v>44377</v>
      </c>
      <c r="AG2" s="16">
        <v>44469</v>
      </c>
      <c r="AH2" s="16">
        <v>44561</v>
      </c>
      <c r="AI2" s="29"/>
      <c r="AJ2" s="16" t="s">
        <v>130</v>
      </c>
      <c r="AK2" s="16" t="s">
        <v>2</v>
      </c>
      <c r="AL2" s="11"/>
      <c r="AM2" s="16" t="s">
        <v>138</v>
      </c>
      <c r="AN2" s="16" t="s">
        <v>139</v>
      </c>
      <c r="AO2" s="16" t="s">
        <v>140</v>
      </c>
      <c r="AP2" s="16" t="s">
        <v>141</v>
      </c>
      <c r="AQ2" s="16" t="s">
        <v>142</v>
      </c>
      <c r="AR2" s="16" t="s">
        <v>143</v>
      </c>
      <c r="AS2" s="16" t="s">
        <v>144</v>
      </c>
      <c r="AT2" s="16">
        <v>44012</v>
      </c>
      <c r="AU2" s="16">
        <v>44104</v>
      </c>
      <c r="AV2" s="16">
        <v>44196</v>
      </c>
      <c r="AW2" s="16">
        <v>44286</v>
      </c>
      <c r="AX2" s="16">
        <v>44377</v>
      </c>
      <c r="AY2" s="16">
        <v>44469</v>
      </c>
      <c r="AZ2" s="16">
        <v>44561</v>
      </c>
      <c r="BA2" s="29"/>
      <c r="BB2" s="16" t="s">
        <v>130</v>
      </c>
      <c r="BC2" s="16" t="s">
        <v>2</v>
      </c>
    </row>
    <row r="3" spans="1:55" x14ac:dyDescent="0.25">
      <c r="A3" s="47" t="s">
        <v>56</v>
      </c>
      <c r="B3" s="17" t="s">
        <v>3</v>
      </c>
      <c r="C3" s="18">
        <v>2001</v>
      </c>
      <c r="D3" s="18">
        <v>2002</v>
      </c>
      <c r="E3" s="18">
        <v>1999</v>
      </c>
      <c r="F3" s="18">
        <v>1960</v>
      </c>
      <c r="G3" s="18">
        <v>1898</v>
      </c>
      <c r="H3" s="18">
        <v>1774</v>
      </c>
      <c r="I3" s="18">
        <v>1728</v>
      </c>
      <c r="J3" s="18">
        <v>1660</v>
      </c>
      <c r="K3" s="18">
        <v>1548</v>
      </c>
      <c r="L3" s="18">
        <v>1385</v>
      </c>
      <c r="M3" s="18">
        <v>1323</v>
      </c>
      <c r="N3" s="18">
        <v>1301</v>
      </c>
      <c r="O3" s="18">
        <v>1284</v>
      </c>
      <c r="P3" s="18">
        <v>1267</v>
      </c>
      <c r="Q3" s="29"/>
      <c r="R3" s="19">
        <f>IFERROR(P3/O3-1,"X")</f>
        <v>-1.3239875389408073E-2</v>
      </c>
      <c r="S3" s="19">
        <f>IFERROR(P3/L3-1,"X")</f>
        <v>-8.519855595667869E-2</v>
      </c>
      <c r="T3" s="7"/>
      <c r="U3" s="18">
        <v>54</v>
      </c>
      <c r="V3" s="18">
        <v>53</v>
      </c>
      <c r="W3" s="18">
        <v>51</v>
      </c>
      <c r="X3" s="18">
        <v>48</v>
      </c>
      <c r="Y3" s="18">
        <v>44</v>
      </c>
      <c r="Z3" s="18">
        <v>38</v>
      </c>
      <c r="AA3" s="18">
        <v>35</v>
      </c>
      <c r="AB3" s="18">
        <v>36</v>
      </c>
      <c r="AC3" s="18">
        <v>36</v>
      </c>
      <c r="AD3" s="18">
        <v>37</v>
      </c>
      <c r="AE3" s="18">
        <v>36</v>
      </c>
      <c r="AF3" s="18">
        <v>35</v>
      </c>
      <c r="AG3" s="18">
        <v>37</v>
      </c>
      <c r="AH3" s="18">
        <v>37</v>
      </c>
      <c r="AI3" s="29"/>
      <c r="AJ3" s="19">
        <f>IFERROR(AH3/AG3-1,"X")</f>
        <v>0</v>
      </c>
      <c r="AK3" s="19">
        <f>IFERROR(AH3/AD3-1,"X")</f>
        <v>0</v>
      </c>
      <c r="AL3" s="11"/>
      <c r="AM3" s="18">
        <v>1947</v>
      </c>
      <c r="AN3" s="18">
        <v>1949</v>
      </c>
      <c r="AO3" s="18">
        <v>1948</v>
      </c>
      <c r="AP3" s="18">
        <v>1912</v>
      </c>
      <c r="AQ3" s="18">
        <v>1854</v>
      </c>
      <c r="AR3" s="18">
        <v>1736</v>
      </c>
      <c r="AS3" s="18">
        <v>1693</v>
      </c>
      <c r="AT3" s="18">
        <v>1624</v>
      </c>
      <c r="AU3" s="18">
        <v>1512</v>
      </c>
      <c r="AV3" s="18">
        <v>1348</v>
      </c>
      <c r="AW3" s="18">
        <v>1287</v>
      </c>
      <c r="AX3" s="18">
        <v>1266</v>
      </c>
      <c r="AY3" s="18">
        <v>1247</v>
      </c>
      <c r="AZ3" s="18">
        <v>1230</v>
      </c>
      <c r="BA3" s="29"/>
      <c r="BB3" s="19">
        <f>IFERROR(AZ3/AY3-1,"X")</f>
        <v>-1.3632718524458687E-2</v>
      </c>
      <c r="BC3" s="19">
        <f>IFERROR(AZ3/AV3-1,"X")</f>
        <v>-8.7537091988130533E-2</v>
      </c>
    </row>
    <row r="4" spans="1:55" ht="22.5" x14ac:dyDescent="0.25">
      <c r="A4" s="48" t="s">
        <v>4</v>
      </c>
      <c r="B4" s="20" t="s">
        <v>3</v>
      </c>
      <c r="C4" s="22" t="s">
        <v>1</v>
      </c>
      <c r="D4" s="21">
        <f t="shared" ref="D4:K4" si="0">D3-C3</f>
        <v>1</v>
      </c>
      <c r="E4" s="21">
        <f t="shared" si="0"/>
        <v>-3</v>
      </c>
      <c r="F4" s="21">
        <f t="shared" si="0"/>
        <v>-39</v>
      </c>
      <c r="G4" s="21">
        <f t="shared" si="0"/>
        <v>-62</v>
      </c>
      <c r="H4" s="21">
        <f t="shared" si="0"/>
        <v>-124</v>
      </c>
      <c r="I4" s="21">
        <f t="shared" si="0"/>
        <v>-46</v>
      </c>
      <c r="J4" s="21">
        <f t="shared" si="0"/>
        <v>-68</v>
      </c>
      <c r="K4" s="21">
        <f t="shared" si="0"/>
        <v>-112</v>
      </c>
      <c r="L4" s="21">
        <v>-163</v>
      </c>
      <c r="M4" s="21">
        <v>-62</v>
      </c>
      <c r="N4" s="21">
        <v>-22</v>
      </c>
      <c r="O4" s="21">
        <v>-17</v>
      </c>
      <c r="P4" s="21">
        <v>-17</v>
      </c>
      <c r="Q4" s="29"/>
      <c r="R4" s="22" t="s">
        <v>1</v>
      </c>
      <c r="S4" s="22" t="s">
        <v>1</v>
      </c>
      <c r="T4" s="7"/>
      <c r="U4" s="21"/>
      <c r="V4" s="21">
        <f t="shared" ref="V4:AA4" si="1">V3-U3</f>
        <v>-1</v>
      </c>
      <c r="W4" s="21">
        <f t="shared" si="1"/>
        <v>-2</v>
      </c>
      <c r="X4" s="21">
        <f t="shared" si="1"/>
        <v>-3</v>
      </c>
      <c r="Y4" s="21">
        <f t="shared" si="1"/>
        <v>-4</v>
      </c>
      <c r="Z4" s="21">
        <f t="shared" si="1"/>
        <v>-6</v>
      </c>
      <c r="AA4" s="21">
        <f t="shared" si="1"/>
        <v>-3</v>
      </c>
      <c r="AB4" s="21">
        <v>1</v>
      </c>
      <c r="AC4" s="21">
        <v>0</v>
      </c>
      <c r="AD4" s="21">
        <v>1</v>
      </c>
      <c r="AE4" s="21">
        <v>-1</v>
      </c>
      <c r="AF4" s="21">
        <v>-1</v>
      </c>
      <c r="AG4" s="21">
        <v>2</v>
      </c>
      <c r="AH4" s="21">
        <v>0</v>
      </c>
      <c r="AI4" s="29"/>
      <c r="AJ4" s="22" t="s">
        <v>1</v>
      </c>
      <c r="AK4" s="22" t="s">
        <v>1</v>
      </c>
      <c r="AL4" s="11"/>
      <c r="AM4" s="21"/>
      <c r="AN4" s="21">
        <f t="shared" ref="AN4:AS4" si="2">AN3-AM3</f>
        <v>2</v>
      </c>
      <c r="AO4" s="21">
        <f t="shared" si="2"/>
        <v>-1</v>
      </c>
      <c r="AP4" s="21">
        <f t="shared" si="2"/>
        <v>-36</v>
      </c>
      <c r="AQ4" s="21">
        <f t="shared" si="2"/>
        <v>-58</v>
      </c>
      <c r="AR4" s="21">
        <f t="shared" si="2"/>
        <v>-118</v>
      </c>
      <c r="AS4" s="21">
        <f t="shared" si="2"/>
        <v>-43</v>
      </c>
      <c r="AT4" s="21">
        <v>-69</v>
      </c>
      <c r="AU4" s="21">
        <v>-112</v>
      </c>
      <c r="AV4" s="21">
        <v>-164</v>
      </c>
      <c r="AW4" s="21">
        <v>-61</v>
      </c>
      <c r="AX4" s="21">
        <v>-21</v>
      </c>
      <c r="AY4" s="21">
        <v>-19</v>
      </c>
      <c r="AZ4" s="21">
        <v>-17</v>
      </c>
      <c r="BA4" s="29"/>
      <c r="BB4" s="22" t="s">
        <v>1</v>
      </c>
      <c r="BC4" s="22" t="s">
        <v>1</v>
      </c>
    </row>
    <row r="5" spans="1:55" x14ac:dyDescent="0.25">
      <c r="A5" s="47" t="s">
        <v>5</v>
      </c>
      <c r="B5" s="17" t="s">
        <v>3</v>
      </c>
      <c r="C5" s="61">
        <v>61</v>
      </c>
      <c r="D5" s="61">
        <v>59</v>
      </c>
      <c r="E5" s="61">
        <v>56</v>
      </c>
      <c r="F5" s="61">
        <v>51</v>
      </c>
      <c r="G5" s="61">
        <v>48</v>
      </c>
      <c r="H5" s="18">
        <v>50</v>
      </c>
      <c r="I5" s="18">
        <v>50</v>
      </c>
      <c r="J5" s="18">
        <v>48</v>
      </c>
      <c r="K5" s="18">
        <v>48</v>
      </c>
      <c r="L5" s="18">
        <v>43</v>
      </c>
      <c r="M5" s="18">
        <v>43</v>
      </c>
      <c r="N5" s="18">
        <v>47</v>
      </c>
      <c r="O5" s="18">
        <v>47</v>
      </c>
      <c r="P5" s="18">
        <v>48</v>
      </c>
      <c r="Q5" s="29"/>
      <c r="R5" s="19">
        <f>IFERROR(P5/O5-1,"X")</f>
        <v>2.1276595744680771E-2</v>
      </c>
      <c r="S5" s="19">
        <f>IFERROR(P5/L5-1,"X")</f>
        <v>0.11627906976744184</v>
      </c>
      <c r="T5" s="7"/>
      <c r="U5" s="18" t="s">
        <v>1</v>
      </c>
      <c r="V5" s="18" t="s">
        <v>1</v>
      </c>
      <c r="W5" s="18" t="s">
        <v>1</v>
      </c>
      <c r="X5" s="18" t="s">
        <v>1</v>
      </c>
      <c r="Y5" s="18" t="s">
        <v>1</v>
      </c>
      <c r="Z5" s="18" t="s">
        <v>1</v>
      </c>
      <c r="AA5" s="18" t="s">
        <v>1</v>
      </c>
      <c r="AB5" s="18" t="s">
        <v>1</v>
      </c>
      <c r="AC5" s="18" t="s">
        <v>1</v>
      </c>
      <c r="AD5" s="18" t="s">
        <v>1</v>
      </c>
      <c r="AE5" s="18" t="s">
        <v>1</v>
      </c>
      <c r="AF5" s="18" t="s">
        <v>1</v>
      </c>
      <c r="AG5" s="18" t="s">
        <v>1</v>
      </c>
      <c r="AH5" s="18" t="s">
        <v>1</v>
      </c>
      <c r="AI5" s="29"/>
      <c r="AJ5" s="19" t="str">
        <f>IFERROR(AH5/AG5-1,"X")</f>
        <v>X</v>
      </c>
      <c r="AK5" s="19" t="str">
        <f>IFERROR(AH5/AD5-1,"X")</f>
        <v>X</v>
      </c>
      <c r="AL5" s="11"/>
      <c r="AM5" s="18" t="s">
        <v>1</v>
      </c>
      <c r="AN5" s="18" t="s">
        <v>1</v>
      </c>
      <c r="AO5" s="18" t="s">
        <v>1</v>
      </c>
      <c r="AP5" s="18" t="s">
        <v>1</v>
      </c>
      <c r="AQ5" s="18" t="s">
        <v>1</v>
      </c>
      <c r="AR5" s="18" t="s">
        <v>1</v>
      </c>
      <c r="AS5" s="18" t="s">
        <v>1</v>
      </c>
      <c r="AT5" s="18" t="s">
        <v>1</v>
      </c>
      <c r="AU5" s="18" t="s">
        <v>1</v>
      </c>
      <c r="AV5" s="18" t="s">
        <v>1</v>
      </c>
      <c r="AW5" s="18" t="s">
        <v>1</v>
      </c>
      <c r="AX5" s="18" t="s">
        <v>1</v>
      </c>
      <c r="AY5" s="18" t="s">
        <v>1</v>
      </c>
      <c r="AZ5" s="18" t="s">
        <v>1</v>
      </c>
      <c r="BA5" s="29"/>
      <c r="BB5" s="19" t="str">
        <f>IFERROR(AZ5/AY5-1,"X")</f>
        <v>X</v>
      </c>
      <c r="BC5" s="19" t="str">
        <f>IFERROR(AZ5/AV5-1,"X")</f>
        <v>X</v>
      </c>
    </row>
    <row r="6" spans="1:55" ht="22.5" x14ac:dyDescent="0.25">
      <c r="A6" s="48" t="s">
        <v>6</v>
      </c>
      <c r="B6" s="20" t="s">
        <v>3</v>
      </c>
      <c r="C6" s="22" t="s">
        <v>1</v>
      </c>
      <c r="D6" s="21">
        <f t="shared" ref="D6:K6" si="3">D5-C5</f>
        <v>-2</v>
      </c>
      <c r="E6" s="21">
        <f t="shared" si="3"/>
        <v>-3</v>
      </c>
      <c r="F6" s="21">
        <f t="shared" si="3"/>
        <v>-5</v>
      </c>
      <c r="G6" s="21">
        <f t="shared" si="3"/>
        <v>-3</v>
      </c>
      <c r="H6" s="21">
        <f t="shared" si="3"/>
        <v>2</v>
      </c>
      <c r="I6" s="21">
        <f t="shared" si="3"/>
        <v>0</v>
      </c>
      <c r="J6" s="21">
        <f t="shared" si="3"/>
        <v>-2</v>
      </c>
      <c r="K6" s="21">
        <f t="shared" si="3"/>
        <v>0</v>
      </c>
      <c r="L6" s="21">
        <v>-5</v>
      </c>
      <c r="M6" s="21">
        <v>0</v>
      </c>
      <c r="N6" s="21">
        <v>4</v>
      </c>
      <c r="O6" s="21">
        <v>0</v>
      </c>
      <c r="P6" s="21">
        <v>1</v>
      </c>
      <c r="Q6" s="29"/>
      <c r="R6" s="22" t="s">
        <v>1</v>
      </c>
      <c r="S6" s="22" t="s">
        <v>1</v>
      </c>
      <c r="T6" s="7"/>
      <c r="U6" s="23" t="s">
        <v>1</v>
      </c>
      <c r="V6" s="23" t="s">
        <v>1</v>
      </c>
      <c r="W6" s="23" t="s">
        <v>1</v>
      </c>
      <c r="X6" s="23" t="s">
        <v>1</v>
      </c>
      <c r="Y6" s="23" t="s">
        <v>1</v>
      </c>
      <c r="Z6" s="23" t="s">
        <v>1</v>
      </c>
      <c r="AA6" s="23" t="s">
        <v>1</v>
      </c>
      <c r="AB6" s="23" t="s">
        <v>1</v>
      </c>
      <c r="AC6" s="23" t="s">
        <v>1</v>
      </c>
      <c r="AD6" s="23" t="s">
        <v>1</v>
      </c>
      <c r="AE6" s="23" t="s">
        <v>1</v>
      </c>
      <c r="AF6" s="23" t="s">
        <v>1</v>
      </c>
      <c r="AG6" s="23" t="s">
        <v>1</v>
      </c>
      <c r="AH6" s="23" t="s">
        <v>1</v>
      </c>
      <c r="AI6" s="29"/>
      <c r="AJ6" s="22" t="s">
        <v>1</v>
      </c>
      <c r="AK6" s="22" t="s">
        <v>1</v>
      </c>
      <c r="AL6" s="11"/>
      <c r="AM6" s="23" t="s">
        <v>1</v>
      </c>
      <c r="AN6" s="23" t="s">
        <v>1</v>
      </c>
      <c r="AO6" s="23" t="s">
        <v>1</v>
      </c>
      <c r="AP6" s="23" t="s">
        <v>1</v>
      </c>
      <c r="AQ6" s="23" t="s">
        <v>1</v>
      </c>
      <c r="AR6" s="23" t="s">
        <v>1</v>
      </c>
      <c r="AS6" s="23" t="s">
        <v>1</v>
      </c>
      <c r="AT6" s="23" t="s">
        <v>1</v>
      </c>
      <c r="AU6" s="23" t="s">
        <v>1</v>
      </c>
      <c r="AV6" s="23" t="s">
        <v>1</v>
      </c>
      <c r="AW6" s="23" t="s">
        <v>1</v>
      </c>
      <c r="AX6" s="23" t="s">
        <v>1</v>
      </c>
      <c r="AY6" s="23" t="s">
        <v>1</v>
      </c>
      <c r="AZ6" s="23" t="s">
        <v>1</v>
      </c>
      <c r="BA6" s="29"/>
      <c r="BB6" s="22" t="s">
        <v>1</v>
      </c>
      <c r="BC6" s="22" t="s">
        <v>1</v>
      </c>
    </row>
    <row r="7" spans="1:55" x14ac:dyDescent="0.25">
      <c r="A7" s="47" t="s">
        <v>7</v>
      </c>
      <c r="B7" s="17" t="s">
        <v>3</v>
      </c>
      <c r="C7" s="61">
        <v>2361</v>
      </c>
      <c r="D7" s="61">
        <v>2285</v>
      </c>
      <c r="E7" s="61">
        <v>2175</v>
      </c>
      <c r="F7" s="61">
        <v>2114</v>
      </c>
      <c r="G7" s="61">
        <v>2063</v>
      </c>
      <c r="H7" s="18">
        <v>2058</v>
      </c>
      <c r="I7" s="18">
        <v>2046</v>
      </c>
      <c r="J7" s="18">
        <v>2013</v>
      </c>
      <c r="K7" s="18">
        <v>1995</v>
      </c>
      <c r="L7" s="18">
        <v>1971</v>
      </c>
      <c r="M7" s="18">
        <v>1969</v>
      </c>
      <c r="N7" s="18">
        <v>1937</v>
      </c>
      <c r="O7" s="18">
        <v>1872</v>
      </c>
      <c r="P7" s="18">
        <v>1775</v>
      </c>
      <c r="Q7" s="29"/>
      <c r="R7" s="19">
        <f>IFERROR(P7/O7-1,"X")</f>
        <v>-5.1816239316239354E-2</v>
      </c>
      <c r="S7" s="19">
        <f>IFERROR(P7/L7-1,"X")</f>
        <v>-9.9441907661085738E-2</v>
      </c>
      <c r="T7" s="49"/>
      <c r="U7" s="18" t="s">
        <v>1</v>
      </c>
      <c r="V7" s="18" t="s">
        <v>1</v>
      </c>
      <c r="W7" s="18" t="s">
        <v>1</v>
      </c>
      <c r="X7" s="18" t="s">
        <v>1</v>
      </c>
      <c r="Y7" s="18" t="s">
        <v>1</v>
      </c>
      <c r="Z7" s="18" t="s">
        <v>1</v>
      </c>
      <c r="AA7" s="18" t="s">
        <v>1</v>
      </c>
      <c r="AB7" s="18" t="s">
        <v>1</v>
      </c>
      <c r="AC7" s="18" t="s">
        <v>1</v>
      </c>
      <c r="AD7" s="18" t="s">
        <v>1</v>
      </c>
      <c r="AE7" s="18" t="s">
        <v>1</v>
      </c>
      <c r="AF7" s="18" t="s">
        <v>1</v>
      </c>
      <c r="AG7" s="18" t="s">
        <v>1</v>
      </c>
      <c r="AH7" s="18" t="s">
        <v>1</v>
      </c>
      <c r="AI7" s="29"/>
      <c r="AJ7" s="19" t="str">
        <f>IFERROR(AH7/AG7-1,"X")</f>
        <v>X</v>
      </c>
      <c r="AK7" s="19" t="str">
        <f>IFERROR(AH7/AD7-1,"X")</f>
        <v>X</v>
      </c>
      <c r="AL7" s="11"/>
      <c r="AM7" s="18" t="s">
        <v>1</v>
      </c>
      <c r="AN7" s="18" t="s">
        <v>1</v>
      </c>
      <c r="AO7" s="18" t="s">
        <v>1</v>
      </c>
      <c r="AP7" s="18" t="s">
        <v>1</v>
      </c>
      <c r="AQ7" s="18" t="s">
        <v>1</v>
      </c>
      <c r="AR7" s="18" t="s">
        <v>1</v>
      </c>
      <c r="AS7" s="18" t="s">
        <v>1</v>
      </c>
      <c r="AT7" s="18" t="s">
        <v>1</v>
      </c>
      <c r="AU7" s="18" t="s">
        <v>1</v>
      </c>
      <c r="AV7" s="18" t="s">
        <v>1</v>
      </c>
      <c r="AW7" s="18" t="s">
        <v>1</v>
      </c>
      <c r="AX7" s="18" t="s">
        <v>1</v>
      </c>
      <c r="AY7" s="18" t="s">
        <v>1</v>
      </c>
      <c r="AZ7" s="18" t="s">
        <v>1</v>
      </c>
      <c r="BA7" s="29"/>
      <c r="BB7" s="19" t="str">
        <f>IFERROR(AZ7/AY7-1,"X")</f>
        <v>X</v>
      </c>
      <c r="BC7" s="19" t="str">
        <f>IFERROR(AZ7/AV7-1,"X")</f>
        <v>X</v>
      </c>
    </row>
    <row r="8" spans="1:55" ht="22.5" x14ac:dyDescent="0.25">
      <c r="A8" s="48" t="s">
        <v>8</v>
      </c>
      <c r="B8" s="20" t="s">
        <v>3</v>
      </c>
      <c r="C8" s="22" t="s">
        <v>1</v>
      </c>
      <c r="D8" s="21">
        <f t="shared" ref="D8" si="4">D7-C7</f>
        <v>-76</v>
      </c>
      <c r="E8" s="21">
        <f t="shared" ref="E8" si="5">E7-D7</f>
        <v>-110</v>
      </c>
      <c r="F8" s="21">
        <f t="shared" ref="F8" si="6">F7-E7</f>
        <v>-61</v>
      </c>
      <c r="G8" s="21">
        <f t="shared" ref="G8" si="7">G7-F7</f>
        <v>-51</v>
      </c>
      <c r="H8" s="21">
        <f t="shared" ref="H8" si="8">H7-G7</f>
        <v>-5</v>
      </c>
      <c r="I8" s="21">
        <f t="shared" ref="I8:K8" si="9">I7-H7</f>
        <v>-12</v>
      </c>
      <c r="J8" s="21">
        <f t="shared" si="9"/>
        <v>-33</v>
      </c>
      <c r="K8" s="21">
        <f t="shared" si="9"/>
        <v>-18</v>
      </c>
      <c r="L8" s="21">
        <v>-26</v>
      </c>
      <c r="M8" s="21">
        <v>0</v>
      </c>
      <c r="N8" s="21">
        <v>-32</v>
      </c>
      <c r="O8" s="21">
        <v>-65</v>
      </c>
      <c r="P8" s="21">
        <v>-97</v>
      </c>
      <c r="Q8" s="29"/>
      <c r="R8" s="22" t="s">
        <v>1</v>
      </c>
      <c r="S8" s="22" t="s">
        <v>1</v>
      </c>
      <c r="T8" s="7"/>
      <c r="U8" s="23" t="s">
        <v>1</v>
      </c>
      <c r="V8" s="23" t="s">
        <v>1</v>
      </c>
      <c r="W8" s="23" t="s">
        <v>1</v>
      </c>
      <c r="X8" s="23" t="s">
        <v>1</v>
      </c>
      <c r="Y8" s="23" t="s">
        <v>1</v>
      </c>
      <c r="Z8" s="23" t="s">
        <v>1</v>
      </c>
      <c r="AA8" s="23" t="s">
        <v>1</v>
      </c>
      <c r="AB8" s="23" t="s">
        <v>1</v>
      </c>
      <c r="AC8" s="23" t="s">
        <v>1</v>
      </c>
      <c r="AD8" s="23" t="s">
        <v>1</v>
      </c>
      <c r="AE8" s="23" t="s">
        <v>1</v>
      </c>
      <c r="AF8" s="23" t="s">
        <v>1</v>
      </c>
      <c r="AG8" s="23" t="s">
        <v>1</v>
      </c>
      <c r="AH8" s="23" t="s">
        <v>1</v>
      </c>
      <c r="AI8" s="29"/>
      <c r="AJ8" s="22" t="s">
        <v>1</v>
      </c>
      <c r="AK8" s="22" t="s">
        <v>1</v>
      </c>
      <c r="AL8" s="11"/>
      <c r="AM8" s="23" t="s">
        <v>1</v>
      </c>
      <c r="AN8" s="23" t="s">
        <v>1</v>
      </c>
      <c r="AO8" s="23" t="s">
        <v>1</v>
      </c>
      <c r="AP8" s="23" t="s">
        <v>1</v>
      </c>
      <c r="AQ8" s="23" t="s">
        <v>1</v>
      </c>
      <c r="AR8" s="23" t="s">
        <v>1</v>
      </c>
      <c r="AS8" s="23" t="s">
        <v>1</v>
      </c>
      <c r="AT8" s="23" t="s">
        <v>1</v>
      </c>
      <c r="AU8" s="23" t="s">
        <v>1</v>
      </c>
      <c r="AV8" s="23" t="s">
        <v>1</v>
      </c>
      <c r="AW8" s="23" t="s">
        <v>1</v>
      </c>
      <c r="AX8" s="23" t="s">
        <v>1</v>
      </c>
      <c r="AY8" s="23" t="s">
        <v>1</v>
      </c>
      <c r="AZ8" s="23" t="s">
        <v>1</v>
      </c>
      <c r="BA8" s="29"/>
      <c r="BB8" s="22" t="s">
        <v>1</v>
      </c>
      <c r="BC8" s="22" t="s">
        <v>1</v>
      </c>
    </row>
    <row r="9" spans="1:55" ht="22.5" x14ac:dyDescent="0.25">
      <c r="A9" s="47" t="s">
        <v>9</v>
      </c>
      <c r="B9" s="17" t="s">
        <v>3</v>
      </c>
      <c r="C9" s="61">
        <v>1092</v>
      </c>
      <c r="D9" s="61">
        <v>1042</v>
      </c>
      <c r="E9" s="61">
        <v>999</v>
      </c>
      <c r="F9" s="61">
        <v>941</v>
      </c>
      <c r="G9" s="61">
        <v>897</v>
      </c>
      <c r="H9" s="18">
        <v>863</v>
      </c>
      <c r="I9" s="18">
        <v>832</v>
      </c>
      <c r="J9" s="18">
        <v>804</v>
      </c>
      <c r="K9" s="18">
        <v>782</v>
      </c>
      <c r="L9" s="18">
        <v>748</v>
      </c>
      <c r="M9" s="18">
        <v>728</v>
      </c>
      <c r="N9" s="18">
        <v>718</v>
      </c>
      <c r="O9" s="18">
        <v>706</v>
      </c>
      <c r="P9" s="18">
        <v>694</v>
      </c>
      <c r="Q9" s="29"/>
      <c r="R9" s="19">
        <f>IFERROR(P9/O9-1,"X")</f>
        <v>-1.6997167138810165E-2</v>
      </c>
      <c r="S9" s="19">
        <f>IFERROR(P9/L9-1,"X")</f>
        <v>-7.2192513368983913E-2</v>
      </c>
      <c r="T9" s="49"/>
      <c r="U9" s="18" t="s">
        <v>1</v>
      </c>
      <c r="V9" s="18" t="s">
        <v>1</v>
      </c>
      <c r="W9" s="18" t="s">
        <v>1</v>
      </c>
      <c r="X9" s="18" t="s">
        <v>1</v>
      </c>
      <c r="Y9" s="18" t="s">
        <v>1</v>
      </c>
      <c r="Z9" s="18" t="s">
        <v>1</v>
      </c>
      <c r="AA9" s="18" t="s">
        <v>1</v>
      </c>
      <c r="AB9" s="18" t="s">
        <v>1</v>
      </c>
      <c r="AC9" s="18" t="s">
        <v>1</v>
      </c>
      <c r="AD9" s="18" t="s">
        <v>1</v>
      </c>
      <c r="AE9" s="18" t="s">
        <v>1</v>
      </c>
      <c r="AF9" s="18" t="s">
        <v>1</v>
      </c>
      <c r="AG9" s="18" t="s">
        <v>1</v>
      </c>
      <c r="AH9" s="18" t="s">
        <v>1</v>
      </c>
      <c r="AI9" s="29"/>
      <c r="AJ9" s="19" t="str">
        <f>IFERROR(AH9/AG9-1,"X")</f>
        <v>X</v>
      </c>
      <c r="AK9" s="19" t="str">
        <f>IFERROR(AH9/AD9-1,"X")</f>
        <v>X</v>
      </c>
      <c r="AL9" s="11"/>
      <c r="AM9" s="18" t="s">
        <v>1</v>
      </c>
      <c r="AN9" s="18" t="s">
        <v>1</v>
      </c>
      <c r="AO9" s="18" t="s">
        <v>1</v>
      </c>
      <c r="AP9" s="18" t="s">
        <v>1</v>
      </c>
      <c r="AQ9" s="18" t="s">
        <v>1</v>
      </c>
      <c r="AR9" s="18" t="s">
        <v>1</v>
      </c>
      <c r="AS9" s="18" t="s">
        <v>1</v>
      </c>
      <c r="AT9" s="18" t="s">
        <v>1</v>
      </c>
      <c r="AU9" s="18" t="s">
        <v>1</v>
      </c>
      <c r="AV9" s="18" t="s">
        <v>1</v>
      </c>
      <c r="AW9" s="18" t="s">
        <v>1</v>
      </c>
      <c r="AX9" s="18" t="s">
        <v>1</v>
      </c>
      <c r="AY9" s="18" t="s">
        <v>1</v>
      </c>
      <c r="AZ9" s="18" t="s">
        <v>1</v>
      </c>
      <c r="BA9" s="29"/>
      <c r="BB9" s="19" t="str">
        <f>IFERROR(AZ9/AY9-1,"X")</f>
        <v>X</v>
      </c>
      <c r="BC9" s="19" t="str">
        <f>IFERROR(AZ9/AV9-1,"X")</f>
        <v>X</v>
      </c>
    </row>
    <row r="10" spans="1:55" ht="22.5" x14ac:dyDescent="0.25">
      <c r="A10" s="48" t="s">
        <v>10</v>
      </c>
      <c r="B10" s="20" t="s">
        <v>3</v>
      </c>
      <c r="C10" s="22" t="s">
        <v>1</v>
      </c>
      <c r="D10" s="21">
        <f t="shared" ref="D10" si="10">D9-C9</f>
        <v>-50</v>
      </c>
      <c r="E10" s="21">
        <f t="shared" ref="E10" si="11">E9-D9</f>
        <v>-43</v>
      </c>
      <c r="F10" s="21">
        <f t="shared" ref="F10" si="12">F9-E9</f>
        <v>-58</v>
      </c>
      <c r="G10" s="21">
        <f t="shared" ref="G10" si="13">G9-F9</f>
        <v>-44</v>
      </c>
      <c r="H10" s="21">
        <f t="shared" ref="H10" si="14">H9-G9</f>
        <v>-34</v>
      </c>
      <c r="I10" s="21">
        <f t="shared" ref="I10:K10" si="15">I9-H9</f>
        <v>-31</v>
      </c>
      <c r="J10" s="21">
        <f t="shared" si="15"/>
        <v>-28</v>
      </c>
      <c r="K10" s="21">
        <f t="shared" si="15"/>
        <v>-22</v>
      </c>
      <c r="L10" s="21">
        <v>-34</v>
      </c>
      <c r="M10" s="21">
        <v>-20</v>
      </c>
      <c r="N10" s="21">
        <v>-10</v>
      </c>
      <c r="O10" s="21">
        <v>-12</v>
      </c>
      <c r="P10" s="21">
        <v>-12</v>
      </c>
      <c r="Q10" s="29"/>
      <c r="R10" s="22" t="s">
        <v>1</v>
      </c>
      <c r="S10" s="22" t="s">
        <v>1</v>
      </c>
      <c r="T10" s="7"/>
      <c r="U10" s="23" t="s">
        <v>1</v>
      </c>
      <c r="V10" s="23" t="s">
        <v>1</v>
      </c>
      <c r="W10" s="23" t="s">
        <v>1</v>
      </c>
      <c r="X10" s="23" t="s">
        <v>1</v>
      </c>
      <c r="Y10" s="23" t="s">
        <v>1</v>
      </c>
      <c r="Z10" s="23" t="s">
        <v>1</v>
      </c>
      <c r="AA10" s="23" t="s">
        <v>1</v>
      </c>
      <c r="AB10" s="23" t="s">
        <v>1</v>
      </c>
      <c r="AC10" s="23" t="s">
        <v>1</v>
      </c>
      <c r="AD10" s="23" t="s">
        <v>1</v>
      </c>
      <c r="AE10" s="23" t="s">
        <v>1</v>
      </c>
      <c r="AF10" s="23" t="s">
        <v>1</v>
      </c>
      <c r="AG10" s="23" t="s">
        <v>1</v>
      </c>
      <c r="AH10" s="23" t="s">
        <v>1</v>
      </c>
      <c r="AI10" s="29"/>
      <c r="AJ10" s="22" t="s">
        <v>1</v>
      </c>
      <c r="AK10" s="22" t="s">
        <v>1</v>
      </c>
      <c r="AL10" s="11"/>
      <c r="AM10" s="23" t="s">
        <v>1</v>
      </c>
      <c r="AN10" s="23" t="s">
        <v>1</v>
      </c>
      <c r="AO10" s="23" t="s">
        <v>1</v>
      </c>
      <c r="AP10" s="23" t="s">
        <v>1</v>
      </c>
      <c r="AQ10" s="23" t="s">
        <v>1</v>
      </c>
      <c r="AR10" s="23" t="s">
        <v>1</v>
      </c>
      <c r="AS10" s="23" t="s">
        <v>1</v>
      </c>
      <c r="AT10" s="23" t="s">
        <v>1</v>
      </c>
      <c r="AU10" s="23" t="s">
        <v>1</v>
      </c>
      <c r="AV10" s="23" t="s">
        <v>1</v>
      </c>
      <c r="AW10" s="23" t="s">
        <v>1</v>
      </c>
      <c r="AX10" s="23" t="s">
        <v>1</v>
      </c>
      <c r="AY10" s="23" t="s">
        <v>1</v>
      </c>
      <c r="AZ10" s="23" t="s">
        <v>1</v>
      </c>
      <c r="BA10" s="29"/>
      <c r="BB10" s="22" t="s">
        <v>1</v>
      </c>
      <c r="BC10" s="22" t="s">
        <v>1</v>
      </c>
    </row>
    <row r="11" spans="1:55" x14ac:dyDescent="0.25">
      <c r="A11" s="47" t="s">
        <v>11</v>
      </c>
      <c r="B11" s="17" t="s">
        <v>3</v>
      </c>
      <c r="C11" s="61">
        <v>4965</v>
      </c>
      <c r="D11" s="61">
        <v>4617</v>
      </c>
      <c r="E11" s="61">
        <v>4354</v>
      </c>
      <c r="F11" s="61">
        <v>4079</v>
      </c>
      <c r="G11" s="61">
        <v>3826</v>
      </c>
      <c r="H11" s="18">
        <v>3599</v>
      </c>
      <c r="I11" s="18">
        <v>3455</v>
      </c>
      <c r="J11" s="18">
        <v>3372</v>
      </c>
      <c r="K11" s="18">
        <v>3269</v>
      </c>
      <c r="L11" s="18">
        <v>3167</v>
      </c>
      <c r="M11" s="18">
        <v>3073</v>
      </c>
      <c r="N11" s="18">
        <v>2837</v>
      </c>
      <c r="O11" s="18">
        <v>2230</v>
      </c>
      <c r="P11" s="18">
        <v>2231</v>
      </c>
      <c r="Q11" s="29"/>
      <c r="R11" s="19">
        <f>IFERROR(P11/O11-1,"X")</f>
        <v>4.4843049327347728E-4</v>
      </c>
      <c r="S11" s="19">
        <f>IFERROR(P11/L11-1,"X")</f>
        <v>-0.29554783706978216</v>
      </c>
      <c r="T11" s="49"/>
      <c r="U11" s="18" t="s">
        <v>1</v>
      </c>
      <c r="V11" s="18" t="s">
        <v>1</v>
      </c>
      <c r="W11" s="18" t="s">
        <v>1</v>
      </c>
      <c r="X11" s="18" t="s">
        <v>1</v>
      </c>
      <c r="Y11" s="18" t="s">
        <v>1</v>
      </c>
      <c r="Z11" s="18" t="s">
        <v>1</v>
      </c>
      <c r="AA11" s="18" t="s">
        <v>1</v>
      </c>
      <c r="AB11" s="18" t="s">
        <v>1</v>
      </c>
      <c r="AC11" s="18" t="s">
        <v>1</v>
      </c>
      <c r="AD11" s="18" t="s">
        <v>1</v>
      </c>
      <c r="AE11" s="18" t="s">
        <v>1</v>
      </c>
      <c r="AF11" s="18" t="s">
        <v>1</v>
      </c>
      <c r="AG11" s="18" t="s">
        <v>1</v>
      </c>
      <c r="AH11" s="18" t="s">
        <v>1</v>
      </c>
      <c r="AI11" s="29"/>
      <c r="AJ11" s="19" t="str">
        <f>IFERROR(AH11/AG11-1,"X")</f>
        <v>X</v>
      </c>
      <c r="AK11" s="19" t="str">
        <f>IFERROR(AH11/AD11-1,"X")</f>
        <v>X</v>
      </c>
      <c r="AL11" s="11"/>
      <c r="AM11" s="18" t="s">
        <v>1</v>
      </c>
      <c r="AN11" s="18" t="s">
        <v>1</v>
      </c>
      <c r="AO11" s="18" t="s">
        <v>1</v>
      </c>
      <c r="AP11" s="18" t="s">
        <v>1</v>
      </c>
      <c r="AQ11" s="18" t="s">
        <v>1</v>
      </c>
      <c r="AR11" s="18" t="s">
        <v>1</v>
      </c>
      <c r="AS11" s="18" t="s">
        <v>1</v>
      </c>
      <c r="AT11" s="18" t="s">
        <v>1</v>
      </c>
      <c r="AU11" s="18" t="s">
        <v>1</v>
      </c>
      <c r="AV11" s="18" t="s">
        <v>1</v>
      </c>
      <c r="AW11" s="18" t="s">
        <v>1</v>
      </c>
      <c r="AX11" s="18" t="s">
        <v>1</v>
      </c>
      <c r="AY11" s="18" t="s">
        <v>1</v>
      </c>
      <c r="AZ11" s="18" t="s">
        <v>1</v>
      </c>
      <c r="BA11" s="29"/>
      <c r="BB11" s="19" t="str">
        <f>IFERROR(AZ11/AY11-1,"X")</f>
        <v>X</v>
      </c>
      <c r="BC11" s="19" t="str">
        <f>IFERROR(AZ11/AV11-1,"X")</f>
        <v>X</v>
      </c>
    </row>
    <row r="12" spans="1:55" x14ac:dyDescent="0.25">
      <c r="A12" s="48" t="s">
        <v>12</v>
      </c>
      <c r="B12" s="20" t="s">
        <v>3</v>
      </c>
      <c r="C12" s="22" t="s">
        <v>1</v>
      </c>
      <c r="D12" s="21">
        <f t="shared" ref="D12" si="16">D11-C11</f>
        <v>-348</v>
      </c>
      <c r="E12" s="21">
        <f t="shared" ref="E12" si="17">E11-D11</f>
        <v>-263</v>
      </c>
      <c r="F12" s="21">
        <f t="shared" ref="F12" si="18">F11-E11</f>
        <v>-275</v>
      </c>
      <c r="G12" s="21">
        <f t="shared" ref="G12" si="19">G11-F11</f>
        <v>-253</v>
      </c>
      <c r="H12" s="21">
        <f t="shared" ref="H12" si="20">H11-G11</f>
        <v>-227</v>
      </c>
      <c r="I12" s="21">
        <f t="shared" ref="I12:L12" si="21">I11-H11</f>
        <v>-144</v>
      </c>
      <c r="J12" s="21">
        <f t="shared" si="21"/>
        <v>-83</v>
      </c>
      <c r="K12" s="21">
        <f t="shared" si="21"/>
        <v>-103</v>
      </c>
      <c r="L12" s="21">
        <f t="shared" si="21"/>
        <v>-102</v>
      </c>
      <c r="M12" s="21">
        <v>-94</v>
      </c>
      <c r="N12" s="21">
        <v>-236</v>
      </c>
      <c r="O12" s="21">
        <v>-607</v>
      </c>
      <c r="P12" s="21">
        <v>1</v>
      </c>
      <c r="Q12" s="29"/>
      <c r="R12" s="22" t="s">
        <v>1</v>
      </c>
      <c r="S12" s="22" t="s">
        <v>1</v>
      </c>
      <c r="T12" s="7"/>
      <c r="U12" s="23" t="s">
        <v>1</v>
      </c>
      <c r="V12" s="23" t="s">
        <v>1</v>
      </c>
      <c r="W12" s="23" t="s">
        <v>1</v>
      </c>
      <c r="X12" s="23" t="s">
        <v>1</v>
      </c>
      <c r="Y12" s="23" t="s">
        <v>1</v>
      </c>
      <c r="Z12" s="23" t="s">
        <v>1</v>
      </c>
      <c r="AA12" s="23" t="s">
        <v>1</v>
      </c>
      <c r="AB12" s="23" t="s">
        <v>1</v>
      </c>
      <c r="AC12" s="23" t="s">
        <v>1</v>
      </c>
      <c r="AD12" s="23" t="s">
        <v>1</v>
      </c>
      <c r="AE12" s="23" t="s">
        <v>1</v>
      </c>
      <c r="AF12" s="23" t="s">
        <v>1</v>
      </c>
      <c r="AG12" s="23" t="s">
        <v>1</v>
      </c>
      <c r="AH12" s="23" t="s">
        <v>1</v>
      </c>
      <c r="AI12" s="29"/>
      <c r="AJ12" s="22" t="s">
        <v>1</v>
      </c>
      <c r="AK12" s="22" t="s">
        <v>1</v>
      </c>
      <c r="AL12" s="11"/>
      <c r="AM12" s="23" t="s">
        <v>1</v>
      </c>
      <c r="AN12" s="23" t="s">
        <v>1</v>
      </c>
      <c r="AO12" s="23" t="s">
        <v>1</v>
      </c>
      <c r="AP12" s="23" t="s">
        <v>1</v>
      </c>
      <c r="AQ12" s="23" t="s">
        <v>1</v>
      </c>
      <c r="AR12" s="23" t="s">
        <v>1</v>
      </c>
      <c r="AS12" s="23" t="s">
        <v>1</v>
      </c>
      <c r="AT12" s="23" t="s">
        <v>1</v>
      </c>
      <c r="AU12" s="23" t="s">
        <v>1</v>
      </c>
      <c r="AV12" s="23" t="s">
        <v>1</v>
      </c>
      <c r="AW12" s="23" t="s">
        <v>1</v>
      </c>
      <c r="AX12" s="23" t="s">
        <v>1</v>
      </c>
      <c r="AY12" s="23" t="s">
        <v>1</v>
      </c>
      <c r="AZ12" s="23" t="s">
        <v>1</v>
      </c>
      <c r="BA12" s="29"/>
      <c r="BB12" s="22" t="s">
        <v>1</v>
      </c>
      <c r="BC12" s="22" t="s">
        <v>1</v>
      </c>
    </row>
    <row r="13" spans="1:55" ht="33.75" x14ac:dyDescent="0.25">
      <c r="A13" s="47" t="s">
        <v>64</v>
      </c>
      <c r="B13" s="17" t="s">
        <v>3</v>
      </c>
      <c r="C13" s="18">
        <v>21245181</v>
      </c>
      <c r="D13" s="18">
        <v>28902466</v>
      </c>
      <c r="E13" s="18">
        <v>8355092</v>
      </c>
      <c r="F13" s="18">
        <v>16878670</v>
      </c>
      <c r="G13" s="18">
        <v>24938852</v>
      </c>
      <c r="H13" s="18">
        <v>33816468</v>
      </c>
      <c r="I13" s="18">
        <v>8232232</v>
      </c>
      <c r="J13" s="18">
        <v>14843499</v>
      </c>
      <c r="K13" s="18">
        <v>22818969</v>
      </c>
      <c r="L13" s="18">
        <v>31600637</v>
      </c>
      <c r="M13" s="18">
        <v>9915339</v>
      </c>
      <c r="N13" s="18">
        <v>21505208</v>
      </c>
      <c r="O13" s="18">
        <v>32554904</v>
      </c>
      <c r="P13" s="18">
        <v>45793987</v>
      </c>
      <c r="Q13" s="29"/>
      <c r="R13" s="19" t="s">
        <v>1</v>
      </c>
      <c r="S13" s="19">
        <f>IFERROR(P13/L13-1,"X")</f>
        <v>0.4491475915501324</v>
      </c>
      <c r="T13" s="7"/>
      <c r="U13" s="18">
        <v>8642999</v>
      </c>
      <c r="V13" s="18">
        <v>12236800</v>
      </c>
      <c r="W13" s="18">
        <v>3726543</v>
      </c>
      <c r="X13" s="18">
        <v>7155978</v>
      </c>
      <c r="Y13" s="18">
        <v>10035783</v>
      </c>
      <c r="Z13" s="18">
        <v>13516524</v>
      </c>
      <c r="AA13" s="18">
        <v>3005069</v>
      </c>
      <c r="AB13" s="18">
        <v>5340877</v>
      </c>
      <c r="AC13" s="18">
        <v>8364360</v>
      </c>
      <c r="AD13" s="18">
        <v>11608856</v>
      </c>
      <c r="AE13" s="18">
        <v>3807418</v>
      </c>
      <c r="AF13" s="18">
        <v>8715590</v>
      </c>
      <c r="AG13" s="18">
        <v>12985183</v>
      </c>
      <c r="AH13" s="18">
        <v>18377018</v>
      </c>
      <c r="AI13" s="29"/>
      <c r="AJ13" s="19" t="s">
        <v>1</v>
      </c>
      <c r="AK13" s="19">
        <f>IFERROR(AH13/AD13-1,"X")</f>
        <v>0.583017137950544</v>
      </c>
      <c r="AL13" s="11"/>
      <c r="AM13" s="18">
        <v>12602182</v>
      </c>
      <c r="AN13" s="18">
        <v>16665666</v>
      </c>
      <c r="AO13" s="18">
        <v>4628549</v>
      </c>
      <c r="AP13" s="18">
        <v>9722692</v>
      </c>
      <c r="AQ13" s="18">
        <v>14903069</v>
      </c>
      <c r="AR13" s="18">
        <v>20299944</v>
      </c>
      <c r="AS13" s="18">
        <v>5227163</v>
      </c>
      <c r="AT13" s="18">
        <v>9502622</v>
      </c>
      <c r="AU13" s="18">
        <v>14454609</v>
      </c>
      <c r="AV13" s="18">
        <v>19991781</v>
      </c>
      <c r="AW13" s="18">
        <v>6107921</v>
      </c>
      <c r="AX13" s="18">
        <v>12789618</v>
      </c>
      <c r="AY13" s="18">
        <v>19569721</v>
      </c>
      <c r="AZ13" s="18">
        <v>27416969</v>
      </c>
      <c r="BA13" s="29"/>
      <c r="BB13" s="19" t="s">
        <v>1</v>
      </c>
      <c r="BC13" s="19">
        <f>IFERROR(AZ13/AV13-1,"X")</f>
        <v>0.37141203177445781</v>
      </c>
    </row>
    <row r="14" spans="1:55" x14ac:dyDescent="0.25">
      <c r="A14" s="50" t="s">
        <v>54</v>
      </c>
      <c r="B14" s="20" t="s">
        <v>3</v>
      </c>
      <c r="C14" s="21">
        <v>9832</v>
      </c>
      <c r="D14" s="21">
        <v>15019</v>
      </c>
      <c r="E14" s="21">
        <v>3989</v>
      </c>
      <c r="F14" s="21">
        <v>8944</v>
      </c>
      <c r="G14" s="21">
        <v>13066</v>
      </c>
      <c r="H14" s="21">
        <v>19332</v>
      </c>
      <c r="I14" s="21">
        <v>3422</v>
      </c>
      <c r="J14" s="21">
        <v>7505</v>
      </c>
      <c r="K14" s="21">
        <v>12514</v>
      </c>
      <c r="L14" s="21">
        <v>18437</v>
      </c>
      <c r="M14" s="21">
        <v>3453</v>
      </c>
      <c r="N14" s="21">
        <v>7609</v>
      </c>
      <c r="O14" s="21">
        <v>12045.027059256616</v>
      </c>
      <c r="P14" s="21">
        <v>16841</v>
      </c>
      <c r="Q14" s="29"/>
      <c r="R14" s="24" t="s">
        <v>1</v>
      </c>
      <c r="S14" s="24">
        <f>IFERROR(P14/L14-1,"X")</f>
        <v>-8.6565059391441102E-2</v>
      </c>
      <c r="T14" s="7"/>
      <c r="U14" s="21">
        <v>1075</v>
      </c>
      <c r="V14" s="21">
        <v>1568</v>
      </c>
      <c r="W14" s="21">
        <v>272</v>
      </c>
      <c r="X14" s="21">
        <v>565</v>
      </c>
      <c r="Y14" s="21">
        <v>837</v>
      </c>
      <c r="Z14" s="21">
        <v>1233</v>
      </c>
      <c r="AA14" s="21">
        <v>213</v>
      </c>
      <c r="AB14" s="21">
        <v>443</v>
      </c>
      <c r="AC14" s="21">
        <v>847</v>
      </c>
      <c r="AD14" s="21">
        <v>1305</v>
      </c>
      <c r="AE14" s="21">
        <v>261</v>
      </c>
      <c r="AF14" s="21">
        <v>575</v>
      </c>
      <c r="AG14" s="21">
        <v>869</v>
      </c>
      <c r="AH14" s="21">
        <v>1339</v>
      </c>
      <c r="AI14" s="29"/>
      <c r="AJ14" s="24" t="s">
        <v>1</v>
      </c>
      <c r="AK14" s="24">
        <f>IFERROR(AH14/AD14-1,"X")</f>
        <v>2.6053639846743248E-2</v>
      </c>
      <c r="AL14" s="11"/>
      <c r="AM14" s="21">
        <v>8757</v>
      </c>
      <c r="AN14" s="21">
        <v>13451</v>
      </c>
      <c r="AO14" s="21">
        <v>3717</v>
      </c>
      <c r="AP14" s="21">
        <v>8379</v>
      </c>
      <c r="AQ14" s="21">
        <v>12229</v>
      </c>
      <c r="AR14" s="21">
        <v>18099</v>
      </c>
      <c r="AS14" s="21">
        <v>3209</v>
      </c>
      <c r="AT14" s="21">
        <v>7062</v>
      </c>
      <c r="AU14" s="21">
        <v>11667</v>
      </c>
      <c r="AV14" s="21">
        <v>17132</v>
      </c>
      <c r="AW14" s="21">
        <v>3192</v>
      </c>
      <c r="AX14" s="21">
        <v>7034</v>
      </c>
      <c r="AY14" s="21">
        <v>11176.027059256616</v>
      </c>
      <c r="AZ14" s="21">
        <v>15502</v>
      </c>
      <c r="BA14" s="29"/>
      <c r="BB14" s="24" t="s">
        <v>1</v>
      </c>
      <c r="BC14" s="24">
        <f>IFERROR(AZ14/AV14-1,"X")</f>
        <v>-9.5143590940929279E-2</v>
      </c>
    </row>
    <row r="15" spans="1:55" ht="22.5" x14ac:dyDescent="0.25">
      <c r="A15" s="48" t="s">
        <v>67</v>
      </c>
      <c r="B15" s="20" t="s">
        <v>3</v>
      </c>
      <c r="C15" s="21">
        <v>9520</v>
      </c>
      <c r="D15" s="21">
        <v>14650</v>
      </c>
      <c r="E15" s="21">
        <v>3817</v>
      </c>
      <c r="F15" s="21">
        <v>8392</v>
      </c>
      <c r="G15" s="21">
        <v>12001</v>
      </c>
      <c r="H15" s="21">
        <v>18236</v>
      </c>
      <c r="I15" s="21">
        <v>3241</v>
      </c>
      <c r="J15" s="21">
        <v>7052</v>
      </c>
      <c r="K15" s="21">
        <v>11899</v>
      </c>
      <c r="L15" s="21">
        <v>17491</v>
      </c>
      <c r="M15" s="21">
        <v>3239</v>
      </c>
      <c r="N15" s="21">
        <v>7401</v>
      </c>
      <c r="O15" s="21">
        <v>11761.027059256616</v>
      </c>
      <c r="P15" s="21">
        <v>16707</v>
      </c>
      <c r="Q15" s="29"/>
      <c r="R15" s="24" t="s">
        <v>1</v>
      </c>
      <c r="S15" s="24">
        <f>IFERROR(P15/L15-1,"X")</f>
        <v>-4.4823051855239826E-2</v>
      </c>
      <c r="T15" s="7"/>
      <c r="U15" s="21">
        <v>1030</v>
      </c>
      <c r="V15" s="21">
        <v>1496</v>
      </c>
      <c r="W15" s="21">
        <v>210</v>
      </c>
      <c r="X15" s="21">
        <v>418</v>
      </c>
      <c r="Y15" s="21">
        <v>612</v>
      </c>
      <c r="Z15" s="21">
        <v>870</v>
      </c>
      <c r="AA15" s="21">
        <v>159</v>
      </c>
      <c r="AB15" s="21">
        <v>345</v>
      </c>
      <c r="AC15" s="21">
        <v>682</v>
      </c>
      <c r="AD15" s="21">
        <v>1033</v>
      </c>
      <c r="AE15" s="21">
        <v>181</v>
      </c>
      <c r="AF15" s="21">
        <v>390</v>
      </c>
      <c r="AG15" s="21">
        <v>619</v>
      </c>
      <c r="AH15" s="21">
        <v>1257</v>
      </c>
      <c r="AI15" s="29"/>
      <c r="AJ15" s="24" t="s">
        <v>1</v>
      </c>
      <c r="AK15" s="24">
        <f>IFERROR(AH15/AD15-1,"X")</f>
        <v>0.21684414327202317</v>
      </c>
      <c r="AL15" s="11"/>
      <c r="AM15" s="21">
        <v>8490</v>
      </c>
      <c r="AN15" s="21">
        <v>13154</v>
      </c>
      <c r="AO15" s="21">
        <v>3607</v>
      </c>
      <c r="AP15" s="21">
        <v>7974</v>
      </c>
      <c r="AQ15" s="21">
        <v>11389</v>
      </c>
      <c r="AR15" s="21">
        <v>17366</v>
      </c>
      <c r="AS15" s="21">
        <v>3082</v>
      </c>
      <c r="AT15" s="21">
        <v>6707</v>
      </c>
      <c r="AU15" s="21">
        <v>11217</v>
      </c>
      <c r="AV15" s="21">
        <v>16458</v>
      </c>
      <c r="AW15" s="21">
        <v>3058</v>
      </c>
      <c r="AX15" s="21">
        <v>7011</v>
      </c>
      <c r="AY15" s="21">
        <v>11142.027059256616</v>
      </c>
      <c r="AZ15" s="21">
        <v>15450</v>
      </c>
      <c r="BA15" s="29"/>
      <c r="BB15" s="24" t="s">
        <v>1</v>
      </c>
      <c r="BC15" s="24">
        <f>IFERROR(AZ15/AV15-1,"X")</f>
        <v>-6.1246810061975965E-2</v>
      </c>
    </row>
    <row r="16" spans="1:55" x14ac:dyDescent="0.25">
      <c r="A16" s="50" t="s">
        <v>63</v>
      </c>
      <c r="B16" s="20" t="s">
        <v>3</v>
      </c>
      <c r="C16" s="21">
        <v>12486</v>
      </c>
      <c r="D16" s="21">
        <v>16964</v>
      </c>
      <c r="E16" s="21">
        <v>3293</v>
      </c>
      <c r="F16" s="21">
        <v>8160</v>
      </c>
      <c r="G16" s="21">
        <v>11846</v>
      </c>
      <c r="H16" s="21">
        <v>16359</v>
      </c>
      <c r="I16" s="21">
        <v>2484</v>
      </c>
      <c r="J16" s="21">
        <v>6161</v>
      </c>
      <c r="K16" s="21">
        <v>10643</v>
      </c>
      <c r="L16" s="21">
        <v>15533</v>
      </c>
      <c r="M16" s="21">
        <v>2702</v>
      </c>
      <c r="N16" s="21">
        <v>6474</v>
      </c>
      <c r="O16" s="21">
        <v>9862.0728546844712</v>
      </c>
      <c r="P16" s="21">
        <v>13351</v>
      </c>
      <c r="Q16" s="29"/>
      <c r="R16" s="24" t="s">
        <v>1</v>
      </c>
      <c r="S16" s="24">
        <f>IFERROR(P16/L16-1,"X")</f>
        <v>-0.14047511749179165</v>
      </c>
      <c r="T16" s="7"/>
      <c r="U16" s="21">
        <v>889</v>
      </c>
      <c r="V16" s="21">
        <v>1152</v>
      </c>
      <c r="W16" s="21">
        <v>158</v>
      </c>
      <c r="X16" s="21">
        <v>367</v>
      </c>
      <c r="Y16" s="21">
        <v>571</v>
      </c>
      <c r="Z16" s="21">
        <v>812</v>
      </c>
      <c r="AA16" s="21">
        <v>186</v>
      </c>
      <c r="AB16" s="21">
        <v>345</v>
      </c>
      <c r="AC16" s="21">
        <v>641</v>
      </c>
      <c r="AD16" s="21">
        <v>954</v>
      </c>
      <c r="AE16" s="21">
        <v>184</v>
      </c>
      <c r="AF16" s="21">
        <v>459</v>
      </c>
      <c r="AG16" s="21">
        <v>755</v>
      </c>
      <c r="AH16" s="21">
        <v>1117</v>
      </c>
      <c r="AI16" s="29"/>
      <c r="AJ16" s="24" t="s">
        <v>1</v>
      </c>
      <c r="AK16" s="24">
        <f>IFERROR(AH16/AD16-1,"X")</f>
        <v>0.17085953878406701</v>
      </c>
      <c r="AL16" s="11"/>
      <c r="AM16" s="21">
        <v>11597</v>
      </c>
      <c r="AN16" s="21">
        <v>15812</v>
      </c>
      <c r="AO16" s="21">
        <v>3135</v>
      </c>
      <c r="AP16" s="21">
        <v>7793</v>
      </c>
      <c r="AQ16" s="21">
        <v>11275</v>
      </c>
      <c r="AR16" s="21">
        <v>15547</v>
      </c>
      <c r="AS16" s="21">
        <v>2298</v>
      </c>
      <c r="AT16" s="21">
        <v>5816</v>
      </c>
      <c r="AU16" s="21">
        <v>10002</v>
      </c>
      <c r="AV16" s="21">
        <v>14579</v>
      </c>
      <c r="AW16" s="21">
        <v>2518</v>
      </c>
      <c r="AX16" s="21">
        <v>6015</v>
      </c>
      <c r="AY16" s="21">
        <v>9107.0728546844712</v>
      </c>
      <c r="AZ16" s="21">
        <v>12234</v>
      </c>
      <c r="BA16" s="29"/>
      <c r="BB16" s="24" t="s">
        <v>1</v>
      </c>
      <c r="BC16" s="24">
        <f>IFERROR(AZ16/AV16-1,"X")</f>
        <v>-0.16084779477330402</v>
      </c>
    </row>
    <row r="17" spans="1:55" ht="22.5" x14ac:dyDescent="0.25">
      <c r="A17" s="48" t="s">
        <v>67</v>
      </c>
      <c r="B17" s="20" t="s">
        <v>3</v>
      </c>
      <c r="C17" s="21">
        <v>12239</v>
      </c>
      <c r="D17" s="21">
        <v>16618</v>
      </c>
      <c r="E17" s="21">
        <v>2871</v>
      </c>
      <c r="F17" s="21">
        <v>7071</v>
      </c>
      <c r="G17" s="21">
        <v>11320</v>
      </c>
      <c r="H17" s="21">
        <v>15823</v>
      </c>
      <c r="I17" s="21">
        <v>2364</v>
      </c>
      <c r="J17" s="21">
        <v>5986</v>
      </c>
      <c r="K17" s="21">
        <v>10358</v>
      </c>
      <c r="L17" s="21">
        <v>15119</v>
      </c>
      <c r="M17" s="21">
        <v>2579</v>
      </c>
      <c r="N17" s="21">
        <v>6112</v>
      </c>
      <c r="O17" s="21">
        <v>9492.3112174453054</v>
      </c>
      <c r="P17" s="21">
        <v>13122</v>
      </c>
      <c r="Q17" s="29"/>
      <c r="R17" s="24" t="s">
        <v>1</v>
      </c>
      <c r="S17" s="24">
        <f>IFERROR(P17/L17-1,"X")</f>
        <v>-0.13208545538726102</v>
      </c>
      <c r="T17" s="7"/>
      <c r="U17" s="21">
        <v>876</v>
      </c>
      <c r="V17" s="21">
        <v>1138</v>
      </c>
      <c r="W17" s="21">
        <v>136</v>
      </c>
      <c r="X17" s="21">
        <v>327</v>
      </c>
      <c r="Y17" s="21">
        <v>519</v>
      </c>
      <c r="Z17" s="21">
        <v>734</v>
      </c>
      <c r="AA17" s="21">
        <v>165</v>
      </c>
      <c r="AB17" s="21">
        <v>291</v>
      </c>
      <c r="AC17" s="21">
        <v>540</v>
      </c>
      <c r="AD17" s="21">
        <v>813</v>
      </c>
      <c r="AE17" s="21">
        <v>146</v>
      </c>
      <c r="AF17" s="21">
        <v>338</v>
      </c>
      <c r="AG17" s="21">
        <v>564</v>
      </c>
      <c r="AH17" s="21">
        <v>1076</v>
      </c>
      <c r="AI17" s="29"/>
      <c r="AJ17" s="24" t="s">
        <v>1</v>
      </c>
      <c r="AK17" s="24">
        <f>IFERROR(AH17/AD17-1,"X")</f>
        <v>0.32349323493234938</v>
      </c>
      <c r="AL17" s="11"/>
      <c r="AM17" s="21">
        <v>11363</v>
      </c>
      <c r="AN17" s="21">
        <v>15480</v>
      </c>
      <c r="AO17" s="21">
        <v>2735</v>
      </c>
      <c r="AP17" s="21">
        <v>6744</v>
      </c>
      <c r="AQ17" s="21">
        <v>10801</v>
      </c>
      <c r="AR17" s="21">
        <v>15089</v>
      </c>
      <c r="AS17" s="21">
        <v>2199</v>
      </c>
      <c r="AT17" s="21">
        <v>5695</v>
      </c>
      <c r="AU17" s="21">
        <v>9818</v>
      </c>
      <c r="AV17" s="21">
        <v>14306</v>
      </c>
      <c r="AW17" s="21">
        <v>2433</v>
      </c>
      <c r="AX17" s="21">
        <v>5774</v>
      </c>
      <c r="AY17" s="21">
        <v>8928.3112174453054</v>
      </c>
      <c r="AZ17" s="21">
        <v>12046</v>
      </c>
      <c r="BA17" s="29"/>
      <c r="BB17" s="24" t="s">
        <v>1</v>
      </c>
      <c r="BC17" s="24">
        <f>IFERROR(AZ17/AV17-1,"X")</f>
        <v>-0.15797567454215011</v>
      </c>
    </row>
    <row r="18" spans="1:55" x14ac:dyDescent="0.25">
      <c r="A18" s="54" t="s">
        <v>66</v>
      </c>
      <c r="B18" s="20" t="s">
        <v>3</v>
      </c>
      <c r="C18" s="21">
        <v>21222863</v>
      </c>
      <c r="D18" s="21">
        <v>28870483</v>
      </c>
      <c r="E18" s="21">
        <v>8347810</v>
      </c>
      <c r="F18" s="21">
        <v>16861566</v>
      </c>
      <c r="G18" s="21">
        <v>24913940</v>
      </c>
      <c r="H18" s="21">
        <v>33780777</v>
      </c>
      <c r="I18" s="21">
        <v>8226326</v>
      </c>
      <c r="J18" s="21">
        <v>14829833</v>
      </c>
      <c r="K18" s="21">
        <v>22795812</v>
      </c>
      <c r="L18" s="21">
        <v>31566667</v>
      </c>
      <c r="M18" s="21">
        <v>9909184</v>
      </c>
      <c r="N18" s="21">
        <v>21491125</v>
      </c>
      <c r="O18" s="21">
        <v>32532996.900086049</v>
      </c>
      <c r="P18" s="21">
        <v>45763795</v>
      </c>
      <c r="Q18" s="29"/>
      <c r="R18" s="24" t="s">
        <v>1</v>
      </c>
      <c r="S18" s="24">
        <f>IFERROR(P18/L18-1,"X")</f>
        <v>0.44975061827084883</v>
      </c>
      <c r="T18" s="7"/>
      <c r="U18" s="21">
        <v>8641035</v>
      </c>
      <c r="V18" s="21">
        <v>12234080</v>
      </c>
      <c r="W18" s="21">
        <v>3726113</v>
      </c>
      <c r="X18" s="21">
        <v>7155046</v>
      </c>
      <c r="Y18" s="21">
        <v>10034375</v>
      </c>
      <c r="Z18" s="21">
        <v>13514479</v>
      </c>
      <c r="AA18" s="21">
        <v>3004670</v>
      </c>
      <c r="AB18" s="21">
        <v>5340089</v>
      </c>
      <c r="AC18" s="21">
        <v>8362872</v>
      </c>
      <c r="AD18" s="21">
        <v>11606597</v>
      </c>
      <c r="AE18" s="21">
        <v>3806973</v>
      </c>
      <c r="AF18" s="21">
        <v>8714556</v>
      </c>
      <c r="AG18" s="21">
        <v>12983559</v>
      </c>
      <c r="AH18" s="21">
        <v>18374562</v>
      </c>
      <c r="AI18" s="29"/>
      <c r="AJ18" s="24" t="s">
        <v>1</v>
      </c>
      <c r="AK18" s="24">
        <f>IFERROR(AH18/AD18-1,"X")</f>
        <v>0.58311363787335768</v>
      </c>
      <c r="AL18" s="11"/>
      <c r="AM18" s="21">
        <v>12581828</v>
      </c>
      <c r="AN18" s="21">
        <v>16636403</v>
      </c>
      <c r="AO18" s="21">
        <v>4621697</v>
      </c>
      <c r="AP18" s="21">
        <v>9706520</v>
      </c>
      <c r="AQ18" s="21">
        <v>14879565</v>
      </c>
      <c r="AR18" s="21">
        <v>20266298</v>
      </c>
      <c r="AS18" s="21">
        <v>5221656</v>
      </c>
      <c r="AT18" s="21">
        <v>9489744</v>
      </c>
      <c r="AU18" s="21">
        <v>14432940</v>
      </c>
      <c r="AV18" s="21">
        <v>19960070</v>
      </c>
      <c r="AW18" s="21">
        <v>6102211</v>
      </c>
      <c r="AX18" s="21">
        <v>12776569</v>
      </c>
      <c r="AY18" s="21">
        <v>19549437.900086049</v>
      </c>
      <c r="AZ18" s="21">
        <v>27389233</v>
      </c>
      <c r="BA18" s="29"/>
      <c r="BB18" s="24" t="s">
        <v>1</v>
      </c>
      <c r="BC18" s="24">
        <f>IFERROR(AZ18/AV18-1,"X")</f>
        <v>0.37220124979521607</v>
      </c>
    </row>
    <row r="19" spans="1:55" x14ac:dyDescent="0.25">
      <c r="A19" s="52" t="s">
        <v>81</v>
      </c>
      <c r="B19" s="20" t="s">
        <v>3</v>
      </c>
      <c r="C19" s="25">
        <v>15192648</v>
      </c>
      <c r="D19" s="25">
        <v>20372329</v>
      </c>
      <c r="E19" s="25">
        <v>6034102</v>
      </c>
      <c r="F19" s="25">
        <v>11948740</v>
      </c>
      <c r="G19" s="25">
        <v>17046822</v>
      </c>
      <c r="H19" s="25">
        <v>22741969</v>
      </c>
      <c r="I19" s="25">
        <v>5102704</v>
      </c>
      <c r="J19" s="25">
        <v>9504847</v>
      </c>
      <c r="K19" s="25">
        <v>14488517</v>
      </c>
      <c r="L19" s="25">
        <v>20306369</v>
      </c>
      <c r="M19" s="25">
        <v>6515371</v>
      </c>
      <c r="N19" s="25">
        <v>14613698</v>
      </c>
      <c r="O19" s="25">
        <v>21368772</v>
      </c>
      <c r="P19" s="25">
        <v>29107714</v>
      </c>
      <c r="Q19" s="29"/>
      <c r="R19" s="24" t="s">
        <v>1</v>
      </c>
      <c r="S19" s="24">
        <f>IFERROR(P19/L19-1,"X")</f>
        <v>0.43342780779764212</v>
      </c>
      <c r="T19" s="7"/>
      <c r="U19" s="25">
        <v>6198135</v>
      </c>
      <c r="V19" s="25">
        <v>8735403</v>
      </c>
      <c r="W19" s="25">
        <v>2649626</v>
      </c>
      <c r="X19" s="25">
        <v>4987191</v>
      </c>
      <c r="Y19" s="25">
        <v>6532448</v>
      </c>
      <c r="Z19" s="25">
        <v>8502628</v>
      </c>
      <c r="AA19" s="25">
        <v>1489047</v>
      </c>
      <c r="AB19" s="25">
        <v>2736274</v>
      </c>
      <c r="AC19" s="25">
        <v>4221561</v>
      </c>
      <c r="AD19" s="25">
        <v>6194687</v>
      </c>
      <c r="AE19" s="25">
        <v>2298508</v>
      </c>
      <c r="AF19" s="25">
        <v>5846334</v>
      </c>
      <c r="AG19" s="25">
        <v>8218592</v>
      </c>
      <c r="AH19" s="25">
        <v>11151825</v>
      </c>
      <c r="AI19" s="29"/>
      <c r="AJ19" s="24" t="s">
        <v>1</v>
      </c>
      <c r="AK19" s="24">
        <f>IFERROR(AH19/AD19-1,"X")</f>
        <v>0.80022412754671857</v>
      </c>
      <c r="AL19" s="11"/>
      <c r="AM19" s="25">
        <v>8994513</v>
      </c>
      <c r="AN19" s="25">
        <v>11636926</v>
      </c>
      <c r="AO19" s="25">
        <v>3384476</v>
      </c>
      <c r="AP19" s="25">
        <v>6961549</v>
      </c>
      <c r="AQ19" s="25">
        <v>10514374</v>
      </c>
      <c r="AR19" s="25">
        <v>14239341</v>
      </c>
      <c r="AS19" s="25">
        <v>3613657</v>
      </c>
      <c r="AT19" s="25">
        <v>6768573</v>
      </c>
      <c r="AU19" s="25">
        <v>10266956</v>
      </c>
      <c r="AV19" s="25">
        <v>14111682</v>
      </c>
      <c r="AW19" s="25">
        <v>4216863</v>
      </c>
      <c r="AX19" s="25">
        <v>8767364</v>
      </c>
      <c r="AY19" s="25">
        <v>13150180</v>
      </c>
      <c r="AZ19" s="25">
        <v>17955889</v>
      </c>
      <c r="BA19" s="29"/>
      <c r="BB19" s="24" t="s">
        <v>1</v>
      </c>
      <c r="BC19" s="24">
        <f>IFERROR(AZ19/AV19-1,"X")</f>
        <v>0.27241309717721807</v>
      </c>
    </row>
    <row r="20" spans="1:55" s="6" customFormat="1" x14ac:dyDescent="0.25">
      <c r="A20" s="52" t="s">
        <v>82</v>
      </c>
      <c r="B20" s="20" t="s">
        <v>3</v>
      </c>
      <c r="C20" s="25">
        <v>6030215</v>
      </c>
      <c r="D20" s="25">
        <v>8498154</v>
      </c>
      <c r="E20" s="25">
        <v>2313708</v>
      </c>
      <c r="F20" s="25">
        <v>4912826</v>
      </c>
      <c r="G20" s="25">
        <v>7867118</v>
      </c>
      <c r="H20" s="25">
        <v>11038808</v>
      </c>
      <c r="I20" s="25">
        <v>3123622</v>
      </c>
      <c r="J20" s="25">
        <v>5324986</v>
      </c>
      <c r="K20" s="25">
        <v>8307295</v>
      </c>
      <c r="L20" s="25">
        <v>11260298</v>
      </c>
      <c r="M20" s="25">
        <v>3393813</v>
      </c>
      <c r="N20" s="25">
        <v>5581801</v>
      </c>
      <c r="O20" s="25">
        <v>8753751.900086049</v>
      </c>
      <c r="P20" s="25">
        <v>13203652</v>
      </c>
      <c r="Q20" s="29"/>
      <c r="R20" s="24" t="s">
        <v>1</v>
      </c>
      <c r="S20" s="24">
        <f>IFERROR(P20/L20-1,"X")</f>
        <v>0.17258459767228196</v>
      </c>
      <c r="T20" s="7"/>
      <c r="U20" s="25">
        <v>2442900</v>
      </c>
      <c r="V20" s="25">
        <v>3498677</v>
      </c>
      <c r="W20" s="25">
        <v>1076487</v>
      </c>
      <c r="X20" s="25">
        <v>2167855</v>
      </c>
      <c r="Y20" s="25">
        <v>3501927</v>
      </c>
      <c r="Z20" s="25">
        <v>5011851</v>
      </c>
      <c r="AA20" s="25">
        <v>1515623</v>
      </c>
      <c r="AB20" s="25">
        <v>2603815</v>
      </c>
      <c r="AC20" s="25">
        <v>4141311</v>
      </c>
      <c r="AD20" s="25">
        <v>5411910</v>
      </c>
      <c r="AE20" s="25">
        <v>1508465</v>
      </c>
      <c r="AF20" s="25">
        <v>1829861</v>
      </c>
      <c r="AG20" s="25">
        <v>3190262</v>
      </c>
      <c r="AH20" s="25">
        <v>5031607</v>
      </c>
      <c r="AI20" s="29"/>
      <c r="AJ20" s="24" t="s">
        <v>1</v>
      </c>
      <c r="AK20" s="24">
        <f>IFERROR(AH20/AD20-1,"X")</f>
        <v>-7.0271493797938289E-2</v>
      </c>
      <c r="AL20" s="11"/>
      <c r="AM20" s="25">
        <v>3587315</v>
      </c>
      <c r="AN20" s="25">
        <v>4999477</v>
      </c>
      <c r="AO20" s="25">
        <v>1237221</v>
      </c>
      <c r="AP20" s="25">
        <v>2744971</v>
      </c>
      <c r="AQ20" s="25">
        <v>4365191</v>
      </c>
      <c r="AR20" s="25">
        <v>6026957</v>
      </c>
      <c r="AS20" s="25">
        <v>1607999</v>
      </c>
      <c r="AT20" s="25">
        <v>2721171</v>
      </c>
      <c r="AU20" s="25">
        <v>4165984</v>
      </c>
      <c r="AV20" s="25">
        <v>5848388</v>
      </c>
      <c r="AW20" s="25">
        <v>1885348</v>
      </c>
      <c r="AX20" s="25">
        <v>3751940</v>
      </c>
      <c r="AY20" s="25">
        <v>5563489.900086049</v>
      </c>
      <c r="AZ20" s="25">
        <v>8172045</v>
      </c>
      <c r="BA20" s="29"/>
      <c r="BB20" s="24" t="s">
        <v>1</v>
      </c>
      <c r="BC20" s="24">
        <f>IFERROR(AZ20/AV20-1,"X")</f>
        <v>0.39731580736435412</v>
      </c>
    </row>
    <row r="21" spans="1:55" s="6" customFormat="1" x14ac:dyDescent="0.25">
      <c r="A21" s="52" t="s">
        <v>225</v>
      </c>
      <c r="B21" s="20" t="s">
        <v>3</v>
      </c>
      <c r="C21" s="25" t="s">
        <v>1</v>
      </c>
      <c r="D21" s="25" t="s">
        <v>1</v>
      </c>
      <c r="E21" s="25" t="s">
        <v>1</v>
      </c>
      <c r="F21" s="25" t="s">
        <v>1</v>
      </c>
      <c r="G21" s="25" t="s">
        <v>1</v>
      </c>
      <c r="H21" s="25" t="s">
        <v>1</v>
      </c>
      <c r="I21" s="25" t="s">
        <v>1</v>
      </c>
      <c r="J21" s="25" t="s">
        <v>1</v>
      </c>
      <c r="K21" s="25" t="s">
        <v>1</v>
      </c>
      <c r="L21" s="25" t="s">
        <v>1</v>
      </c>
      <c r="M21" s="25" t="s">
        <v>1</v>
      </c>
      <c r="N21" s="25">
        <v>39</v>
      </c>
      <c r="O21" s="25">
        <v>51.04609013016406</v>
      </c>
      <c r="P21" s="25">
        <v>89</v>
      </c>
      <c r="Q21" s="29"/>
      <c r="R21" s="24" t="s">
        <v>1</v>
      </c>
      <c r="S21" s="24" t="str">
        <f>IFERROR(P21/L21-1,"X")</f>
        <v>X</v>
      </c>
      <c r="T21" s="7"/>
      <c r="U21" s="25" t="s">
        <v>1</v>
      </c>
      <c r="V21" s="25" t="s">
        <v>1</v>
      </c>
      <c r="W21" s="25" t="s">
        <v>1</v>
      </c>
      <c r="X21" s="25" t="s">
        <v>1</v>
      </c>
      <c r="Y21" s="25" t="s">
        <v>1</v>
      </c>
      <c r="Z21" s="25" t="s">
        <v>1</v>
      </c>
      <c r="AA21" s="25" t="s">
        <v>1</v>
      </c>
      <c r="AB21" s="25" t="s">
        <v>1</v>
      </c>
      <c r="AC21" s="25" t="s">
        <v>1</v>
      </c>
      <c r="AD21" s="25" t="s">
        <v>1</v>
      </c>
      <c r="AE21" s="25" t="s">
        <v>1</v>
      </c>
      <c r="AF21" s="25">
        <v>2</v>
      </c>
      <c r="AG21" s="25">
        <v>3</v>
      </c>
      <c r="AH21" s="25">
        <v>4</v>
      </c>
      <c r="AI21" s="29"/>
      <c r="AJ21" s="24" t="s">
        <v>1</v>
      </c>
      <c r="AK21" s="24" t="str">
        <f>IFERROR(AH21/AD21-1,"X")</f>
        <v>X</v>
      </c>
      <c r="AL21" s="11"/>
      <c r="AM21" s="25" t="s">
        <v>1</v>
      </c>
      <c r="AN21" s="25" t="s">
        <v>1</v>
      </c>
      <c r="AO21" s="25" t="s">
        <v>1</v>
      </c>
      <c r="AP21" s="25" t="s">
        <v>1</v>
      </c>
      <c r="AQ21" s="25" t="s">
        <v>1</v>
      </c>
      <c r="AR21" s="25" t="s">
        <v>1</v>
      </c>
      <c r="AS21" s="25" t="s">
        <v>1</v>
      </c>
      <c r="AT21" s="25" t="s">
        <v>1</v>
      </c>
      <c r="AU21" s="25" t="s">
        <v>1</v>
      </c>
      <c r="AV21" s="25" t="s">
        <v>1</v>
      </c>
      <c r="AW21" s="25" t="s">
        <v>1</v>
      </c>
      <c r="AX21" s="25">
        <v>37</v>
      </c>
      <c r="AY21" s="25">
        <v>48.04609013016406</v>
      </c>
      <c r="AZ21" s="25">
        <v>85</v>
      </c>
      <c r="BA21" s="29"/>
      <c r="BB21" s="24" t="s">
        <v>1</v>
      </c>
      <c r="BC21" s="24" t="str">
        <f>IFERROR(AZ21/AV21-1,"X")</f>
        <v>X</v>
      </c>
    </row>
    <row r="22" spans="1:55" s="6" customFormat="1" x14ac:dyDescent="0.25">
      <c r="A22" s="52" t="s">
        <v>224</v>
      </c>
      <c r="B22" s="20" t="s">
        <v>3</v>
      </c>
      <c r="C22" s="25" t="s">
        <v>1</v>
      </c>
      <c r="D22" s="25" t="s">
        <v>1</v>
      </c>
      <c r="E22" s="25" t="s">
        <v>1</v>
      </c>
      <c r="F22" s="25" t="s">
        <v>1</v>
      </c>
      <c r="G22" s="25" t="s">
        <v>1</v>
      </c>
      <c r="H22" s="25" t="s">
        <v>1</v>
      </c>
      <c r="I22" s="25" t="s">
        <v>1</v>
      </c>
      <c r="J22" s="25" t="s">
        <v>1</v>
      </c>
      <c r="K22" s="25" t="s">
        <v>1</v>
      </c>
      <c r="L22" s="25" t="s">
        <v>1</v>
      </c>
      <c r="M22" s="25" t="s">
        <v>1</v>
      </c>
      <c r="N22" s="25">
        <v>5581762</v>
      </c>
      <c r="O22" s="25">
        <v>8753700.8539959192</v>
      </c>
      <c r="P22" s="25">
        <v>13203563</v>
      </c>
      <c r="Q22" s="29"/>
      <c r="R22" s="24" t="s">
        <v>1</v>
      </c>
      <c r="S22" s="24" t="str">
        <f>IFERROR(P22/L22-1,"X")</f>
        <v>X</v>
      </c>
      <c r="T22" s="7"/>
      <c r="U22" s="25" t="s">
        <v>1</v>
      </c>
      <c r="V22" s="25" t="s">
        <v>1</v>
      </c>
      <c r="W22" s="25" t="s">
        <v>1</v>
      </c>
      <c r="X22" s="25" t="s">
        <v>1</v>
      </c>
      <c r="Y22" s="25" t="s">
        <v>1</v>
      </c>
      <c r="Z22" s="25" t="s">
        <v>1</v>
      </c>
      <c r="AA22" s="25" t="s">
        <v>1</v>
      </c>
      <c r="AB22" s="25" t="s">
        <v>1</v>
      </c>
      <c r="AC22" s="25" t="s">
        <v>1</v>
      </c>
      <c r="AD22" s="25" t="s">
        <v>1</v>
      </c>
      <c r="AE22" s="25" t="s">
        <v>1</v>
      </c>
      <c r="AF22" s="25">
        <v>1829859</v>
      </c>
      <c r="AG22" s="25">
        <v>3190259</v>
      </c>
      <c r="AH22" s="25">
        <v>5031603</v>
      </c>
      <c r="AI22" s="29"/>
      <c r="AJ22" s="24" t="s">
        <v>1</v>
      </c>
      <c r="AK22" s="24" t="str">
        <f>IFERROR(AH22/AD22-1,"X")</f>
        <v>X</v>
      </c>
      <c r="AL22" s="11"/>
      <c r="AM22" s="25" t="s">
        <v>1</v>
      </c>
      <c r="AN22" s="25" t="s">
        <v>1</v>
      </c>
      <c r="AO22" s="25" t="s">
        <v>1</v>
      </c>
      <c r="AP22" s="25" t="s">
        <v>1</v>
      </c>
      <c r="AQ22" s="25" t="s">
        <v>1</v>
      </c>
      <c r="AR22" s="25" t="s">
        <v>1</v>
      </c>
      <c r="AS22" s="25" t="s">
        <v>1</v>
      </c>
      <c r="AT22" s="25" t="s">
        <v>1</v>
      </c>
      <c r="AU22" s="25" t="s">
        <v>1</v>
      </c>
      <c r="AV22" s="25" t="s">
        <v>1</v>
      </c>
      <c r="AW22" s="25" t="s">
        <v>1</v>
      </c>
      <c r="AX22" s="25">
        <v>3751903</v>
      </c>
      <c r="AY22" s="25">
        <v>5563441.8539959192</v>
      </c>
      <c r="AZ22" s="25">
        <v>8171960</v>
      </c>
      <c r="BA22" s="29"/>
      <c r="BB22" s="24" t="s">
        <v>1</v>
      </c>
      <c r="BC22" s="24" t="str">
        <f>IFERROR(AZ22/AV22-1,"X")</f>
        <v>X</v>
      </c>
    </row>
    <row r="23" spans="1:55" s="6" customFormat="1" x14ac:dyDescent="0.25">
      <c r="A23" s="52" t="s">
        <v>230</v>
      </c>
      <c r="B23" s="20" t="s">
        <v>3</v>
      </c>
      <c r="C23" s="25" t="s">
        <v>1</v>
      </c>
      <c r="D23" s="25" t="s">
        <v>1</v>
      </c>
      <c r="E23" s="25" t="s">
        <v>1</v>
      </c>
      <c r="F23" s="25" t="s">
        <v>1</v>
      </c>
      <c r="G23" s="25" t="s">
        <v>1</v>
      </c>
      <c r="H23" s="25" t="s">
        <v>1</v>
      </c>
      <c r="I23" s="25" t="s">
        <v>1</v>
      </c>
      <c r="J23" s="25" t="s">
        <v>1</v>
      </c>
      <c r="K23" s="25" t="s">
        <v>1</v>
      </c>
      <c r="L23" s="25" t="s">
        <v>1</v>
      </c>
      <c r="M23" s="25" t="s">
        <v>1</v>
      </c>
      <c r="N23" s="25">
        <v>1295626</v>
      </c>
      <c r="O23" s="25">
        <v>2410473</v>
      </c>
      <c r="P23" s="25">
        <v>3452429</v>
      </c>
      <c r="Q23" s="29"/>
      <c r="R23" s="24" t="s">
        <v>1</v>
      </c>
      <c r="S23" s="24" t="str">
        <f>IFERROR(P23/L23-1,"X")</f>
        <v>X</v>
      </c>
      <c r="T23" s="7"/>
      <c r="U23" s="25" t="s">
        <v>1</v>
      </c>
      <c r="V23" s="25" t="s">
        <v>1</v>
      </c>
      <c r="W23" s="25" t="s">
        <v>1</v>
      </c>
      <c r="X23" s="25" t="s">
        <v>1</v>
      </c>
      <c r="Y23" s="25" t="s">
        <v>1</v>
      </c>
      <c r="Z23" s="25" t="s">
        <v>1</v>
      </c>
      <c r="AA23" s="25" t="s">
        <v>1</v>
      </c>
      <c r="AB23" s="25" t="s">
        <v>1</v>
      </c>
      <c r="AC23" s="25" t="s">
        <v>1</v>
      </c>
      <c r="AD23" s="25" t="s">
        <v>1</v>
      </c>
      <c r="AE23" s="25" t="s">
        <v>1</v>
      </c>
      <c r="AF23" s="25">
        <v>1038361</v>
      </c>
      <c r="AG23" s="25">
        <v>1574705</v>
      </c>
      <c r="AH23" s="25">
        <v>2191130</v>
      </c>
      <c r="AI23" s="29"/>
      <c r="AJ23" s="24" t="s">
        <v>1</v>
      </c>
      <c r="AK23" s="24" t="str">
        <f>IFERROR(AH23/AD23-1,"X")</f>
        <v>X</v>
      </c>
      <c r="AL23" s="11"/>
      <c r="AM23" s="25" t="s">
        <v>1</v>
      </c>
      <c r="AN23" s="25" t="s">
        <v>1</v>
      </c>
      <c r="AO23" s="25" t="s">
        <v>1</v>
      </c>
      <c r="AP23" s="25" t="s">
        <v>1</v>
      </c>
      <c r="AQ23" s="25" t="s">
        <v>1</v>
      </c>
      <c r="AR23" s="25" t="s">
        <v>1</v>
      </c>
      <c r="AS23" s="25" t="s">
        <v>1</v>
      </c>
      <c r="AT23" s="25" t="s">
        <v>1</v>
      </c>
      <c r="AU23" s="25" t="s">
        <v>1</v>
      </c>
      <c r="AV23" s="25" t="s">
        <v>1</v>
      </c>
      <c r="AW23" s="25" t="s">
        <v>1</v>
      </c>
      <c r="AX23" s="25">
        <v>257265</v>
      </c>
      <c r="AY23" s="25">
        <v>835768</v>
      </c>
      <c r="AZ23" s="25">
        <v>1261299</v>
      </c>
      <c r="BA23" s="29"/>
      <c r="BB23" s="24" t="s">
        <v>1</v>
      </c>
      <c r="BC23" s="24" t="str">
        <f>IFERROR(AZ23/AV23-1,"X")</f>
        <v>X</v>
      </c>
    </row>
    <row r="24" spans="1:55" x14ac:dyDescent="0.25">
      <c r="A24" s="54" t="s">
        <v>83</v>
      </c>
      <c r="B24" s="20" t="s">
        <v>3</v>
      </c>
      <c r="C24" s="23">
        <v>8759006</v>
      </c>
      <c r="D24" s="23">
        <v>12537453</v>
      </c>
      <c r="E24" s="23">
        <v>4067791</v>
      </c>
      <c r="F24" s="23">
        <v>8094690</v>
      </c>
      <c r="G24" s="23">
        <v>11950034</v>
      </c>
      <c r="H24" s="23">
        <v>16586550</v>
      </c>
      <c r="I24" s="23">
        <v>4318631</v>
      </c>
      <c r="J24" s="23">
        <v>8101338</v>
      </c>
      <c r="K24" s="23">
        <v>12538194</v>
      </c>
      <c r="L24" s="23">
        <v>17829747</v>
      </c>
      <c r="M24" s="23">
        <v>6604392</v>
      </c>
      <c r="N24" s="23">
        <v>14810065</v>
      </c>
      <c r="O24" s="23">
        <v>22667865</v>
      </c>
      <c r="P24" s="23">
        <v>32405187</v>
      </c>
      <c r="Q24" s="29"/>
      <c r="R24" s="24" t="s">
        <v>1</v>
      </c>
      <c r="S24" s="24">
        <f>IFERROR(P24/L24-1,"X")</f>
        <v>0.81747878979998978</v>
      </c>
      <c r="T24" s="7"/>
      <c r="U24" s="23">
        <v>6182092</v>
      </c>
      <c r="V24" s="23">
        <v>8916309</v>
      </c>
      <c r="W24" s="23">
        <v>2818438</v>
      </c>
      <c r="X24" s="23">
        <v>5418414</v>
      </c>
      <c r="Y24" s="23">
        <v>7447195</v>
      </c>
      <c r="Z24" s="23">
        <v>10153332</v>
      </c>
      <c r="AA24" s="23">
        <v>2109625</v>
      </c>
      <c r="AB24" s="23">
        <v>3898279</v>
      </c>
      <c r="AC24" s="23">
        <v>6065209</v>
      </c>
      <c r="AD24" s="23">
        <v>8549596</v>
      </c>
      <c r="AE24" s="23">
        <v>3022266</v>
      </c>
      <c r="AF24" s="23">
        <v>7118365</v>
      </c>
      <c r="AG24" s="23">
        <v>10583258</v>
      </c>
      <c r="AH24" s="23">
        <v>15069013</v>
      </c>
      <c r="AI24" s="29"/>
      <c r="AJ24" s="24" t="s">
        <v>1</v>
      </c>
      <c r="AK24" s="24">
        <f>IFERROR(AH24/AD24-1,"X")</f>
        <v>0.76254094345510604</v>
      </c>
      <c r="AL24" s="11"/>
      <c r="AM24" s="23">
        <v>2576914</v>
      </c>
      <c r="AN24" s="23">
        <v>3621144</v>
      </c>
      <c r="AO24" s="23">
        <v>1249353</v>
      </c>
      <c r="AP24" s="23">
        <v>2676276</v>
      </c>
      <c r="AQ24" s="23">
        <v>4502839</v>
      </c>
      <c r="AR24" s="23">
        <v>6433218</v>
      </c>
      <c r="AS24" s="23">
        <v>2209006</v>
      </c>
      <c r="AT24" s="23">
        <v>4203059</v>
      </c>
      <c r="AU24" s="23">
        <v>6472985</v>
      </c>
      <c r="AV24" s="23">
        <v>9280151</v>
      </c>
      <c r="AW24" s="23">
        <v>3582126</v>
      </c>
      <c r="AX24" s="23">
        <v>7691700</v>
      </c>
      <c r="AY24" s="23">
        <v>12084607</v>
      </c>
      <c r="AZ24" s="23">
        <v>17336174</v>
      </c>
      <c r="BA24" s="29"/>
      <c r="BB24" s="24" t="s">
        <v>1</v>
      </c>
      <c r="BC24" s="24">
        <f>IFERROR(AZ24/AV24-1,"X")</f>
        <v>0.86809180152348819</v>
      </c>
    </row>
    <row r="25" spans="1:55" x14ac:dyDescent="0.25">
      <c r="A25" s="52" t="s">
        <v>84</v>
      </c>
      <c r="B25" s="20" t="s">
        <v>3</v>
      </c>
      <c r="C25" s="23">
        <v>7852148</v>
      </c>
      <c r="D25" s="23">
        <v>11156821</v>
      </c>
      <c r="E25" s="23">
        <v>3586990</v>
      </c>
      <c r="F25" s="23">
        <v>7052991</v>
      </c>
      <c r="G25" s="23">
        <v>10173863</v>
      </c>
      <c r="H25" s="23">
        <v>13968633</v>
      </c>
      <c r="I25" s="23">
        <v>3422506</v>
      </c>
      <c r="J25" s="23">
        <v>6468094</v>
      </c>
      <c r="K25" s="23">
        <v>9943619</v>
      </c>
      <c r="L25" s="23">
        <v>14334632</v>
      </c>
      <c r="M25" s="23">
        <v>5122004</v>
      </c>
      <c r="N25" s="23">
        <v>11751646</v>
      </c>
      <c r="O25" s="23">
        <v>17309557</v>
      </c>
      <c r="P25" s="23">
        <v>24126989</v>
      </c>
      <c r="Q25" s="29"/>
      <c r="R25" s="24" t="s">
        <v>1</v>
      </c>
      <c r="S25" s="24">
        <f>IFERROR(P25/L25-1,"X")</f>
        <v>0.68312580329931039</v>
      </c>
      <c r="T25" s="7"/>
      <c r="U25" s="23">
        <v>5353636</v>
      </c>
      <c r="V25" s="23">
        <v>7632750</v>
      </c>
      <c r="W25" s="23">
        <v>2341763</v>
      </c>
      <c r="X25" s="23">
        <v>4388126</v>
      </c>
      <c r="Y25" s="23">
        <v>5707864</v>
      </c>
      <c r="Z25" s="23">
        <v>7618049</v>
      </c>
      <c r="AA25" s="23">
        <v>1344882</v>
      </c>
      <c r="AB25" s="23">
        <v>2534011</v>
      </c>
      <c r="AC25" s="23">
        <v>3934246</v>
      </c>
      <c r="AD25" s="23">
        <v>5816908</v>
      </c>
      <c r="AE25" s="23">
        <v>2211054</v>
      </c>
      <c r="AF25" s="23">
        <v>5569602</v>
      </c>
      <c r="AG25" s="23">
        <v>7811846</v>
      </c>
      <c r="AH25" s="23">
        <v>10804346</v>
      </c>
      <c r="AI25" s="29"/>
      <c r="AJ25" s="24" t="s">
        <v>1</v>
      </c>
      <c r="AK25" s="24">
        <f>IFERROR(AH25/AD25-1,"X")</f>
        <v>0.85740362405594173</v>
      </c>
      <c r="AL25" s="11"/>
      <c r="AM25" s="23">
        <v>2498512</v>
      </c>
      <c r="AN25" s="23">
        <v>3524071</v>
      </c>
      <c r="AO25" s="23">
        <v>1245227</v>
      </c>
      <c r="AP25" s="23">
        <v>2664865</v>
      </c>
      <c r="AQ25" s="23">
        <v>4465999</v>
      </c>
      <c r="AR25" s="23">
        <v>6350584</v>
      </c>
      <c r="AS25" s="23">
        <v>2077624</v>
      </c>
      <c r="AT25" s="23">
        <v>3934083</v>
      </c>
      <c r="AU25" s="23">
        <v>6009373</v>
      </c>
      <c r="AV25" s="23">
        <v>8517724</v>
      </c>
      <c r="AW25" s="23">
        <v>2910950</v>
      </c>
      <c r="AX25" s="23">
        <v>6182044</v>
      </c>
      <c r="AY25" s="23">
        <v>9497711</v>
      </c>
      <c r="AZ25" s="23">
        <v>13322643</v>
      </c>
      <c r="BA25" s="29"/>
      <c r="BB25" s="24" t="s">
        <v>1</v>
      </c>
      <c r="BC25" s="24">
        <f>IFERROR(AZ25/AV25-1,"X")</f>
        <v>0.5641083228336583</v>
      </c>
    </row>
    <row r="26" spans="1:55" s="6" customFormat="1" x14ac:dyDescent="0.25">
      <c r="A26" s="52" t="s">
        <v>85</v>
      </c>
      <c r="B26" s="20" t="s">
        <v>3</v>
      </c>
      <c r="C26" s="23">
        <v>906858</v>
      </c>
      <c r="D26" s="23">
        <v>1380632</v>
      </c>
      <c r="E26" s="23">
        <v>480801</v>
      </c>
      <c r="F26" s="23">
        <v>1041699</v>
      </c>
      <c r="G26" s="23">
        <v>1776171</v>
      </c>
      <c r="H26" s="23">
        <v>2617917</v>
      </c>
      <c r="I26" s="23">
        <v>896125</v>
      </c>
      <c r="J26" s="23">
        <v>1633244</v>
      </c>
      <c r="K26" s="23">
        <v>2594575</v>
      </c>
      <c r="L26" s="23">
        <v>3495115</v>
      </c>
      <c r="M26" s="23">
        <v>1482388</v>
      </c>
      <c r="N26" s="23">
        <v>3058419</v>
      </c>
      <c r="O26" s="23">
        <v>5358308</v>
      </c>
      <c r="P26" s="23">
        <v>8278198</v>
      </c>
      <c r="Q26" s="29"/>
      <c r="R26" s="24" t="s">
        <v>1</v>
      </c>
      <c r="S26" s="24">
        <f>IFERROR(P26/L26-1,"X")</f>
        <v>1.3685051850940528</v>
      </c>
      <c r="T26" s="7"/>
      <c r="U26" s="25">
        <v>828456</v>
      </c>
      <c r="V26" s="25">
        <v>1283559</v>
      </c>
      <c r="W26" s="25">
        <v>476675</v>
      </c>
      <c r="X26" s="25">
        <v>1030288</v>
      </c>
      <c r="Y26" s="25">
        <v>1739331</v>
      </c>
      <c r="Z26" s="25">
        <v>2535283</v>
      </c>
      <c r="AA26" s="25">
        <v>764743</v>
      </c>
      <c r="AB26" s="25">
        <v>1364268</v>
      </c>
      <c r="AC26" s="25">
        <v>2130963</v>
      </c>
      <c r="AD26" s="25">
        <v>2732688</v>
      </c>
      <c r="AE26" s="25">
        <v>811212</v>
      </c>
      <c r="AF26" s="25">
        <v>1548763</v>
      </c>
      <c r="AG26" s="25">
        <v>2771412</v>
      </c>
      <c r="AH26" s="25">
        <v>4264667</v>
      </c>
      <c r="AI26" s="29"/>
      <c r="AJ26" s="24" t="s">
        <v>1</v>
      </c>
      <c r="AK26" s="24">
        <f>IFERROR(AH26/AD26-1,"X")</f>
        <v>0.56061248119068119</v>
      </c>
      <c r="AL26" s="11"/>
      <c r="AM26" s="25">
        <v>78402</v>
      </c>
      <c r="AN26" s="25">
        <v>97073</v>
      </c>
      <c r="AO26" s="25">
        <v>4126</v>
      </c>
      <c r="AP26" s="25">
        <v>11411</v>
      </c>
      <c r="AQ26" s="25">
        <v>36840</v>
      </c>
      <c r="AR26" s="25">
        <v>82634</v>
      </c>
      <c r="AS26" s="25">
        <v>131382</v>
      </c>
      <c r="AT26" s="25">
        <v>268976</v>
      </c>
      <c r="AU26" s="25">
        <v>463612</v>
      </c>
      <c r="AV26" s="25">
        <v>762427</v>
      </c>
      <c r="AW26" s="25">
        <v>671176</v>
      </c>
      <c r="AX26" s="25">
        <v>1509656</v>
      </c>
      <c r="AY26" s="25">
        <v>2586896</v>
      </c>
      <c r="AZ26" s="25">
        <v>4013531</v>
      </c>
      <c r="BA26" s="29"/>
      <c r="BB26" s="24" t="s">
        <v>1</v>
      </c>
      <c r="BC26" s="24">
        <f>IFERROR(AZ26/AV26-1,"X")</f>
        <v>4.2641511908681089</v>
      </c>
    </row>
    <row r="27" spans="1:55" ht="22.5" x14ac:dyDescent="0.25">
      <c r="A27" s="47" t="s">
        <v>65</v>
      </c>
      <c r="B27" s="17" t="s">
        <v>3</v>
      </c>
      <c r="C27" s="26">
        <v>7531452</v>
      </c>
      <c r="D27" s="26">
        <v>7657285</v>
      </c>
      <c r="E27" s="26">
        <v>8355092</v>
      </c>
      <c r="F27" s="26">
        <v>8523578</v>
      </c>
      <c r="G27" s="26">
        <v>8060182</v>
      </c>
      <c r="H27" s="26">
        <v>8877616</v>
      </c>
      <c r="I27" s="26">
        <v>8232232</v>
      </c>
      <c r="J27" s="26">
        <v>6611267</v>
      </c>
      <c r="K27" s="26">
        <v>7975470</v>
      </c>
      <c r="L27" s="26">
        <v>8781668</v>
      </c>
      <c r="M27" s="26">
        <v>9915339</v>
      </c>
      <c r="N27" s="26">
        <v>11589869</v>
      </c>
      <c r="O27" s="26">
        <v>11049696</v>
      </c>
      <c r="P27" s="26">
        <v>13239083</v>
      </c>
      <c r="Q27" s="29"/>
      <c r="R27" s="19">
        <f>IFERROR(P27/O27-1,"X")</f>
        <v>0.19814002122773333</v>
      </c>
      <c r="S27" s="19">
        <f>IFERROR(P27/L27-1,"X")</f>
        <v>0.50758181703065985</v>
      </c>
      <c r="T27" s="7"/>
      <c r="U27" s="26">
        <v>3110677</v>
      </c>
      <c r="V27" s="26">
        <v>3593801</v>
      </c>
      <c r="W27" s="26">
        <v>3726543</v>
      </c>
      <c r="X27" s="26">
        <v>3429435</v>
      </c>
      <c r="Y27" s="26">
        <v>2879805</v>
      </c>
      <c r="Z27" s="26">
        <v>3480741</v>
      </c>
      <c r="AA27" s="26">
        <v>3005069</v>
      </c>
      <c r="AB27" s="26">
        <v>2335808</v>
      </c>
      <c r="AC27" s="26">
        <v>3023483</v>
      </c>
      <c r="AD27" s="26">
        <v>3244496</v>
      </c>
      <c r="AE27" s="26">
        <v>3807418</v>
      </c>
      <c r="AF27" s="26">
        <v>4908172</v>
      </c>
      <c r="AG27" s="26">
        <v>4269593</v>
      </c>
      <c r="AH27" s="26">
        <v>5391835</v>
      </c>
      <c r="AI27" s="29"/>
      <c r="AJ27" s="19">
        <f>IFERROR(AH27/AG27-1,"X")</f>
        <v>0.2628451939095835</v>
      </c>
      <c r="AK27" s="19">
        <f>IFERROR(AH27/AD27-1,"X")</f>
        <v>0.66184054472559062</v>
      </c>
      <c r="AL27" s="11"/>
      <c r="AM27" s="26">
        <v>4420775</v>
      </c>
      <c r="AN27" s="26">
        <v>4063484</v>
      </c>
      <c r="AO27" s="26">
        <v>4628549</v>
      </c>
      <c r="AP27" s="26">
        <v>5094143</v>
      </c>
      <c r="AQ27" s="26">
        <v>5180377</v>
      </c>
      <c r="AR27" s="26">
        <v>5396875</v>
      </c>
      <c r="AS27" s="26">
        <v>5227163</v>
      </c>
      <c r="AT27" s="26">
        <v>4275459</v>
      </c>
      <c r="AU27" s="26">
        <v>4951987</v>
      </c>
      <c r="AV27" s="26">
        <v>5537172</v>
      </c>
      <c r="AW27" s="26">
        <v>6107921</v>
      </c>
      <c r="AX27" s="26">
        <v>6681697</v>
      </c>
      <c r="AY27" s="26">
        <v>6780103</v>
      </c>
      <c r="AZ27" s="26">
        <v>7847248</v>
      </c>
      <c r="BA27" s="29"/>
      <c r="BB27" s="19">
        <f>IFERROR(AZ27/AY27-1,"X")</f>
        <v>0.15739362661599676</v>
      </c>
      <c r="BC27" s="19">
        <f>IFERROR(AZ27/AV27-1,"X")</f>
        <v>0.41719419226998911</v>
      </c>
    </row>
    <row r="28" spans="1:55" x14ac:dyDescent="0.25">
      <c r="A28" s="50" t="s">
        <v>54</v>
      </c>
      <c r="B28" s="20" t="s">
        <v>3</v>
      </c>
      <c r="C28" s="25">
        <v>3521</v>
      </c>
      <c r="D28" s="25">
        <v>5187</v>
      </c>
      <c r="E28" s="25">
        <v>3989</v>
      </c>
      <c r="F28" s="25">
        <v>4955</v>
      </c>
      <c r="G28" s="25">
        <v>4122</v>
      </c>
      <c r="H28" s="25">
        <v>6266</v>
      </c>
      <c r="I28" s="25">
        <v>3422</v>
      </c>
      <c r="J28" s="25">
        <v>4083</v>
      </c>
      <c r="K28" s="25">
        <v>5009</v>
      </c>
      <c r="L28" s="25">
        <v>5923</v>
      </c>
      <c r="M28" s="25">
        <v>3453</v>
      </c>
      <c r="N28" s="25">
        <v>4156</v>
      </c>
      <c r="O28" s="25">
        <v>4436.0270592566158</v>
      </c>
      <c r="P28" s="25">
        <v>4795.9729407433842</v>
      </c>
      <c r="Q28" s="29"/>
      <c r="R28" s="24">
        <f>IFERROR(P28/O28-1,"X")</f>
        <v>8.1141498164595927E-2</v>
      </c>
      <c r="S28" s="24">
        <f>IFERROR(P28/L28-1,"X")</f>
        <v>-0.19027976688445314</v>
      </c>
      <c r="T28" s="7"/>
      <c r="U28" s="25">
        <v>310</v>
      </c>
      <c r="V28" s="25">
        <v>493</v>
      </c>
      <c r="W28" s="25">
        <v>272</v>
      </c>
      <c r="X28" s="25">
        <v>293</v>
      </c>
      <c r="Y28" s="25">
        <v>272</v>
      </c>
      <c r="Z28" s="25">
        <v>396</v>
      </c>
      <c r="AA28" s="25">
        <v>213</v>
      </c>
      <c r="AB28" s="25">
        <v>230</v>
      </c>
      <c r="AC28" s="25">
        <v>404</v>
      </c>
      <c r="AD28" s="25">
        <v>458</v>
      </c>
      <c r="AE28" s="25">
        <v>261</v>
      </c>
      <c r="AF28" s="25">
        <v>314</v>
      </c>
      <c r="AG28" s="25">
        <v>294</v>
      </c>
      <c r="AH28" s="25">
        <v>470</v>
      </c>
      <c r="AI28" s="29"/>
      <c r="AJ28" s="24">
        <f>IFERROR(AH28/AG28-1,"X")</f>
        <v>0.59863945578231292</v>
      </c>
      <c r="AK28" s="24">
        <f>IFERROR(AH28/AD28-1,"X")</f>
        <v>2.6200873362445476E-2</v>
      </c>
      <c r="AL28" s="11"/>
      <c r="AM28" s="25">
        <v>3211</v>
      </c>
      <c r="AN28" s="25">
        <v>4694</v>
      </c>
      <c r="AO28" s="25">
        <v>3717</v>
      </c>
      <c r="AP28" s="25">
        <v>4662</v>
      </c>
      <c r="AQ28" s="25">
        <v>3850</v>
      </c>
      <c r="AR28" s="25">
        <v>5870</v>
      </c>
      <c r="AS28" s="25">
        <v>3209</v>
      </c>
      <c r="AT28" s="25">
        <v>3853</v>
      </c>
      <c r="AU28" s="25">
        <v>4605</v>
      </c>
      <c r="AV28" s="25">
        <v>5465</v>
      </c>
      <c r="AW28" s="25">
        <v>3192</v>
      </c>
      <c r="AX28" s="25">
        <v>3842</v>
      </c>
      <c r="AY28" s="25">
        <v>4142.0270592566158</v>
      </c>
      <c r="AZ28" s="25">
        <v>4325.9729407433842</v>
      </c>
      <c r="BA28" s="29"/>
      <c r="BB28" s="24">
        <f>IFERROR(AZ28/AY28-1,"X")</f>
        <v>4.4409628149503666E-2</v>
      </c>
      <c r="BC28" s="24">
        <f>IFERROR(AZ28/AV28-1,"X")</f>
        <v>-0.20842215173954548</v>
      </c>
    </row>
    <row r="29" spans="1:55" ht="22.5" x14ac:dyDescent="0.25">
      <c r="A29" s="48" t="s">
        <v>67</v>
      </c>
      <c r="B29" s="20" t="s">
        <v>3</v>
      </c>
      <c r="C29" s="25">
        <v>3397</v>
      </c>
      <c r="D29" s="25">
        <v>5130</v>
      </c>
      <c r="E29" s="25">
        <v>3817</v>
      </c>
      <c r="F29" s="25">
        <v>4575</v>
      </c>
      <c r="G29" s="25">
        <v>3609</v>
      </c>
      <c r="H29" s="25">
        <v>6235</v>
      </c>
      <c r="I29" s="25">
        <v>3241</v>
      </c>
      <c r="J29" s="25">
        <v>3811</v>
      </c>
      <c r="K29" s="25">
        <v>4847</v>
      </c>
      <c r="L29" s="25">
        <v>5592</v>
      </c>
      <c r="M29" s="25">
        <v>3239</v>
      </c>
      <c r="N29" s="25">
        <v>4162</v>
      </c>
      <c r="O29" s="25">
        <v>4360.0270592566158</v>
      </c>
      <c r="P29" s="25">
        <v>4945.9729407433842</v>
      </c>
      <c r="Q29" s="29"/>
      <c r="R29" s="24">
        <f>IFERROR(P29/O29-1,"X")</f>
        <v>0.13439042316096828</v>
      </c>
      <c r="S29" s="24">
        <f>IFERROR(P29/L29-1,"X")</f>
        <v>-0.11552701345790695</v>
      </c>
      <c r="T29" s="7"/>
      <c r="U29" s="25">
        <v>284</v>
      </c>
      <c r="V29" s="25">
        <v>466</v>
      </c>
      <c r="W29" s="25">
        <v>210</v>
      </c>
      <c r="X29" s="25">
        <v>208</v>
      </c>
      <c r="Y29" s="25">
        <v>194</v>
      </c>
      <c r="Z29" s="25">
        <v>258</v>
      </c>
      <c r="AA29" s="25">
        <v>159</v>
      </c>
      <c r="AB29" s="25">
        <v>186</v>
      </c>
      <c r="AC29" s="25">
        <v>337</v>
      </c>
      <c r="AD29" s="25">
        <v>351</v>
      </c>
      <c r="AE29" s="25">
        <v>181</v>
      </c>
      <c r="AF29" s="25">
        <v>209</v>
      </c>
      <c r="AG29" s="25">
        <v>229</v>
      </c>
      <c r="AH29" s="25">
        <v>638</v>
      </c>
      <c r="AI29" s="29"/>
      <c r="AJ29" s="24">
        <f>IFERROR(AH29/AG29-1,"X")</f>
        <v>1.7860262008733625</v>
      </c>
      <c r="AK29" s="24">
        <f>IFERROR(AH29/AD29-1,"X")</f>
        <v>0.81766381766381757</v>
      </c>
      <c r="AL29" s="11"/>
      <c r="AM29" s="25">
        <v>3113</v>
      </c>
      <c r="AN29" s="25">
        <v>4664</v>
      </c>
      <c r="AO29" s="25">
        <v>3607</v>
      </c>
      <c r="AP29" s="25">
        <v>4367</v>
      </c>
      <c r="AQ29" s="25">
        <v>3415</v>
      </c>
      <c r="AR29" s="25">
        <v>5977</v>
      </c>
      <c r="AS29" s="25">
        <v>3082</v>
      </c>
      <c r="AT29" s="25">
        <v>3625</v>
      </c>
      <c r="AU29" s="25">
        <v>4510</v>
      </c>
      <c r="AV29" s="25">
        <v>5241</v>
      </c>
      <c r="AW29" s="25">
        <v>3058</v>
      </c>
      <c r="AX29" s="25">
        <v>3953</v>
      </c>
      <c r="AY29" s="25">
        <v>4131.0270592566158</v>
      </c>
      <c r="AZ29" s="25">
        <v>4307.9729407433842</v>
      </c>
      <c r="BA29" s="29"/>
      <c r="BB29" s="24">
        <f>IFERROR(AZ29/AY29-1,"X")</f>
        <v>4.2833387181591132E-2</v>
      </c>
      <c r="BC29" s="24">
        <f>IFERROR(AZ29/AV29-1,"X")</f>
        <v>-0.17802462492971105</v>
      </c>
    </row>
    <row r="30" spans="1:55" x14ac:dyDescent="0.25">
      <c r="A30" s="54" t="s">
        <v>63</v>
      </c>
      <c r="B30" s="20" t="s">
        <v>3</v>
      </c>
      <c r="C30" s="25">
        <v>3937</v>
      </c>
      <c r="D30" s="25">
        <v>4478</v>
      </c>
      <c r="E30" s="25">
        <v>3293</v>
      </c>
      <c r="F30" s="25">
        <v>4867</v>
      </c>
      <c r="G30" s="25">
        <v>3686</v>
      </c>
      <c r="H30" s="25">
        <v>4513</v>
      </c>
      <c r="I30" s="25">
        <v>2484</v>
      </c>
      <c r="J30" s="25">
        <v>3677</v>
      </c>
      <c r="K30" s="25">
        <v>4482</v>
      </c>
      <c r="L30" s="25">
        <v>4890</v>
      </c>
      <c r="M30" s="25">
        <v>2702</v>
      </c>
      <c r="N30" s="25">
        <v>3772</v>
      </c>
      <c r="O30" s="25">
        <v>3388.0728546844712</v>
      </c>
      <c r="P30" s="25">
        <v>3488.9271453155288</v>
      </c>
      <c r="Q30" s="29"/>
      <c r="R30" s="24">
        <f>IFERROR(P30/O30-1,"X")</f>
        <v>2.9767450393403783E-2</v>
      </c>
      <c r="S30" s="24">
        <f>IFERROR(P30/L30-1,"X")</f>
        <v>-0.2865179661931434</v>
      </c>
      <c r="T30" s="7"/>
      <c r="U30" s="25">
        <v>1</v>
      </c>
      <c r="V30" s="25">
        <v>263</v>
      </c>
      <c r="W30" s="25">
        <v>158</v>
      </c>
      <c r="X30" s="25">
        <v>209</v>
      </c>
      <c r="Y30" s="25">
        <v>204</v>
      </c>
      <c r="Z30" s="25">
        <v>241</v>
      </c>
      <c r="AA30" s="25">
        <v>186</v>
      </c>
      <c r="AB30" s="25">
        <v>159</v>
      </c>
      <c r="AC30" s="25">
        <v>296</v>
      </c>
      <c r="AD30" s="25">
        <v>313</v>
      </c>
      <c r="AE30" s="25">
        <v>184</v>
      </c>
      <c r="AF30" s="25">
        <v>275</v>
      </c>
      <c r="AG30" s="25">
        <v>296</v>
      </c>
      <c r="AH30" s="25">
        <v>362</v>
      </c>
      <c r="AI30" s="29"/>
      <c r="AJ30" s="24">
        <f>IFERROR(AH30/AG30-1,"X")</f>
        <v>0.22297297297297303</v>
      </c>
      <c r="AK30" s="24">
        <f>IFERROR(AH30/AD30-1,"X")</f>
        <v>0.15654952076677309</v>
      </c>
      <c r="AL30" s="11"/>
      <c r="AM30" s="25">
        <v>3936</v>
      </c>
      <c r="AN30" s="25">
        <v>4215</v>
      </c>
      <c r="AO30" s="25">
        <v>3135</v>
      </c>
      <c r="AP30" s="25">
        <v>4658</v>
      </c>
      <c r="AQ30" s="25">
        <v>3482</v>
      </c>
      <c r="AR30" s="25">
        <v>4272</v>
      </c>
      <c r="AS30" s="25">
        <v>2298</v>
      </c>
      <c r="AT30" s="25">
        <v>3518</v>
      </c>
      <c r="AU30" s="25">
        <v>4186</v>
      </c>
      <c r="AV30" s="25">
        <v>4577</v>
      </c>
      <c r="AW30" s="25">
        <v>2518</v>
      </c>
      <c r="AX30" s="25">
        <v>3497</v>
      </c>
      <c r="AY30" s="25">
        <v>3092.0728546844712</v>
      </c>
      <c r="AZ30" s="25">
        <v>3126.9271453155288</v>
      </c>
      <c r="BA30" s="29"/>
      <c r="BB30" s="24">
        <f>IFERROR(AZ30/AY30-1,"X")</f>
        <v>1.1272144049986998E-2</v>
      </c>
      <c r="BC30" s="24">
        <f>IFERROR(AZ30/AV30-1,"X")</f>
        <v>-0.31681731585852546</v>
      </c>
    </row>
    <row r="31" spans="1:55" ht="22.5" x14ac:dyDescent="0.25">
      <c r="A31" s="52" t="s">
        <v>67</v>
      </c>
      <c r="B31" s="20" t="s">
        <v>3</v>
      </c>
      <c r="C31" s="25">
        <v>3882</v>
      </c>
      <c r="D31" s="25">
        <v>4379</v>
      </c>
      <c r="E31" s="25">
        <v>2871</v>
      </c>
      <c r="F31" s="25">
        <v>4200</v>
      </c>
      <c r="G31" s="25">
        <v>4249</v>
      </c>
      <c r="H31" s="25">
        <v>4503</v>
      </c>
      <c r="I31" s="25">
        <v>2364</v>
      </c>
      <c r="J31" s="25">
        <v>3622</v>
      </c>
      <c r="K31" s="25">
        <v>4372</v>
      </c>
      <c r="L31" s="25">
        <v>4761</v>
      </c>
      <c r="M31" s="25">
        <v>2579</v>
      </c>
      <c r="N31" s="25">
        <v>3533</v>
      </c>
      <c r="O31" s="25">
        <v>3380.3112174453054</v>
      </c>
      <c r="P31" s="25">
        <v>3629.6887825546946</v>
      </c>
      <c r="Q31" s="29"/>
      <c r="R31" s="24">
        <f>IFERROR(P31/O31-1,"X")</f>
        <v>7.3773551921014535E-2</v>
      </c>
      <c r="S31" s="24">
        <f>IFERROR(P31/L31-1,"X")</f>
        <v>-0.2376205035591904</v>
      </c>
      <c r="T31" s="7"/>
      <c r="U31" s="25">
        <v>3</v>
      </c>
      <c r="V31" s="25">
        <v>262</v>
      </c>
      <c r="W31" s="25">
        <v>136</v>
      </c>
      <c r="X31" s="25">
        <v>191</v>
      </c>
      <c r="Y31" s="25">
        <v>192</v>
      </c>
      <c r="Z31" s="25">
        <v>215</v>
      </c>
      <c r="AA31" s="25">
        <v>165</v>
      </c>
      <c r="AB31" s="25">
        <v>126</v>
      </c>
      <c r="AC31" s="25">
        <v>249</v>
      </c>
      <c r="AD31" s="25">
        <v>273</v>
      </c>
      <c r="AE31" s="25">
        <v>146</v>
      </c>
      <c r="AF31" s="25">
        <v>192</v>
      </c>
      <c r="AG31" s="25">
        <v>226</v>
      </c>
      <c r="AH31" s="25">
        <v>512</v>
      </c>
      <c r="AI31" s="29"/>
      <c r="AJ31" s="24">
        <f>IFERROR(AH31/AG31-1,"X")</f>
        <v>1.2654867256637168</v>
      </c>
      <c r="AK31" s="24">
        <f>IFERROR(AH31/AD31-1,"X")</f>
        <v>0.87545787545787546</v>
      </c>
      <c r="AL31" s="11"/>
      <c r="AM31" s="25">
        <v>3879</v>
      </c>
      <c r="AN31" s="25">
        <v>4117</v>
      </c>
      <c r="AO31" s="25">
        <v>2735</v>
      </c>
      <c r="AP31" s="25">
        <v>4009</v>
      </c>
      <c r="AQ31" s="25">
        <v>4057</v>
      </c>
      <c r="AR31" s="25">
        <v>4288</v>
      </c>
      <c r="AS31" s="25">
        <v>2199</v>
      </c>
      <c r="AT31" s="25">
        <v>3496</v>
      </c>
      <c r="AU31" s="25">
        <v>4123</v>
      </c>
      <c r="AV31" s="25">
        <v>4488</v>
      </c>
      <c r="AW31" s="25">
        <v>2433</v>
      </c>
      <c r="AX31" s="25">
        <v>3341</v>
      </c>
      <c r="AY31" s="25">
        <v>3154.3112174453054</v>
      </c>
      <c r="AZ31" s="25">
        <v>3117.6887825546946</v>
      </c>
      <c r="BA31" s="29"/>
      <c r="BB31" s="24">
        <f>IFERROR(AZ31/AY31-1,"X")</f>
        <v>-1.1610279508269761E-2</v>
      </c>
      <c r="BC31" s="24">
        <f>IFERROR(AZ31/AV31-1,"X")</f>
        <v>-0.30532781137373111</v>
      </c>
    </row>
    <row r="32" spans="1:55" x14ac:dyDescent="0.25">
      <c r="A32" s="54" t="s">
        <v>66</v>
      </c>
      <c r="B32" s="20" t="s">
        <v>3</v>
      </c>
      <c r="C32" s="25">
        <v>7523994</v>
      </c>
      <c r="D32" s="25">
        <v>7647620</v>
      </c>
      <c r="E32" s="25">
        <v>8347810</v>
      </c>
      <c r="F32" s="25">
        <v>8513756</v>
      </c>
      <c r="G32" s="25">
        <v>8052374</v>
      </c>
      <c r="H32" s="25">
        <v>8866837</v>
      </c>
      <c r="I32" s="25">
        <v>8226326</v>
      </c>
      <c r="J32" s="25">
        <v>6603507</v>
      </c>
      <c r="K32" s="25">
        <v>7965979</v>
      </c>
      <c r="L32" s="25">
        <v>8770855</v>
      </c>
      <c r="M32" s="25">
        <v>9909184</v>
      </c>
      <c r="N32" s="25">
        <v>11581941</v>
      </c>
      <c r="O32" s="25">
        <v>11041871.900086049</v>
      </c>
      <c r="P32" s="25">
        <v>13230798.099913951</v>
      </c>
      <c r="Q32" s="29"/>
      <c r="R32" s="24">
        <f>IFERROR(P32/O32-1,"X")</f>
        <v>0.19823868811689827</v>
      </c>
      <c r="S32" s="24">
        <f>IFERROR(P32/L32-1,"X")</f>
        <v>0.50849581938293942</v>
      </c>
      <c r="T32" s="7"/>
      <c r="U32" s="25">
        <v>3110366</v>
      </c>
      <c r="V32" s="25">
        <v>3593045</v>
      </c>
      <c r="W32" s="25">
        <v>3726113</v>
      </c>
      <c r="X32" s="25">
        <v>3428933</v>
      </c>
      <c r="Y32" s="25">
        <v>2879329</v>
      </c>
      <c r="Z32" s="25">
        <v>3480104</v>
      </c>
      <c r="AA32" s="25">
        <v>3004670</v>
      </c>
      <c r="AB32" s="25">
        <v>2335419</v>
      </c>
      <c r="AC32" s="25">
        <v>3022783</v>
      </c>
      <c r="AD32" s="25">
        <v>3243725</v>
      </c>
      <c r="AE32" s="25">
        <v>3806973</v>
      </c>
      <c r="AF32" s="25">
        <v>4907583</v>
      </c>
      <c r="AG32" s="25">
        <v>4269003</v>
      </c>
      <c r="AH32" s="25">
        <v>5391003</v>
      </c>
      <c r="AI32" s="29"/>
      <c r="AJ32" s="24">
        <f>IFERROR(AH32/AG32-1,"X")</f>
        <v>0.26282483287081315</v>
      </c>
      <c r="AK32" s="24">
        <f>IFERROR(AH32/AD32-1,"X")</f>
        <v>0.66197905186167127</v>
      </c>
      <c r="AL32" s="11"/>
      <c r="AM32" s="25">
        <v>4413628</v>
      </c>
      <c r="AN32" s="25">
        <v>4054575</v>
      </c>
      <c r="AO32" s="25">
        <v>4621697</v>
      </c>
      <c r="AP32" s="25">
        <v>5084823</v>
      </c>
      <c r="AQ32" s="25">
        <v>5173045</v>
      </c>
      <c r="AR32" s="25">
        <v>5386733</v>
      </c>
      <c r="AS32" s="25">
        <v>5221656</v>
      </c>
      <c r="AT32" s="25">
        <v>4268088</v>
      </c>
      <c r="AU32" s="25">
        <v>4943196</v>
      </c>
      <c r="AV32" s="25">
        <v>5527130</v>
      </c>
      <c r="AW32" s="25">
        <v>6102211</v>
      </c>
      <c r="AX32" s="25">
        <v>6674358</v>
      </c>
      <c r="AY32" s="25">
        <v>6772868.900086049</v>
      </c>
      <c r="AZ32" s="25">
        <v>7839795.099913951</v>
      </c>
      <c r="BA32" s="29"/>
      <c r="BB32" s="24">
        <f>IFERROR(AZ32/AY32-1,"X")</f>
        <v>0.1575294333268944</v>
      </c>
      <c r="BC32" s="24">
        <f>IFERROR(AZ32/AV32-1,"X")</f>
        <v>0.41842060887186494</v>
      </c>
    </row>
    <row r="33" spans="1:55" x14ac:dyDescent="0.25">
      <c r="A33" s="52" t="s">
        <v>81</v>
      </c>
      <c r="B33" s="20" t="s">
        <v>3</v>
      </c>
      <c r="C33" s="25">
        <v>5278937</v>
      </c>
      <c r="D33" s="25">
        <v>5179681</v>
      </c>
      <c r="E33" s="25">
        <v>6034102</v>
      </c>
      <c r="F33" s="25">
        <v>5914638</v>
      </c>
      <c r="G33" s="25">
        <v>5098082</v>
      </c>
      <c r="H33" s="25">
        <v>5695147</v>
      </c>
      <c r="I33" s="25">
        <v>5102704</v>
      </c>
      <c r="J33" s="25">
        <v>4402143</v>
      </c>
      <c r="K33" s="25">
        <v>4983670</v>
      </c>
      <c r="L33" s="25">
        <v>5817852</v>
      </c>
      <c r="M33" s="25">
        <v>6515371</v>
      </c>
      <c r="N33" s="25">
        <v>8098327</v>
      </c>
      <c r="O33" s="25">
        <v>6755074</v>
      </c>
      <c r="P33" s="25">
        <v>7738942</v>
      </c>
      <c r="Q33" s="29"/>
      <c r="R33" s="24">
        <f>IFERROR(P33/O33-1,"X")</f>
        <v>0.14564873752678364</v>
      </c>
      <c r="S33" s="24">
        <f>IFERROR(P33/L33-1,"X")</f>
        <v>0.3302060623061569</v>
      </c>
      <c r="T33" s="7"/>
      <c r="U33" s="25">
        <v>2212202</v>
      </c>
      <c r="V33" s="25">
        <v>2537268</v>
      </c>
      <c r="W33" s="25">
        <v>2649626</v>
      </c>
      <c r="X33" s="25">
        <v>2337565</v>
      </c>
      <c r="Y33" s="25">
        <v>1545257</v>
      </c>
      <c r="Z33" s="25">
        <v>1970180</v>
      </c>
      <c r="AA33" s="25">
        <v>1489047</v>
      </c>
      <c r="AB33" s="25">
        <v>1247227</v>
      </c>
      <c r="AC33" s="25">
        <v>1485287</v>
      </c>
      <c r="AD33" s="25">
        <v>1973126</v>
      </c>
      <c r="AE33" s="25">
        <v>2298508</v>
      </c>
      <c r="AF33" s="25">
        <v>3547826</v>
      </c>
      <c r="AG33" s="25">
        <v>2372258</v>
      </c>
      <c r="AH33" s="25">
        <v>2933233</v>
      </c>
      <c r="AI33" s="29"/>
      <c r="AJ33" s="24">
        <f>IFERROR(AH33/AG33-1,"X")</f>
        <v>0.23647301431800427</v>
      </c>
      <c r="AK33" s="24">
        <f>IFERROR(AH33/AD33-1,"X")</f>
        <v>0.4865918344799065</v>
      </c>
      <c r="AL33" s="11"/>
      <c r="AM33" s="25">
        <v>3066735</v>
      </c>
      <c r="AN33" s="25">
        <v>2642413</v>
      </c>
      <c r="AO33" s="25">
        <v>3384476</v>
      </c>
      <c r="AP33" s="25">
        <v>3577073</v>
      </c>
      <c r="AQ33" s="25">
        <v>3552825</v>
      </c>
      <c r="AR33" s="25">
        <v>3724967</v>
      </c>
      <c r="AS33" s="25">
        <v>3613657</v>
      </c>
      <c r="AT33" s="25">
        <v>3154916</v>
      </c>
      <c r="AU33" s="25">
        <v>3498383</v>
      </c>
      <c r="AV33" s="25">
        <v>3844726</v>
      </c>
      <c r="AW33" s="25">
        <v>4216863</v>
      </c>
      <c r="AX33" s="25">
        <v>4550501</v>
      </c>
      <c r="AY33" s="25">
        <v>4382816</v>
      </c>
      <c r="AZ33" s="25">
        <v>4805709</v>
      </c>
      <c r="BA33" s="29"/>
      <c r="BB33" s="24">
        <f>IFERROR(AZ33/AY33-1,"X")</f>
        <v>9.6488878383212962E-2</v>
      </c>
      <c r="BC33" s="24">
        <f>IFERROR(AZ33/AV33-1,"X")</f>
        <v>0.24994837083318822</v>
      </c>
    </row>
    <row r="34" spans="1:55" s="6" customFormat="1" x14ac:dyDescent="0.25">
      <c r="A34" s="52" t="s">
        <v>82</v>
      </c>
      <c r="B34" s="20" t="s">
        <v>3</v>
      </c>
      <c r="C34" s="25">
        <v>2245057</v>
      </c>
      <c r="D34" s="25">
        <v>2467939</v>
      </c>
      <c r="E34" s="25">
        <v>2313708</v>
      </c>
      <c r="F34" s="25">
        <v>2599118</v>
      </c>
      <c r="G34" s="25">
        <v>2954292</v>
      </c>
      <c r="H34" s="25">
        <v>3171690</v>
      </c>
      <c r="I34" s="25">
        <v>3123622</v>
      </c>
      <c r="J34" s="25">
        <v>2201364</v>
      </c>
      <c r="K34" s="25">
        <v>2982309</v>
      </c>
      <c r="L34" s="25">
        <v>2953003</v>
      </c>
      <c r="M34" s="25">
        <v>3393813</v>
      </c>
      <c r="N34" s="25">
        <v>3483614</v>
      </c>
      <c r="O34" s="25">
        <v>3171950.900086049</v>
      </c>
      <c r="P34" s="25">
        <v>4449900.099913951</v>
      </c>
      <c r="Q34" s="29"/>
      <c r="R34" s="24">
        <f>IFERROR(P34/O34-1,"X")</f>
        <v>0.40289059953394424</v>
      </c>
      <c r="S34" s="24">
        <f>IFERROR(P34/L34-1,"X")</f>
        <v>0.50690673186378432</v>
      </c>
      <c r="T34" s="7"/>
      <c r="U34" s="25">
        <v>898164</v>
      </c>
      <c r="V34" s="25">
        <v>1055777</v>
      </c>
      <c r="W34" s="25">
        <v>1076487</v>
      </c>
      <c r="X34" s="25">
        <v>1091368</v>
      </c>
      <c r="Y34" s="25">
        <v>1334072</v>
      </c>
      <c r="Z34" s="25">
        <v>1509924</v>
      </c>
      <c r="AA34" s="25">
        <v>1515623</v>
      </c>
      <c r="AB34" s="25">
        <v>1088192</v>
      </c>
      <c r="AC34" s="25">
        <v>1537496</v>
      </c>
      <c r="AD34" s="25">
        <v>1270599</v>
      </c>
      <c r="AE34" s="25">
        <v>1508465</v>
      </c>
      <c r="AF34" s="25">
        <v>321396</v>
      </c>
      <c r="AG34" s="25">
        <v>1360401</v>
      </c>
      <c r="AH34" s="25">
        <v>1841345</v>
      </c>
      <c r="AI34" s="29"/>
      <c r="AJ34" s="24">
        <f>IFERROR(AH34/AG34-1,"X")</f>
        <v>0.35353105444644628</v>
      </c>
      <c r="AK34" s="24">
        <f>IFERROR(AH34/AD34-1,"X")</f>
        <v>0.44919443506566581</v>
      </c>
      <c r="AL34" s="11"/>
      <c r="AM34" s="25">
        <v>1346893</v>
      </c>
      <c r="AN34" s="25">
        <v>1412162</v>
      </c>
      <c r="AO34" s="25">
        <v>1237221</v>
      </c>
      <c r="AP34" s="25">
        <v>1507750</v>
      </c>
      <c r="AQ34" s="25">
        <v>1620220</v>
      </c>
      <c r="AR34" s="25">
        <v>1661766</v>
      </c>
      <c r="AS34" s="25">
        <v>1607999</v>
      </c>
      <c r="AT34" s="25">
        <v>1113172</v>
      </c>
      <c r="AU34" s="25">
        <v>1444813</v>
      </c>
      <c r="AV34" s="25">
        <v>1682404</v>
      </c>
      <c r="AW34" s="25">
        <v>1885348</v>
      </c>
      <c r="AX34" s="25">
        <v>1866592</v>
      </c>
      <c r="AY34" s="25">
        <v>1811549.900086049</v>
      </c>
      <c r="AZ34" s="25">
        <v>2608555.099913951</v>
      </c>
      <c r="BA34" s="29"/>
      <c r="BB34" s="24">
        <f>IFERROR(AZ34/AY34-1,"X")</f>
        <v>0.43995762953592621</v>
      </c>
      <c r="BC34" s="24">
        <f>IFERROR(AZ34/AV34-1,"X")</f>
        <v>0.55049268779315264</v>
      </c>
    </row>
    <row r="35" spans="1:55" s="6" customFormat="1" x14ac:dyDescent="0.25">
      <c r="A35" s="52" t="s">
        <v>225</v>
      </c>
      <c r="B35" s="20" t="s">
        <v>3</v>
      </c>
      <c r="C35" s="25" t="s">
        <v>1</v>
      </c>
      <c r="D35" s="25" t="s">
        <v>1</v>
      </c>
      <c r="E35" s="25" t="s">
        <v>1</v>
      </c>
      <c r="F35" s="25" t="s">
        <v>1</v>
      </c>
      <c r="G35" s="25" t="s">
        <v>1</v>
      </c>
      <c r="H35" s="25" t="s">
        <v>1</v>
      </c>
      <c r="I35" s="25" t="s">
        <v>1</v>
      </c>
      <c r="J35" s="25" t="s">
        <v>1</v>
      </c>
      <c r="K35" s="25" t="s">
        <v>1</v>
      </c>
      <c r="L35" s="25" t="s">
        <v>1</v>
      </c>
      <c r="M35" s="25" t="s">
        <v>1</v>
      </c>
      <c r="N35" s="25" t="s">
        <v>1</v>
      </c>
      <c r="O35" s="25">
        <v>12.04609013016406</v>
      </c>
      <c r="P35" s="25">
        <v>37.95390986983594</v>
      </c>
      <c r="Q35" s="29"/>
      <c r="R35" s="24">
        <f>IFERROR(P35/O35-1,"X")</f>
        <v>2.150724381083394</v>
      </c>
      <c r="S35" s="24" t="str">
        <f>IFERROR(P35/L35-1,"X")</f>
        <v>X</v>
      </c>
      <c r="T35" s="7"/>
      <c r="U35" s="25" t="s">
        <v>1</v>
      </c>
      <c r="V35" s="25" t="s">
        <v>1</v>
      </c>
      <c r="W35" s="25" t="s">
        <v>1</v>
      </c>
      <c r="X35" s="25" t="s">
        <v>1</v>
      </c>
      <c r="Y35" s="25" t="s">
        <v>1</v>
      </c>
      <c r="Z35" s="25" t="s">
        <v>1</v>
      </c>
      <c r="AA35" s="25" t="s">
        <v>1</v>
      </c>
      <c r="AB35" s="25" t="s">
        <v>1</v>
      </c>
      <c r="AC35" s="25" t="s">
        <v>1</v>
      </c>
      <c r="AD35" s="25" t="s">
        <v>1</v>
      </c>
      <c r="AE35" s="25" t="s">
        <v>1</v>
      </c>
      <c r="AF35" s="25" t="s">
        <v>1</v>
      </c>
      <c r="AG35" s="25">
        <v>1</v>
      </c>
      <c r="AH35" s="25">
        <v>1</v>
      </c>
      <c r="AI35" s="29"/>
      <c r="AJ35" s="24">
        <f>IFERROR(AH35/AG35-1,"X")</f>
        <v>0</v>
      </c>
      <c r="AK35" s="24" t="str">
        <f>IFERROR(AH35/AD35-1,"X")</f>
        <v>X</v>
      </c>
      <c r="AL35" s="11"/>
      <c r="AM35" s="25" t="s">
        <v>1</v>
      </c>
      <c r="AN35" s="25" t="s">
        <v>1</v>
      </c>
      <c r="AO35" s="25" t="s">
        <v>1</v>
      </c>
      <c r="AP35" s="25" t="s">
        <v>1</v>
      </c>
      <c r="AQ35" s="25" t="s">
        <v>1</v>
      </c>
      <c r="AR35" s="25" t="s">
        <v>1</v>
      </c>
      <c r="AS35" s="25" t="s">
        <v>1</v>
      </c>
      <c r="AT35" s="25" t="s">
        <v>1</v>
      </c>
      <c r="AU35" s="25" t="s">
        <v>1</v>
      </c>
      <c r="AV35" s="25" t="s">
        <v>1</v>
      </c>
      <c r="AW35" s="25" t="s">
        <v>1</v>
      </c>
      <c r="AX35" s="25" t="s">
        <v>1</v>
      </c>
      <c r="AY35" s="25">
        <v>11.04609013016406</v>
      </c>
      <c r="AZ35" s="25">
        <v>36.95390986983594</v>
      </c>
      <c r="BA35" s="29"/>
      <c r="BB35" s="24">
        <f>IFERROR(AZ35/AY35-1,"X")</f>
        <v>2.3454289648537467</v>
      </c>
      <c r="BC35" s="24" t="str">
        <f>IFERROR(AZ35/AV35-1,"X")</f>
        <v>X</v>
      </c>
    </row>
    <row r="36" spans="1:55" s="6" customFormat="1" x14ac:dyDescent="0.25">
      <c r="A36" s="52" t="s">
        <v>224</v>
      </c>
      <c r="B36" s="20" t="s">
        <v>3</v>
      </c>
      <c r="C36" s="25" t="s">
        <v>1</v>
      </c>
      <c r="D36" s="25" t="s">
        <v>1</v>
      </c>
      <c r="E36" s="25" t="s">
        <v>1</v>
      </c>
      <c r="F36" s="25" t="s">
        <v>1</v>
      </c>
      <c r="G36" s="25" t="s">
        <v>1</v>
      </c>
      <c r="H36" s="25" t="s">
        <v>1</v>
      </c>
      <c r="I36" s="25" t="s">
        <v>1</v>
      </c>
      <c r="J36" s="25" t="s">
        <v>1</v>
      </c>
      <c r="K36" s="25" t="s">
        <v>1</v>
      </c>
      <c r="L36" s="25" t="s">
        <v>1</v>
      </c>
      <c r="M36" s="25" t="s">
        <v>1</v>
      </c>
      <c r="N36" s="25" t="s">
        <v>1</v>
      </c>
      <c r="O36" s="25">
        <v>3171938.8539959192</v>
      </c>
      <c r="P36" s="25">
        <v>4449862.1460040808</v>
      </c>
      <c r="Q36" s="29"/>
      <c r="R36" s="24">
        <f>IFERROR(P36/O36-1,"X")</f>
        <v>0.40288396177570385</v>
      </c>
      <c r="S36" s="24" t="str">
        <f>IFERROR(P36/L36-1,"X")</f>
        <v>X</v>
      </c>
      <c r="T36" s="7"/>
      <c r="U36" s="25" t="s">
        <v>1</v>
      </c>
      <c r="V36" s="25" t="s">
        <v>1</v>
      </c>
      <c r="W36" s="25" t="s">
        <v>1</v>
      </c>
      <c r="X36" s="25" t="s">
        <v>1</v>
      </c>
      <c r="Y36" s="25" t="s">
        <v>1</v>
      </c>
      <c r="Z36" s="25" t="s">
        <v>1</v>
      </c>
      <c r="AA36" s="25" t="s">
        <v>1</v>
      </c>
      <c r="AB36" s="25" t="s">
        <v>1</v>
      </c>
      <c r="AC36" s="25" t="s">
        <v>1</v>
      </c>
      <c r="AD36" s="25" t="s">
        <v>1</v>
      </c>
      <c r="AE36" s="25" t="s">
        <v>1</v>
      </c>
      <c r="AF36" s="25" t="s">
        <v>1</v>
      </c>
      <c r="AG36" s="25">
        <v>1360400</v>
      </c>
      <c r="AH36" s="25">
        <v>1841344</v>
      </c>
      <c r="AI36" s="29"/>
      <c r="AJ36" s="24">
        <f>IFERROR(AH36/AG36-1,"X")</f>
        <v>0.35353131431931795</v>
      </c>
      <c r="AK36" s="24" t="str">
        <f>IFERROR(AH36/AD36-1,"X")</f>
        <v>X</v>
      </c>
      <c r="AL36" s="11"/>
      <c r="AM36" s="25" t="s">
        <v>1</v>
      </c>
      <c r="AN36" s="25" t="s">
        <v>1</v>
      </c>
      <c r="AO36" s="25" t="s">
        <v>1</v>
      </c>
      <c r="AP36" s="25" t="s">
        <v>1</v>
      </c>
      <c r="AQ36" s="25" t="s">
        <v>1</v>
      </c>
      <c r="AR36" s="25" t="s">
        <v>1</v>
      </c>
      <c r="AS36" s="25" t="s">
        <v>1</v>
      </c>
      <c r="AT36" s="25" t="s">
        <v>1</v>
      </c>
      <c r="AU36" s="25" t="s">
        <v>1</v>
      </c>
      <c r="AV36" s="25" t="s">
        <v>1</v>
      </c>
      <c r="AW36" s="25" t="s">
        <v>1</v>
      </c>
      <c r="AX36" s="25" t="s">
        <v>1</v>
      </c>
      <c r="AY36" s="25">
        <v>1811538.8539959192</v>
      </c>
      <c r="AZ36" s="25">
        <v>2608518.1460040812</v>
      </c>
      <c r="BA36" s="29"/>
      <c r="BB36" s="24">
        <f>IFERROR(AZ36/AY36-1,"X")</f>
        <v>0.43994601068046268</v>
      </c>
      <c r="BC36" s="24" t="str">
        <f>IFERROR(AZ36/AV36-1,"X")</f>
        <v>X</v>
      </c>
    </row>
    <row r="37" spans="1:55" s="6" customFormat="1" x14ac:dyDescent="0.25">
      <c r="A37" s="52" t="s">
        <v>231</v>
      </c>
      <c r="B37" s="20" t="s">
        <v>3</v>
      </c>
      <c r="C37" s="25" t="s">
        <v>1</v>
      </c>
      <c r="D37" s="25" t="s">
        <v>1</v>
      </c>
      <c r="E37" s="25" t="s">
        <v>1</v>
      </c>
      <c r="F37" s="25" t="s">
        <v>1</v>
      </c>
      <c r="G37" s="25" t="s">
        <v>1</v>
      </c>
      <c r="H37" s="25" t="s">
        <v>1</v>
      </c>
      <c r="I37" s="25" t="s">
        <v>1</v>
      </c>
      <c r="J37" s="25" t="s">
        <v>1</v>
      </c>
      <c r="K37" s="25" t="s">
        <v>1</v>
      </c>
      <c r="L37" s="25" t="s">
        <v>1</v>
      </c>
      <c r="M37" s="25" t="s">
        <v>1</v>
      </c>
      <c r="N37" s="25" t="s">
        <v>1</v>
      </c>
      <c r="O37" s="25">
        <v>1114847</v>
      </c>
      <c r="P37" s="25">
        <v>1041956</v>
      </c>
      <c r="Q37" s="29"/>
      <c r="R37" s="24">
        <f>IFERROR(P37/O37-1,"X")</f>
        <v>-6.5382065879892037E-2</v>
      </c>
      <c r="S37" s="24" t="str">
        <f>IFERROR(P37/L37-1,"X")</f>
        <v>X</v>
      </c>
      <c r="T37" s="7"/>
      <c r="U37" s="25" t="s">
        <v>1</v>
      </c>
      <c r="V37" s="25" t="s">
        <v>1</v>
      </c>
      <c r="W37" s="25" t="s">
        <v>1</v>
      </c>
      <c r="X37" s="25" t="s">
        <v>1</v>
      </c>
      <c r="Y37" s="25" t="s">
        <v>1</v>
      </c>
      <c r="Z37" s="25" t="s">
        <v>1</v>
      </c>
      <c r="AA37" s="25" t="s">
        <v>1</v>
      </c>
      <c r="AB37" s="25" t="s">
        <v>1</v>
      </c>
      <c r="AC37" s="25" t="s">
        <v>1</v>
      </c>
      <c r="AD37" s="25" t="s">
        <v>1</v>
      </c>
      <c r="AE37" s="25" t="s">
        <v>1</v>
      </c>
      <c r="AF37" s="25" t="s">
        <v>1</v>
      </c>
      <c r="AG37" s="25">
        <v>536344</v>
      </c>
      <c r="AH37" s="25">
        <v>616425</v>
      </c>
      <c r="AI37" s="29"/>
      <c r="AJ37" s="24">
        <f>IFERROR(AH37/AG37-1,"X")</f>
        <v>0.14930902555076586</v>
      </c>
      <c r="AK37" s="24" t="str">
        <f>IFERROR(AH37/AD37-1,"X")</f>
        <v>X</v>
      </c>
      <c r="AL37" s="11"/>
      <c r="AM37" s="25" t="s">
        <v>1</v>
      </c>
      <c r="AN37" s="25" t="s">
        <v>1</v>
      </c>
      <c r="AO37" s="25" t="s">
        <v>1</v>
      </c>
      <c r="AP37" s="25" t="s">
        <v>1</v>
      </c>
      <c r="AQ37" s="25" t="s">
        <v>1</v>
      </c>
      <c r="AR37" s="25" t="s">
        <v>1</v>
      </c>
      <c r="AS37" s="25" t="s">
        <v>1</v>
      </c>
      <c r="AT37" s="25" t="s">
        <v>1</v>
      </c>
      <c r="AU37" s="25" t="s">
        <v>1</v>
      </c>
      <c r="AV37" s="25" t="s">
        <v>1</v>
      </c>
      <c r="AW37" s="25" t="s">
        <v>1</v>
      </c>
      <c r="AX37" s="25" t="s">
        <v>1</v>
      </c>
      <c r="AY37" s="25">
        <v>578503</v>
      </c>
      <c r="AZ37" s="25">
        <v>425531</v>
      </c>
      <c r="BA37" s="29"/>
      <c r="BB37" s="24">
        <f>IFERROR(AZ37/AY37-1,"X")</f>
        <v>-0.26442732362667087</v>
      </c>
      <c r="BC37" s="24" t="str">
        <f>IFERROR(AZ37/AV37-1,"X")</f>
        <v>X</v>
      </c>
    </row>
    <row r="38" spans="1:55" x14ac:dyDescent="0.25">
      <c r="A38" s="54" t="s">
        <v>83</v>
      </c>
      <c r="B38" s="20" t="s">
        <v>3</v>
      </c>
      <c r="C38" s="25">
        <v>3186567</v>
      </c>
      <c r="D38" s="25">
        <v>3778447</v>
      </c>
      <c r="E38" s="25">
        <v>4067791</v>
      </c>
      <c r="F38" s="25">
        <v>4026899</v>
      </c>
      <c r="G38" s="25">
        <v>3855344</v>
      </c>
      <c r="H38" s="25">
        <v>4636516</v>
      </c>
      <c r="I38" s="25">
        <v>4318631</v>
      </c>
      <c r="J38" s="25">
        <v>3782707</v>
      </c>
      <c r="K38" s="25">
        <v>4436856</v>
      </c>
      <c r="L38" s="25">
        <v>5291553</v>
      </c>
      <c r="M38" s="25">
        <v>6604392</v>
      </c>
      <c r="N38" s="25">
        <v>8205673</v>
      </c>
      <c r="O38" s="25">
        <v>7857800</v>
      </c>
      <c r="P38" s="25">
        <v>9737322</v>
      </c>
      <c r="Q38" s="29"/>
      <c r="R38" s="24">
        <f>IFERROR(P38/O38-1,"X")</f>
        <v>0.23919188576955386</v>
      </c>
      <c r="S38" s="24">
        <f>IFERROR(P38/L38-1,"X")</f>
        <v>0.84016336980844764</v>
      </c>
      <c r="T38" s="7"/>
      <c r="U38" s="25">
        <v>2258096</v>
      </c>
      <c r="V38" s="25">
        <v>2734217</v>
      </c>
      <c r="W38" s="25">
        <v>2818438</v>
      </c>
      <c r="X38" s="25">
        <v>2599976</v>
      </c>
      <c r="Y38" s="25">
        <v>2028781</v>
      </c>
      <c r="Z38" s="25">
        <v>2706137</v>
      </c>
      <c r="AA38" s="25">
        <v>2109625</v>
      </c>
      <c r="AB38" s="25">
        <v>1788654</v>
      </c>
      <c r="AC38" s="25">
        <v>2166930</v>
      </c>
      <c r="AD38" s="25">
        <v>2484387</v>
      </c>
      <c r="AE38" s="25">
        <v>3022266</v>
      </c>
      <c r="AF38" s="25">
        <v>4096099</v>
      </c>
      <c r="AG38" s="25">
        <v>3464893</v>
      </c>
      <c r="AH38" s="25">
        <v>4485755</v>
      </c>
      <c r="AI38" s="29"/>
      <c r="AJ38" s="24">
        <f>IFERROR(AH38/AG38-1,"X")</f>
        <v>0.29463016606862036</v>
      </c>
      <c r="AK38" s="24">
        <f>IFERROR(AH38/AD38-1,"X")</f>
        <v>0.80557819695562727</v>
      </c>
      <c r="AL38" s="11"/>
      <c r="AM38" s="25">
        <v>928471</v>
      </c>
      <c r="AN38" s="25">
        <v>1044230</v>
      </c>
      <c r="AO38" s="25">
        <v>1249353</v>
      </c>
      <c r="AP38" s="25">
        <v>1426923</v>
      </c>
      <c r="AQ38" s="25">
        <v>1826563</v>
      </c>
      <c r="AR38" s="25">
        <v>1930379</v>
      </c>
      <c r="AS38" s="25">
        <v>2209006</v>
      </c>
      <c r="AT38" s="25">
        <v>1994053</v>
      </c>
      <c r="AU38" s="25">
        <v>2269926</v>
      </c>
      <c r="AV38" s="25">
        <v>2807166</v>
      </c>
      <c r="AW38" s="25">
        <v>3582126</v>
      </c>
      <c r="AX38" s="25">
        <v>4109574</v>
      </c>
      <c r="AY38" s="25">
        <v>4392907</v>
      </c>
      <c r="AZ38" s="25">
        <v>5251567</v>
      </c>
      <c r="BA38" s="29"/>
      <c r="BB38" s="24">
        <f>IFERROR(AZ38/AY38-1,"X")</f>
        <v>0.19546509862375872</v>
      </c>
      <c r="BC38" s="24">
        <f>IFERROR(AZ38/AV38-1,"X")</f>
        <v>0.87077180330625259</v>
      </c>
    </row>
    <row r="39" spans="1:55" x14ac:dyDescent="0.25">
      <c r="A39" s="52" t="s">
        <v>84</v>
      </c>
      <c r="B39" s="20" t="s">
        <v>3</v>
      </c>
      <c r="C39" s="25">
        <v>2861927</v>
      </c>
      <c r="D39" s="25">
        <v>3304673</v>
      </c>
      <c r="E39" s="25">
        <v>3586990</v>
      </c>
      <c r="F39" s="25">
        <v>3466001</v>
      </c>
      <c r="G39" s="25">
        <v>3120872</v>
      </c>
      <c r="H39" s="25">
        <v>3794770</v>
      </c>
      <c r="I39" s="25">
        <v>3422506</v>
      </c>
      <c r="J39" s="25">
        <v>3045588</v>
      </c>
      <c r="K39" s="25">
        <v>3475525</v>
      </c>
      <c r="L39" s="25">
        <v>4391013</v>
      </c>
      <c r="M39" s="25">
        <v>5122004</v>
      </c>
      <c r="N39" s="25">
        <v>6629642</v>
      </c>
      <c r="O39" s="25">
        <v>5557911</v>
      </c>
      <c r="P39" s="25">
        <v>6817432</v>
      </c>
      <c r="Q39" s="29"/>
      <c r="R39" s="24">
        <f>IFERROR(P39/O39-1,"X")</f>
        <v>0.22661769862813563</v>
      </c>
      <c r="S39" s="24">
        <f>IFERROR(P39/L39-1,"X")</f>
        <v>0.55258752365342567</v>
      </c>
      <c r="T39" s="7"/>
      <c r="U39" s="25">
        <v>1954102</v>
      </c>
      <c r="V39" s="25">
        <v>2279114</v>
      </c>
      <c r="W39" s="25">
        <v>2341763</v>
      </c>
      <c r="X39" s="25">
        <v>2046363</v>
      </c>
      <c r="Y39" s="25">
        <v>1319738</v>
      </c>
      <c r="Z39" s="25">
        <v>1910185</v>
      </c>
      <c r="AA39" s="25">
        <v>1344882</v>
      </c>
      <c r="AB39" s="25">
        <v>1189129</v>
      </c>
      <c r="AC39" s="25">
        <v>1400235</v>
      </c>
      <c r="AD39" s="25">
        <v>1882662</v>
      </c>
      <c r="AE39" s="25">
        <v>2211054</v>
      </c>
      <c r="AF39" s="25">
        <v>3358548</v>
      </c>
      <c r="AG39" s="25">
        <v>2242244</v>
      </c>
      <c r="AH39" s="25">
        <v>2992500</v>
      </c>
      <c r="AI39" s="29"/>
      <c r="AJ39" s="24">
        <f>IFERROR(AH39/AG39-1,"X")</f>
        <v>0.33460051626852394</v>
      </c>
      <c r="AK39" s="24">
        <f>IFERROR(AH39/AD39-1,"X")</f>
        <v>0.5895046482055728</v>
      </c>
      <c r="AL39" s="11"/>
      <c r="AM39" s="25">
        <v>907825</v>
      </c>
      <c r="AN39" s="25">
        <v>1025559</v>
      </c>
      <c r="AO39" s="25">
        <v>1245227</v>
      </c>
      <c r="AP39" s="25">
        <v>1419638</v>
      </c>
      <c r="AQ39" s="25">
        <v>1801134</v>
      </c>
      <c r="AR39" s="25">
        <v>1884585</v>
      </c>
      <c r="AS39" s="25">
        <v>2077624</v>
      </c>
      <c r="AT39" s="25">
        <v>1856459</v>
      </c>
      <c r="AU39" s="25">
        <v>2075290</v>
      </c>
      <c r="AV39" s="25">
        <v>2508351</v>
      </c>
      <c r="AW39" s="25">
        <v>2910950</v>
      </c>
      <c r="AX39" s="25">
        <v>3271094</v>
      </c>
      <c r="AY39" s="25">
        <v>3315667</v>
      </c>
      <c r="AZ39" s="25">
        <v>3824932</v>
      </c>
      <c r="BA39" s="29"/>
      <c r="BB39" s="24">
        <f>IFERROR(AZ39/AY39-1,"X")</f>
        <v>0.15359353035150991</v>
      </c>
      <c r="BC39" s="24">
        <f>IFERROR(AZ39/AV39-1,"X")</f>
        <v>0.52487909387482046</v>
      </c>
    </row>
    <row r="40" spans="1:55" s="6" customFormat="1" x14ac:dyDescent="0.25">
      <c r="A40" s="52" t="s">
        <v>85</v>
      </c>
      <c r="B40" s="20" t="s">
        <v>3</v>
      </c>
      <c r="C40" s="25">
        <v>324640</v>
      </c>
      <c r="D40" s="25">
        <v>473774</v>
      </c>
      <c r="E40" s="25">
        <v>480801</v>
      </c>
      <c r="F40" s="25">
        <v>560898</v>
      </c>
      <c r="G40" s="25">
        <v>734472</v>
      </c>
      <c r="H40" s="25">
        <v>841746</v>
      </c>
      <c r="I40" s="25">
        <v>896125</v>
      </c>
      <c r="J40" s="25">
        <v>737119</v>
      </c>
      <c r="K40" s="25">
        <v>961331</v>
      </c>
      <c r="L40" s="25">
        <v>900540</v>
      </c>
      <c r="M40" s="25">
        <v>1482388</v>
      </c>
      <c r="N40" s="25">
        <v>1576031</v>
      </c>
      <c r="O40" s="25">
        <v>2299889</v>
      </c>
      <c r="P40" s="25">
        <v>2919890</v>
      </c>
      <c r="Q40" s="29"/>
      <c r="R40" s="24">
        <f>IFERROR(P40/O40-1,"X")</f>
        <v>0.26957866227457061</v>
      </c>
      <c r="S40" s="24">
        <f>IFERROR(P40/L40-1,"X")</f>
        <v>2.2423767961445353</v>
      </c>
      <c r="T40" s="7"/>
      <c r="U40" s="25">
        <v>303994</v>
      </c>
      <c r="V40" s="25">
        <v>455103</v>
      </c>
      <c r="W40" s="25">
        <v>476675</v>
      </c>
      <c r="X40" s="25">
        <v>553613</v>
      </c>
      <c r="Y40" s="25">
        <v>709043</v>
      </c>
      <c r="Z40" s="25">
        <v>795952</v>
      </c>
      <c r="AA40" s="25">
        <v>764743</v>
      </c>
      <c r="AB40" s="25">
        <v>599525</v>
      </c>
      <c r="AC40" s="25">
        <v>766695</v>
      </c>
      <c r="AD40" s="25">
        <v>601725</v>
      </c>
      <c r="AE40" s="25">
        <v>811212</v>
      </c>
      <c r="AF40" s="25">
        <v>737551</v>
      </c>
      <c r="AG40" s="25">
        <v>1222649</v>
      </c>
      <c r="AH40" s="25">
        <v>1493255</v>
      </c>
      <c r="AI40" s="29"/>
      <c r="AJ40" s="24">
        <f>IFERROR(AH40/AG40-1,"X")</f>
        <v>0.22132762550822016</v>
      </c>
      <c r="AK40" s="24">
        <f>IFERROR(AH40/AD40-1,"X")</f>
        <v>1.4816236652956083</v>
      </c>
      <c r="AL40" s="11"/>
      <c r="AM40" s="25">
        <v>20646</v>
      </c>
      <c r="AN40" s="25">
        <v>18671</v>
      </c>
      <c r="AO40" s="25">
        <v>4126</v>
      </c>
      <c r="AP40" s="25">
        <v>7285</v>
      </c>
      <c r="AQ40" s="25">
        <v>25429</v>
      </c>
      <c r="AR40" s="25">
        <v>45794</v>
      </c>
      <c r="AS40" s="25">
        <v>131382</v>
      </c>
      <c r="AT40" s="25">
        <v>137594</v>
      </c>
      <c r="AU40" s="25">
        <v>194636</v>
      </c>
      <c r="AV40" s="25">
        <v>298815</v>
      </c>
      <c r="AW40" s="25">
        <v>671176</v>
      </c>
      <c r="AX40" s="25">
        <v>838480</v>
      </c>
      <c r="AY40" s="25">
        <v>1077240</v>
      </c>
      <c r="AZ40" s="25">
        <v>1426635</v>
      </c>
      <c r="BA40" s="29"/>
      <c r="BB40" s="24">
        <f>IFERROR(AZ40/AY40-1,"X")</f>
        <v>0.3243427648434889</v>
      </c>
      <c r="BC40" s="24">
        <f>IFERROR(AZ40/AV40-1,"X")</f>
        <v>3.7743085186486622</v>
      </c>
    </row>
    <row r="41" spans="1:55" s="6" customFormat="1" ht="33.75" x14ac:dyDescent="0.25">
      <c r="A41" s="47" t="s">
        <v>68</v>
      </c>
      <c r="B41" s="17" t="s">
        <v>3</v>
      </c>
      <c r="C41" s="26">
        <v>8746184</v>
      </c>
      <c r="D41" s="26">
        <v>9440088</v>
      </c>
      <c r="E41" s="26">
        <v>10305924</v>
      </c>
      <c r="F41" s="26">
        <v>11135377</v>
      </c>
      <c r="G41" s="26">
        <v>11728000</v>
      </c>
      <c r="H41" s="26">
        <v>12047921</v>
      </c>
      <c r="I41" s="26">
        <v>12818230</v>
      </c>
      <c r="J41" s="26">
        <v>12198862</v>
      </c>
      <c r="K41" s="26">
        <v>12540713</v>
      </c>
      <c r="L41" s="26">
        <v>13058717</v>
      </c>
      <c r="M41" s="26">
        <v>14557571</v>
      </c>
      <c r="N41" s="26">
        <v>15930620</v>
      </c>
      <c r="O41" s="26">
        <v>16714100</v>
      </c>
      <c r="P41" s="26">
        <v>17865609</v>
      </c>
      <c r="Q41" s="29"/>
      <c r="R41" s="19">
        <f>IFERROR(P41/O41-1,"X")</f>
        <v>6.8894466348771388E-2</v>
      </c>
      <c r="S41" s="19">
        <f>IFERROR(P41/L41-1,"X")</f>
        <v>0.36809833615354393</v>
      </c>
      <c r="T41" s="7"/>
      <c r="U41" s="26">
        <v>4398477</v>
      </c>
      <c r="V41" s="26">
        <v>4913900</v>
      </c>
      <c r="W41" s="26">
        <v>5270102</v>
      </c>
      <c r="X41" s="26">
        <v>5621618</v>
      </c>
      <c r="Y41" s="26">
        <v>5777897</v>
      </c>
      <c r="Z41" s="26">
        <v>6003476</v>
      </c>
      <c r="AA41" s="26">
        <v>6143500</v>
      </c>
      <c r="AB41" s="26">
        <v>5634933</v>
      </c>
      <c r="AC41" s="26">
        <v>5768793</v>
      </c>
      <c r="AD41" s="26">
        <v>5810894</v>
      </c>
      <c r="AE41" s="26">
        <v>6088909</v>
      </c>
      <c r="AF41" s="26">
        <v>6582890</v>
      </c>
      <c r="AG41" s="26">
        <v>7068081</v>
      </c>
      <c r="AH41" s="26">
        <v>7662061</v>
      </c>
      <c r="AI41" s="29"/>
      <c r="AJ41" s="19">
        <f>IFERROR(AH41/AG41-1,"X")</f>
        <v>8.4036954302023403E-2</v>
      </c>
      <c r="AK41" s="19">
        <f>IFERROR(AH41/AD41-1,"X")</f>
        <v>0.31856836486778106</v>
      </c>
      <c r="AL41" s="11"/>
      <c r="AM41" s="26">
        <v>4347707</v>
      </c>
      <c r="AN41" s="26">
        <v>4526188</v>
      </c>
      <c r="AO41" s="26">
        <v>5035822</v>
      </c>
      <c r="AP41" s="26">
        <v>5513759</v>
      </c>
      <c r="AQ41" s="26">
        <v>5950103</v>
      </c>
      <c r="AR41" s="26">
        <v>6044445</v>
      </c>
      <c r="AS41" s="26">
        <v>6674730</v>
      </c>
      <c r="AT41" s="26">
        <v>6563929</v>
      </c>
      <c r="AU41" s="26">
        <v>6771920</v>
      </c>
      <c r="AV41" s="26">
        <v>7247823</v>
      </c>
      <c r="AW41" s="26">
        <v>8468662</v>
      </c>
      <c r="AX41" s="26">
        <v>9347730</v>
      </c>
      <c r="AY41" s="26">
        <v>9646019</v>
      </c>
      <c r="AZ41" s="26">
        <v>10203548</v>
      </c>
      <c r="BA41" s="29"/>
      <c r="BB41" s="19">
        <f>IFERROR(AZ41/AY41-1,"X")</f>
        <v>5.7798870186757778E-2</v>
      </c>
      <c r="BC41" s="19">
        <f>IFERROR(AZ41/AV41-1,"X")</f>
        <v>0.40780866199409127</v>
      </c>
    </row>
    <row r="42" spans="1:55" s="6" customFormat="1" x14ac:dyDescent="0.25">
      <c r="A42" s="54" t="s">
        <v>54</v>
      </c>
      <c r="B42" s="20" t="s">
        <v>3</v>
      </c>
      <c r="C42" s="25">
        <v>22722</v>
      </c>
      <c r="D42" s="25">
        <v>23852</v>
      </c>
      <c r="E42" s="25">
        <v>24125</v>
      </c>
      <c r="F42" s="25">
        <v>25866</v>
      </c>
      <c r="G42" s="25">
        <v>26702</v>
      </c>
      <c r="H42" s="25">
        <v>28165</v>
      </c>
      <c r="I42" s="25">
        <v>28614</v>
      </c>
      <c r="J42" s="25">
        <v>29773</v>
      </c>
      <c r="K42" s="25">
        <v>31076</v>
      </c>
      <c r="L42" s="25">
        <v>32663</v>
      </c>
      <c r="M42" s="25">
        <v>33442</v>
      </c>
      <c r="N42" s="25">
        <v>35134</v>
      </c>
      <c r="O42" s="25">
        <v>35233.047890388967</v>
      </c>
      <c r="P42" s="25">
        <v>34132</v>
      </c>
      <c r="Q42" s="29"/>
      <c r="R42" s="24">
        <f>IFERROR(P42/O42-1,"X")</f>
        <v>-3.1250429818457937E-2</v>
      </c>
      <c r="S42" s="24">
        <f>IFERROR(P42/L42-1,"X")</f>
        <v>4.4974435906071086E-2</v>
      </c>
      <c r="T42" s="7"/>
      <c r="U42" s="25">
        <v>2607</v>
      </c>
      <c r="V42" s="25">
        <v>2742</v>
      </c>
      <c r="W42" s="25">
        <v>1375</v>
      </c>
      <c r="X42" s="25">
        <v>1488</v>
      </c>
      <c r="Y42" s="25">
        <v>1589</v>
      </c>
      <c r="Z42" s="25">
        <v>1742</v>
      </c>
      <c r="AA42" s="25">
        <v>1778</v>
      </c>
      <c r="AB42" s="25">
        <v>1903</v>
      </c>
      <c r="AC42" s="25">
        <v>2008</v>
      </c>
      <c r="AD42" s="25">
        <v>2246</v>
      </c>
      <c r="AE42" s="25">
        <v>2263</v>
      </c>
      <c r="AF42" s="25">
        <v>2322</v>
      </c>
      <c r="AG42" s="25">
        <v>2359</v>
      </c>
      <c r="AH42" s="25">
        <v>2515</v>
      </c>
      <c r="AI42" s="29"/>
      <c r="AJ42" s="24">
        <f>IFERROR(AH42/AG42-1,"X")</f>
        <v>6.6129715981348092E-2</v>
      </c>
      <c r="AK42" s="24">
        <f>IFERROR(AH42/AD42-1,"X")</f>
        <v>0.11976847729296525</v>
      </c>
      <c r="AL42" s="11"/>
      <c r="AM42" s="25">
        <v>20115</v>
      </c>
      <c r="AN42" s="25">
        <v>21110</v>
      </c>
      <c r="AO42" s="25">
        <v>22750</v>
      </c>
      <c r="AP42" s="25">
        <v>24378</v>
      </c>
      <c r="AQ42" s="25">
        <v>25113</v>
      </c>
      <c r="AR42" s="25">
        <v>26423</v>
      </c>
      <c r="AS42" s="25">
        <v>26836</v>
      </c>
      <c r="AT42" s="25">
        <v>27870</v>
      </c>
      <c r="AU42" s="25">
        <v>29068</v>
      </c>
      <c r="AV42" s="25">
        <v>30417</v>
      </c>
      <c r="AW42" s="25">
        <v>31179</v>
      </c>
      <c r="AX42" s="25">
        <v>32812</v>
      </c>
      <c r="AY42" s="25">
        <v>32874.047890388967</v>
      </c>
      <c r="AZ42" s="25">
        <v>31617</v>
      </c>
      <c r="BA42" s="29"/>
      <c r="BB42" s="24">
        <f>IFERROR(AZ42/AY42-1,"X")</f>
        <v>-3.823830562577224E-2</v>
      </c>
      <c r="BC42" s="24">
        <f>IFERROR(AZ42/AV42-1,"X")</f>
        <v>3.9451622447973067E-2</v>
      </c>
    </row>
    <row r="43" spans="1:55" s="6" customFormat="1" ht="22.5" x14ac:dyDescent="0.25">
      <c r="A43" s="52" t="s">
        <v>74</v>
      </c>
      <c r="B43" s="20" t="s">
        <v>3</v>
      </c>
      <c r="C43" s="25">
        <v>22325</v>
      </c>
      <c r="D43" s="25">
        <v>22666</v>
      </c>
      <c r="E43" s="25">
        <v>23610</v>
      </c>
      <c r="F43" s="25">
        <v>25032</v>
      </c>
      <c r="G43" s="25">
        <v>25410</v>
      </c>
      <c r="H43" s="25">
        <v>26617</v>
      </c>
      <c r="I43" s="25">
        <v>27755</v>
      </c>
      <c r="J43" s="25">
        <v>28928</v>
      </c>
      <c r="K43" s="25">
        <v>29281</v>
      </c>
      <c r="L43" s="25">
        <v>30712</v>
      </c>
      <c r="M43" s="25">
        <v>31296</v>
      </c>
      <c r="N43" s="25">
        <v>33411</v>
      </c>
      <c r="O43" s="25">
        <v>33874.023474490532</v>
      </c>
      <c r="P43" s="25">
        <v>33103</v>
      </c>
      <c r="Q43" s="29"/>
      <c r="R43" s="24">
        <f>IFERROR(P43/O43-1,"X")</f>
        <v>-2.2761496728346042E-2</v>
      </c>
      <c r="S43" s="24">
        <f>IFERROR(P43/L43-1,"X")</f>
        <v>7.7852305287835266E-2</v>
      </c>
      <c r="T43" s="7"/>
      <c r="U43" s="25">
        <v>2523</v>
      </c>
      <c r="V43" s="25">
        <v>1881</v>
      </c>
      <c r="W43" s="25">
        <v>1226</v>
      </c>
      <c r="X43" s="25">
        <v>1269</v>
      </c>
      <c r="Y43" s="25">
        <v>1313</v>
      </c>
      <c r="Z43" s="25">
        <v>1377</v>
      </c>
      <c r="AA43" s="25">
        <v>1667</v>
      </c>
      <c r="AB43" s="25">
        <v>1761</v>
      </c>
      <c r="AC43" s="25">
        <v>1805</v>
      </c>
      <c r="AD43" s="25">
        <v>1957</v>
      </c>
      <c r="AE43" s="25">
        <v>1917</v>
      </c>
      <c r="AF43" s="25">
        <v>1923</v>
      </c>
      <c r="AG43" s="25">
        <v>2191</v>
      </c>
      <c r="AH43" s="25">
        <v>2326</v>
      </c>
      <c r="AI43" s="29"/>
      <c r="AJ43" s="24">
        <f>IFERROR(AH43/AG43-1,"X")</f>
        <v>6.1615700593336431E-2</v>
      </c>
      <c r="AK43" s="24">
        <f>IFERROR(AH43/AD43-1,"X")</f>
        <v>0.1885539090444559</v>
      </c>
      <c r="AL43" s="11"/>
      <c r="AM43" s="25">
        <v>19802</v>
      </c>
      <c r="AN43" s="25">
        <v>20785</v>
      </c>
      <c r="AO43" s="25">
        <v>22384</v>
      </c>
      <c r="AP43" s="25">
        <v>23763</v>
      </c>
      <c r="AQ43" s="25">
        <v>24097</v>
      </c>
      <c r="AR43" s="25">
        <v>25240</v>
      </c>
      <c r="AS43" s="25">
        <v>26088</v>
      </c>
      <c r="AT43" s="25">
        <v>27167</v>
      </c>
      <c r="AU43" s="25">
        <v>27476</v>
      </c>
      <c r="AV43" s="25">
        <v>28755</v>
      </c>
      <c r="AW43" s="25">
        <v>29379</v>
      </c>
      <c r="AX43" s="25">
        <v>31488</v>
      </c>
      <c r="AY43" s="25">
        <v>31683.023474490532</v>
      </c>
      <c r="AZ43" s="25">
        <v>30777</v>
      </c>
      <c r="BA43" s="29"/>
      <c r="BB43" s="24">
        <f>IFERROR(AZ43/AY43-1,"X")</f>
        <v>-2.8596496644962333E-2</v>
      </c>
      <c r="BC43" s="24">
        <f>IFERROR(AZ43/AV43-1,"X")</f>
        <v>7.0318205529473099E-2</v>
      </c>
    </row>
    <row r="44" spans="1:55" s="6" customFormat="1" x14ac:dyDescent="0.25">
      <c r="A44" s="54" t="s">
        <v>63</v>
      </c>
      <c r="B44" s="20" t="s">
        <v>3</v>
      </c>
      <c r="C44" s="25">
        <v>14885</v>
      </c>
      <c r="D44" s="25">
        <v>15157</v>
      </c>
      <c r="E44" s="25">
        <v>15387</v>
      </c>
      <c r="F44" s="25">
        <v>16441</v>
      </c>
      <c r="G44" s="25">
        <v>16901</v>
      </c>
      <c r="H44" s="25">
        <v>17482</v>
      </c>
      <c r="I44" s="25">
        <v>17581</v>
      </c>
      <c r="J44" s="25">
        <v>18953</v>
      </c>
      <c r="K44" s="25">
        <v>20243</v>
      </c>
      <c r="L44" s="25">
        <v>22039</v>
      </c>
      <c r="M44" s="25">
        <v>22659</v>
      </c>
      <c r="N44" s="25">
        <v>23439</v>
      </c>
      <c r="O44" s="25">
        <v>23721.593012983478</v>
      </c>
      <c r="P44" s="25">
        <v>23645</v>
      </c>
      <c r="Q44" s="29"/>
      <c r="R44" s="24">
        <f>IFERROR(P44/O44-1,"X")</f>
        <v>-3.2288309196416565E-3</v>
      </c>
      <c r="S44" s="24">
        <f>IFERROR(P44/L44-1,"X")</f>
        <v>7.2870819910159312E-2</v>
      </c>
      <c r="T44" s="7"/>
      <c r="U44" s="25">
        <v>1300</v>
      </c>
      <c r="V44" s="25">
        <v>1296</v>
      </c>
      <c r="W44" s="25">
        <v>760</v>
      </c>
      <c r="X44" s="25">
        <v>784</v>
      </c>
      <c r="Y44" s="25">
        <v>810</v>
      </c>
      <c r="Z44" s="25">
        <v>878</v>
      </c>
      <c r="AA44" s="25">
        <v>926</v>
      </c>
      <c r="AB44" s="25">
        <v>985</v>
      </c>
      <c r="AC44" s="25">
        <v>1025</v>
      </c>
      <c r="AD44" s="25">
        <v>1200</v>
      </c>
      <c r="AE44" s="25">
        <v>1174</v>
      </c>
      <c r="AF44" s="25">
        <v>1283</v>
      </c>
      <c r="AG44" s="25">
        <v>1347</v>
      </c>
      <c r="AH44" s="25">
        <v>1397</v>
      </c>
      <c r="AI44" s="29"/>
      <c r="AJ44" s="24">
        <f>IFERROR(AH44/AG44-1,"X")</f>
        <v>3.7119524870081744E-2</v>
      </c>
      <c r="AK44" s="24">
        <f>IFERROR(AH44/AD44-1,"X")</f>
        <v>0.16416666666666657</v>
      </c>
      <c r="AL44" s="11"/>
      <c r="AM44" s="25">
        <v>13585</v>
      </c>
      <c r="AN44" s="25">
        <v>13861</v>
      </c>
      <c r="AO44" s="25">
        <v>14627</v>
      </c>
      <c r="AP44" s="25">
        <v>15657</v>
      </c>
      <c r="AQ44" s="25">
        <v>16091</v>
      </c>
      <c r="AR44" s="25">
        <v>16604</v>
      </c>
      <c r="AS44" s="25">
        <v>16655</v>
      </c>
      <c r="AT44" s="25">
        <v>17968</v>
      </c>
      <c r="AU44" s="25">
        <v>19218</v>
      </c>
      <c r="AV44" s="25">
        <v>20839</v>
      </c>
      <c r="AW44" s="25">
        <v>21485</v>
      </c>
      <c r="AX44" s="25">
        <v>22156</v>
      </c>
      <c r="AY44" s="25">
        <v>22374.593012983478</v>
      </c>
      <c r="AZ44" s="25">
        <v>22248</v>
      </c>
      <c r="BA44" s="29"/>
      <c r="BB44" s="24">
        <f>IFERROR(AZ44/AY44-1,"X")</f>
        <v>-5.6578912032061446E-3</v>
      </c>
      <c r="BC44" s="24">
        <f>IFERROR(AZ44/AV44-1,"X")</f>
        <v>6.7613609098325256E-2</v>
      </c>
    </row>
    <row r="45" spans="1:55" s="6" customFormat="1" ht="22.5" x14ac:dyDescent="0.25">
      <c r="A45" s="52" t="s">
        <v>74</v>
      </c>
      <c r="B45" s="20" t="s">
        <v>3</v>
      </c>
      <c r="C45" s="25">
        <v>14399</v>
      </c>
      <c r="D45" s="25">
        <v>14595</v>
      </c>
      <c r="E45" s="25">
        <v>14906</v>
      </c>
      <c r="F45" s="25">
        <v>15865</v>
      </c>
      <c r="G45" s="25">
        <v>16213</v>
      </c>
      <c r="H45" s="25">
        <v>16687</v>
      </c>
      <c r="I45" s="25">
        <v>17181</v>
      </c>
      <c r="J45" s="25">
        <v>18547</v>
      </c>
      <c r="K45" s="25">
        <v>19593</v>
      </c>
      <c r="L45" s="25">
        <v>21296</v>
      </c>
      <c r="M45" s="25">
        <v>21887</v>
      </c>
      <c r="N45" s="25">
        <v>22714</v>
      </c>
      <c r="O45" s="25">
        <v>23193.18165332717</v>
      </c>
      <c r="P45" s="25">
        <v>23213</v>
      </c>
      <c r="Q45" s="29"/>
      <c r="R45" s="24">
        <f>IFERROR(P45/O45-1,"X")</f>
        <v>8.5449021048766838E-4</v>
      </c>
      <c r="S45" s="24">
        <f>IFERROR(P45/L45-1,"X")</f>
        <v>9.0016904583020363E-2</v>
      </c>
      <c r="T45" s="7"/>
      <c r="U45" s="25">
        <v>1287</v>
      </c>
      <c r="V45" s="25">
        <v>1098</v>
      </c>
      <c r="W45" s="25">
        <v>732</v>
      </c>
      <c r="X45" s="25">
        <v>745</v>
      </c>
      <c r="Y45" s="25">
        <v>761</v>
      </c>
      <c r="Z45" s="25">
        <v>821</v>
      </c>
      <c r="AA45" s="25">
        <v>898</v>
      </c>
      <c r="AB45" s="25">
        <v>934</v>
      </c>
      <c r="AC45" s="25">
        <v>931</v>
      </c>
      <c r="AD45" s="25">
        <v>1084</v>
      </c>
      <c r="AE45" s="25">
        <v>1046</v>
      </c>
      <c r="AF45" s="25">
        <v>1100</v>
      </c>
      <c r="AG45" s="25">
        <v>1318</v>
      </c>
      <c r="AH45" s="25">
        <v>1364</v>
      </c>
      <c r="AI45" s="29"/>
      <c r="AJ45" s="24">
        <f>IFERROR(AH45/AG45-1,"X")</f>
        <v>3.4901365705614529E-2</v>
      </c>
      <c r="AK45" s="24">
        <f>IFERROR(AH45/AD45-1,"X")</f>
        <v>0.25830258302583031</v>
      </c>
      <c r="AL45" s="11"/>
      <c r="AM45" s="25">
        <v>13112</v>
      </c>
      <c r="AN45" s="25">
        <v>13497</v>
      </c>
      <c r="AO45" s="25">
        <v>14174</v>
      </c>
      <c r="AP45" s="25">
        <v>15120</v>
      </c>
      <c r="AQ45" s="25">
        <v>15452</v>
      </c>
      <c r="AR45" s="25">
        <v>15866</v>
      </c>
      <c r="AS45" s="25">
        <v>16283</v>
      </c>
      <c r="AT45" s="25">
        <v>17613</v>
      </c>
      <c r="AU45" s="25">
        <v>18662</v>
      </c>
      <c r="AV45" s="25">
        <v>20212</v>
      </c>
      <c r="AW45" s="25">
        <v>20841</v>
      </c>
      <c r="AX45" s="25">
        <v>21614</v>
      </c>
      <c r="AY45" s="25">
        <v>21875.18165332717</v>
      </c>
      <c r="AZ45" s="25">
        <v>21849</v>
      </c>
      <c r="BA45" s="29"/>
      <c r="BB45" s="24">
        <f>IFERROR(AZ45/AY45-1,"X")</f>
        <v>-1.1968656417162826E-3</v>
      </c>
      <c r="BC45" s="24">
        <f>IFERROR(AZ45/AV45-1,"X")</f>
        <v>8.0991490203839334E-2</v>
      </c>
    </row>
    <row r="46" spans="1:55" s="6" customFormat="1" x14ac:dyDescent="0.25">
      <c r="A46" s="54" t="s">
        <v>66</v>
      </c>
      <c r="B46" s="20" t="s">
        <v>3</v>
      </c>
      <c r="C46" s="25">
        <v>8708577</v>
      </c>
      <c r="D46" s="25">
        <v>9401079</v>
      </c>
      <c r="E46" s="25">
        <v>10266412</v>
      </c>
      <c r="F46" s="25">
        <v>11093070</v>
      </c>
      <c r="G46" s="25">
        <v>11684397</v>
      </c>
      <c r="H46" s="25">
        <v>12002274</v>
      </c>
      <c r="I46" s="25">
        <v>12772035</v>
      </c>
      <c r="J46" s="25">
        <v>12150136</v>
      </c>
      <c r="K46" s="25">
        <v>12489394</v>
      </c>
      <c r="L46" s="25">
        <v>13004576</v>
      </c>
      <c r="M46" s="25">
        <v>14501470</v>
      </c>
      <c r="N46" s="25">
        <v>15872047</v>
      </c>
      <c r="O46" s="25">
        <v>16655145.359096626</v>
      </c>
      <c r="P46" s="25">
        <v>17807832</v>
      </c>
      <c r="Q46" s="29"/>
      <c r="R46" s="24">
        <f>IFERROR(P46/O46-1,"X")</f>
        <v>6.9209041173201591E-2</v>
      </c>
      <c r="S46" s="24">
        <f>IFERROR(P46/L46-1,"X")</f>
        <v>0.36935121914009339</v>
      </c>
      <c r="T46" s="7"/>
      <c r="U46" s="25">
        <v>4394570</v>
      </c>
      <c r="V46" s="25">
        <v>4909862</v>
      </c>
      <c r="W46" s="25">
        <v>5267967</v>
      </c>
      <c r="X46" s="25">
        <v>5619346</v>
      </c>
      <c r="Y46" s="25">
        <v>5775498</v>
      </c>
      <c r="Z46" s="25">
        <v>6000856</v>
      </c>
      <c r="AA46" s="25">
        <v>6140796</v>
      </c>
      <c r="AB46" s="25">
        <v>5632045</v>
      </c>
      <c r="AC46" s="25">
        <v>5765760</v>
      </c>
      <c r="AD46" s="25">
        <v>5807448</v>
      </c>
      <c r="AE46" s="25">
        <v>6085472</v>
      </c>
      <c r="AF46" s="25">
        <v>6579285</v>
      </c>
      <c r="AG46" s="25">
        <v>7064375</v>
      </c>
      <c r="AH46" s="25">
        <v>7658149</v>
      </c>
      <c r="AI46" s="29"/>
      <c r="AJ46" s="24">
        <f>IFERROR(AH46/AG46-1,"X")</f>
        <v>8.4051880031849935E-2</v>
      </c>
      <c r="AK46" s="24">
        <f>IFERROR(AH46/AD46-1,"X")</f>
        <v>0.31867715388928142</v>
      </c>
      <c r="AL46" s="11"/>
      <c r="AM46" s="25">
        <v>4314007</v>
      </c>
      <c r="AN46" s="25">
        <v>4491217</v>
      </c>
      <c r="AO46" s="25">
        <v>4998445</v>
      </c>
      <c r="AP46" s="25">
        <v>5473724</v>
      </c>
      <c r="AQ46" s="25">
        <v>5908899</v>
      </c>
      <c r="AR46" s="25">
        <v>6001418</v>
      </c>
      <c r="AS46" s="25">
        <v>6631239</v>
      </c>
      <c r="AT46" s="25">
        <v>6518091</v>
      </c>
      <c r="AU46" s="25">
        <v>6723634</v>
      </c>
      <c r="AV46" s="25">
        <v>7197128</v>
      </c>
      <c r="AW46" s="25">
        <v>8415998</v>
      </c>
      <c r="AX46" s="25">
        <v>9292762</v>
      </c>
      <c r="AY46" s="25">
        <v>9590770.3590966258</v>
      </c>
      <c r="AZ46" s="25">
        <v>10149683</v>
      </c>
      <c r="BA46" s="29"/>
      <c r="BB46" s="24">
        <f>IFERROR(AZ46/AY46-1,"X")</f>
        <v>5.8276094617702778E-2</v>
      </c>
      <c r="BC46" s="24">
        <f>IFERROR(AZ46/AV46-1,"X")</f>
        <v>0.4102407237998269</v>
      </c>
    </row>
    <row r="47" spans="1:55" s="6" customFormat="1" x14ac:dyDescent="0.25">
      <c r="A47" s="52" t="s">
        <v>81</v>
      </c>
      <c r="B47" s="20" t="s">
        <v>3</v>
      </c>
      <c r="C47" s="25">
        <v>5044045</v>
      </c>
      <c r="D47" s="25">
        <v>5404136</v>
      </c>
      <c r="E47" s="25">
        <v>5976123</v>
      </c>
      <c r="F47" s="25">
        <v>6537522</v>
      </c>
      <c r="G47" s="25">
        <v>6759307</v>
      </c>
      <c r="H47" s="25">
        <v>6854003</v>
      </c>
      <c r="I47" s="25">
        <v>7055320</v>
      </c>
      <c r="J47" s="25">
        <v>6878690</v>
      </c>
      <c r="K47" s="25">
        <v>6850803</v>
      </c>
      <c r="L47" s="25">
        <v>7216853</v>
      </c>
      <c r="M47" s="25">
        <v>8095137</v>
      </c>
      <c r="N47" s="25">
        <v>8970623</v>
      </c>
      <c r="O47" s="25">
        <v>9313209.2622950822</v>
      </c>
      <c r="P47" s="25">
        <v>9513098</v>
      </c>
      <c r="Q47" s="29"/>
      <c r="R47" s="24">
        <f>IFERROR(P47/O47-1,"X")</f>
        <v>2.1462927770148577E-2</v>
      </c>
      <c r="S47" s="24">
        <f>IFERROR(P47/L47-1,"X")</f>
        <v>0.31817815881797795</v>
      </c>
      <c r="T47" s="7"/>
      <c r="U47" s="25">
        <v>2211568</v>
      </c>
      <c r="V47" s="25">
        <v>2520447</v>
      </c>
      <c r="W47" s="25">
        <v>2618136</v>
      </c>
      <c r="X47" s="25">
        <v>2816070</v>
      </c>
      <c r="Y47" s="25">
        <v>2713779</v>
      </c>
      <c r="Z47" s="25">
        <v>2615495</v>
      </c>
      <c r="AA47" s="25">
        <v>2465664</v>
      </c>
      <c r="AB47" s="25">
        <v>2175341</v>
      </c>
      <c r="AC47" s="25">
        <v>2030160</v>
      </c>
      <c r="AD47" s="25">
        <v>2179677</v>
      </c>
      <c r="AE47" s="25">
        <v>2394153</v>
      </c>
      <c r="AF47" s="25">
        <v>2830243</v>
      </c>
      <c r="AG47" s="25">
        <v>2911017</v>
      </c>
      <c r="AH47" s="25">
        <v>2990786</v>
      </c>
      <c r="AI47" s="29"/>
      <c r="AJ47" s="24">
        <f>IFERROR(AH47/AG47-1,"X")</f>
        <v>2.7402450758618135E-2</v>
      </c>
      <c r="AK47" s="24">
        <f>IFERROR(AH47/AD47-1,"X")</f>
        <v>0.37212348435112186</v>
      </c>
      <c r="AL47" s="11"/>
      <c r="AM47" s="25">
        <v>2832477</v>
      </c>
      <c r="AN47" s="25">
        <v>2883689</v>
      </c>
      <c r="AO47" s="25">
        <v>3357987</v>
      </c>
      <c r="AP47" s="25">
        <v>3721452</v>
      </c>
      <c r="AQ47" s="25">
        <v>4045528</v>
      </c>
      <c r="AR47" s="25">
        <v>4238508</v>
      </c>
      <c r="AS47" s="25">
        <v>4589656</v>
      </c>
      <c r="AT47" s="25">
        <v>4703349</v>
      </c>
      <c r="AU47" s="25">
        <v>4820643</v>
      </c>
      <c r="AV47" s="25">
        <v>5037176</v>
      </c>
      <c r="AW47" s="25">
        <v>5700984</v>
      </c>
      <c r="AX47" s="25">
        <v>6140380</v>
      </c>
      <c r="AY47" s="25">
        <v>6402192.2622950822</v>
      </c>
      <c r="AZ47" s="25">
        <v>6522312</v>
      </c>
      <c r="BA47" s="29"/>
      <c r="BB47" s="24">
        <f>IFERROR(AZ47/AY47-1,"X")</f>
        <v>1.8762282165805555E-2</v>
      </c>
      <c r="BC47" s="24">
        <f>IFERROR(AZ47/AV47-1,"X")</f>
        <v>0.29483504249206294</v>
      </c>
    </row>
    <row r="48" spans="1:55" s="6" customFormat="1" x14ac:dyDescent="0.25">
      <c r="A48" s="52" t="s">
        <v>82</v>
      </c>
      <c r="B48" s="20" t="s">
        <v>3</v>
      </c>
      <c r="C48" s="25">
        <v>3664532</v>
      </c>
      <c r="D48" s="25">
        <v>3996943</v>
      </c>
      <c r="E48" s="25">
        <v>4290289</v>
      </c>
      <c r="F48" s="25">
        <v>4555548</v>
      </c>
      <c r="G48" s="25">
        <v>4925090</v>
      </c>
      <c r="H48" s="25">
        <v>5148271</v>
      </c>
      <c r="I48" s="25">
        <v>5716715</v>
      </c>
      <c r="J48" s="25">
        <v>5271446</v>
      </c>
      <c r="K48" s="25">
        <v>5638591</v>
      </c>
      <c r="L48" s="25">
        <v>5787723</v>
      </c>
      <c r="M48" s="25">
        <v>6406333</v>
      </c>
      <c r="N48" s="25">
        <v>4341200</v>
      </c>
      <c r="O48" s="25">
        <v>4684463.0968015436</v>
      </c>
      <c r="P48" s="25">
        <v>5456250</v>
      </c>
      <c r="Q48" s="29"/>
      <c r="R48" s="24">
        <f>IFERROR(P48/O48-1,"X")</f>
        <v>0.16475461269519176</v>
      </c>
      <c r="S48" s="24">
        <f>IFERROR(P48/L48-1,"X")</f>
        <v>-5.7271745727983214E-2</v>
      </c>
      <c r="T48" s="7"/>
      <c r="U48" s="25">
        <v>2183002</v>
      </c>
      <c r="V48" s="25">
        <v>2389415</v>
      </c>
      <c r="W48" s="25">
        <v>2649831</v>
      </c>
      <c r="X48" s="25">
        <v>2803276</v>
      </c>
      <c r="Y48" s="25">
        <v>3061719</v>
      </c>
      <c r="Z48" s="25">
        <v>3385361</v>
      </c>
      <c r="AA48" s="25">
        <v>3675132</v>
      </c>
      <c r="AB48" s="25">
        <v>3456704</v>
      </c>
      <c r="AC48" s="25">
        <v>3735600</v>
      </c>
      <c r="AD48" s="25">
        <v>3627771</v>
      </c>
      <c r="AE48" s="25">
        <v>3691319</v>
      </c>
      <c r="AF48" s="25">
        <v>1848686</v>
      </c>
      <c r="AG48" s="25">
        <v>2263060</v>
      </c>
      <c r="AH48" s="25">
        <v>2711956</v>
      </c>
      <c r="AI48" s="29"/>
      <c r="AJ48" s="24">
        <f>IFERROR(AH48/AG48-1,"X")</f>
        <v>0.19835797548452105</v>
      </c>
      <c r="AK48" s="24">
        <f>IFERROR(AH48/AD48-1,"X")</f>
        <v>-0.25244564775450273</v>
      </c>
      <c r="AL48" s="11"/>
      <c r="AM48" s="25">
        <v>1481530</v>
      </c>
      <c r="AN48" s="25">
        <v>1607528</v>
      </c>
      <c r="AO48" s="25">
        <v>1640458</v>
      </c>
      <c r="AP48" s="25">
        <v>1752272</v>
      </c>
      <c r="AQ48" s="25">
        <v>1863371</v>
      </c>
      <c r="AR48" s="25">
        <v>1762910</v>
      </c>
      <c r="AS48" s="25">
        <v>2041583</v>
      </c>
      <c r="AT48" s="25">
        <v>1814742</v>
      </c>
      <c r="AU48" s="25">
        <v>1902991</v>
      </c>
      <c r="AV48" s="25">
        <v>2159952</v>
      </c>
      <c r="AW48" s="25">
        <v>2715014</v>
      </c>
      <c r="AX48" s="25">
        <v>2492514</v>
      </c>
      <c r="AY48" s="25">
        <v>2421403.0968015441</v>
      </c>
      <c r="AZ48" s="25">
        <v>2744294</v>
      </c>
      <c r="BA48" s="29"/>
      <c r="BB48" s="24">
        <f>IFERROR(AZ48/AY48-1,"X")</f>
        <v>0.13334867855127697</v>
      </c>
      <c r="BC48" s="24">
        <f>IFERROR(AZ48/AV48-1,"X")</f>
        <v>0.27053471558627229</v>
      </c>
    </row>
    <row r="49" spans="1:55" s="6" customFormat="1" x14ac:dyDescent="0.25">
      <c r="A49" s="52" t="s">
        <v>225</v>
      </c>
      <c r="B49" s="20" t="s">
        <v>3</v>
      </c>
      <c r="C49" s="25" t="s">
        <v>1</v>
      </c>
      <c r="D49" s="25" t="s">
        <v>1</v>
      </c>
      <c r="E49" s="25" t="s">
        <v>1</v>
      </c>
      <c r="F49" s="25" t="s">
        <v>1</v>
      </c>
      <c r="G49" s="25" t="s">
        <v>1</v>
      </c>
      <c r="H49" s="25" t="s">
        <v>1</v>
      </c>
      <c r="I49" s="25" t="s">
        <v>1</v>
      </c>
      <c r="J49" s="25" t="s">
        <v>1</v>
      </c>
      <c r="K49" s="25" t="s">
        <v>1</v>
      </c>
      <c r="L49" s="25" t="s">
        <v>1</v>
      </c>
      <c r="M49" s="25" t="s">
        <v>1</v>
      </c>
      <c r="N49" s="25">
        <v>566</v>
      </c>
      <c r="O49" s="25">
        <v>531.16619148681684</v>
      </c>
      <c r="P49" s="25">
        <v>322</v>
      </c>
      <c r="Q49" s="29"/>
      <c r="R49" s="24">
        <f>IFERROR(P49/O49-1,"X")</f>
        <v>-0.39378671843049373</v>
      </c>
      <c r="S49" s="24" t="str">
        <f>IFERROR(P49/L49-1,"X")</f>
        <v>X</v>
      </c>
      <c r="T49" s="7"/>
      <c r="U49" s="25" t="s">
        <v>1</v>
      </c>
      <c r="V49" s="25" t="s">
        <v>1</v>
      </c>
      <c r="W49" s="25" t="s">
        <v>1</v>
      </c>
      <c r="X49" s="25" t="s">
        <v>1</v>
      </c>
      <c r="Y49" s="25" t="s">
        <v>1</v>
      </c>
      <c r="Z49" s="25" t="s">
        <v>1</v>
      </c>
      <c r="AA49" s="25" t="s">
        <v>1</v>
      </c>
      <c r="AB49" s="25" t="s">
        <v>1</v>
      </c>
      <c r="AC49" s="25" t="s">
        <v>1</v>
      </c>
      <c r="AD49" s="25" t="s">
        <v>1</v>
      </c>
      <c r="AE49" s="25" t="s">
        <v>1</v>
      </c>
      <c r="AF49" s="25">
        <v>32</v>
      </c>
      <c r="AG49" s="25">
        <v>27</v>
      </c>
      <c r="AH49" s="25">
        <v>25</v>
      </c>
      <c r="AI49" s="29"/>
      <c r="AJ49" s="24">
        <f>IFERROR(AH49/AG49-1,"X")</f>
        <v>-7.407407407407407E-2</v>
      </c>
      <c r="AK49" s="24" t="str">
        <f>IFERROR(AH49/AD49-1,"X")</f>
        <v>X</v>
      </c>
      <c r="AL49" s="11"/>
      <c r="AM49" s="25" t="s">
        <v>1</v>
      </c>
      <c r="AN49" s="25" t="s">
        <v>1</v>
      </c>
      <c r="AO49" s="25" t="s">
        <v>1</v>
      </c>
      <c r="AP49" s="25" t="s">
        <v>1</v>
      </c>
      <c r="AQ49" s="25" t="s">
        <v>1</v>
      </c>
      <c r="AR49" s="25" t="s">
        <v>1</v>
      </c>
      <c r="AS49" s="25" t="s">
        <v>1</v>
      </c>
      <c r="AT49" s="25" t="s">
        <v>1</v>
      </c>
      <c r="AU49" s="25" t="s">
        <v>1</v>
      </c>
      <c r="AV49" s="25" t="s">
        <v>1</v>
      </c>
      <c r="AW49" s="25" t="s">
        <v>1</v>
      </c>
      <c r="AX49" s="25">
        <v>534</v>
      </c>
      <c r="AY49" s="25">
        <v>504.1661914868169</v>
      </c>
      <c r="AZ49" s="25">
        <v>297</v>
      </c>
      <c r="BA49" s="29"/>
      <c r="BB49" s="24">
        <f>IFERROR(AZ49/AY49-1,"X")</f>
        <v>-0.41090853568715335</v>
      </c>
      <c r="BC49" s="24" t="str">
        <f>IFERROR(AZ49/AV49-1,"X")</f>
        <v>X</v>
      </c>
    </row>
    <row r="50" spans="1:55" s="6" customFormat="1" x14ac:dyDescent="0.25">
      <c r="A50" s="52" t="s">
        <v>224</v>
      </c>
      <c r="B50" s="20" t="s">
        <v>3</v>
      </c>
      <c r="C50" s="25" t="s">
        <v>1</v>
      </c>
      <c r="D50" s="25" t="s">
        <v>1</v>
      </c>
      <c r="E50" s="25" t="s">
        <v>1</v>
      </c>
      <c r="F50" s="25" t="s">
        <v>1</v>
      </c>
      <c r="G50" s="25" t="s">
        <v>1</v>
      </c>
      <c r="H50" s="25" t="s">
        <v>1</v>
      </c>
      <c r="I50" s="25" t="s">
        <v>1</v>
      </c>
      <c r="J50" s="25" t="s">
        <v>1</v>
      </c>
      <c r="K50" s="25" t="s">
        <v>1</v>
      </c>
      <c r="L50" s="25" t="s">
        <v>1</v>
      </c>
      <c r="M50" s="25" t="s">
        <v>1</v>
      </c>
      <c r="N50" s="25">
        <v>4340634</v>
      </c>
      <c r="O50" s="25">
        <v>4683931.930610057</v>
      </c>
      <c r="P50" s="25">
        <v>5455928</v>
      </c>
      <c r="Q50" s="29"/>
      <c r="R50" s="24">
        <f>IFERROR(P50/O50-1,"X")</f>
        <v>0.16481795227314389</v>
      </c>
      <c r="S50" s="24" t="str">
        <f>IFERROR(P50/L50-1,"X")</f>
        <v>X</v>
      </c>
      <c r="T50" s="7"/>
      <c r="U50" s="25" t="s">
        <v>1</v>
      </c>
      <c r="V50" s="25" t="s">
        <v>1</v>
      </c>
      <c r="W50" s="25" t="s">
        <v>1</v>
      </c>
      <c r="X50" s="25" t="s">
        <v>1</v>
      </c>
      <c r="Y50" s="25" t="s">
        <v>1</v>
      </c>
      <c r="Z50" s="25" t="s">
        <v>1</v>
      </c>
      <c r="AA50" s="25" t="s">
        <v>1</v>
      </c>
      <c r="AB50" s="25" t="s">
        <v>1</v>
      </c>
      <c r="AC50" s="25" t="s">
        <v>1</v>
      </c>
      <c r="AD50" s="25" t="s">
        <v>1</v>
      </c>
      <c r="AE50" s="25" t="s">
        <v>1</v>
      </c>
      <c r="AF50" s="25">
        <v>1848654</v>
      </c>
      <c r="AG50" s="25">
        <v>2263033</v>
      </c>
      <c r="AH50" s="25">
        <v>2711931</v>
      </c>
      <c r="AI50" s="29"/>
      <c r="AJ50" s="24">
        <f>IFERROR(AH50/AG50-1,"X")</f>
        <v>0.19836122584160276</v>
      </c>
      <c r="AK50" s="24" t="str">
        <f>IFERROR(AH50/AD50-1,"X")</f>
        <v>X</v>
      </c>
      <c r="AL50" s="11"/>
      <c r="AM50" s="25" t="s">
        <v>1</v>
      </c>
      <c r="AN50" s="25" t="s">
        <v>1</v>
      </c>
      <c r="AO50" s="25" t="s">
        <v>1</v>
      </c>
      <c r="AP50" s="25" t="s">
        <v>1</v>
      </c>
      <c r="AQ50" s="25" t="s">
        <v>1</v>
      </c>
      <c r="AR50" s="25" t="s">
        <v>1</v>
      </c>
      <c r="AS50" s="25" t="s">
        <v>1</v>
      </c>
      <c r="AT50" s="25" t="s">
        <v>1</v>
      </c>
      <c r="AU50" s="25" t="s">
        <v>1</v>
      </c>
      <c r="AV50" s="25" t="s">
        <v>1</v>
      </c>
      <c r="AW50" s="25" t="s">
        <v>1</v>
      </c>
      <c r="AX50" s="25">
        <v>2491980</v>
      </c>
      <c r="AY50" s="25">
        <v>2420898.930610057</v>
      </c>
      <c r="AZ50" s="25">
        <v>2743997</v>
      </c>
      <c r="BA50" s="29"/>
      <c r="BB50" s="24">
        <f>IFERROR(AZ50/AY50-1,"X")</f>
        <v>0.13346202326113787</v>
      </c>
      <c r="BC50" s="24" t="str">
        <f>IFERROR(AZ50/AV50-1,"X")</f>
        <v>X</v>
      </c>
    </row>
    <row r="51" spans="1:55" s="6" customFormat="1" x14ac:dyDescent="0.25">
      <c r="A51" s="52" t="s">
        <v>231</v>
      </c>
      <c r="B51" s="20" t="s">
        <v>3</v>
      </c>
      <c r="C51" s="25" t="s">
        <v>1</v>
      </c>
      <c r="D51" s="25" t="s">
        <v>1</v>
      </c>
      <c r="E51" s="25" t="s">
        <v>1</v>
      </c>
      <c r="F51" s="25" t="s">
        <v>1</v>
      </c>
      <c r="G51" s="25" t="s">
        <v>1</v>
      </c>
      <c r="H51" s="25" t="s">
        <v>1</v>
      </c>
      <c r="I51" s="25" t="s">
        <v>1</v>
      </c>
      <c r="J51" s="25" t="s">
        <v>1</v>
      </c>
      <c r="K51" s="25" t="s">
        <v>1</v>
      </c>
      <c r="L51" s="25" t="s">
        <v>1</v>
      </c>
      <c r="M51" s="25" t="s">
        <v>1</v>
      </c>
      <c r="N51" s="25">
        <v>2560224</v>
      </c>
      <c r="O51" s="25">
        <v>2657473</v>
      </c>
      <c r="P51" s="25">
        <v>2838484</v>
      </c>
      <c r="Q51" s="29"/>
      <c r="R51" s="24">
        <f>IFERROR(P51/O51-1,"X")</f>
        <v>6.8113956378860641E-2</v>
      </c>
      <c r="S51" s="24" t="str">
        <f>IFERROR(P51/L51-1,"X")</f>
        <v>X</v>
      </c>
      <c r="T51" s="7"/>
      <c r="U51" s="25" t="s">
        <v>1</v>
      </c>
      <c r="V51" s="25" t="s">
        <v>1</v>
      </c>
      <c r="W51" s="25" t="s">
        <v>1</v>
      </c>
      <c r="X51" s="25" t="s">
        <v>1</v>
      </c>
      <c r="Y51" s="25" t="s">
        <v>1</v>
      </c>
      <c r="Z51" s="25" t="s">
        <v>1</v>
      </c>
      <c r="AA51" s="25" t="s">
        <v>1</v>
      </c>
      <c r="AB51" s="25" t="s">
        <v>1</v>
      </c>
      <c r="AC51" s="25" t="s">
        <v>1</v>
      </c>
      <c r="AD51" s="25" t="s">
        <v>1</v>
      </c>
      <c r="AE51" s="25" t="s">
        <v>1</v>
      </c>
      <c r="AF51" s="25">
        <v>1900356</v>
      </c>
      <c r="AG51" s="25">
        <v>1890298</v>
      </c>
      <c r="AH51" s="25">
        <v>1955407</v>
      </c>
      <c r="AI51" s="29"/>
      <c r="AJ51" s="24">
        <f>IFERROR(AH51/AG51-1,"X")</f>
        <v>3.4443775531688647E-2</v>
      </c>
      <c r="AK51" s="24" t="str">
        <f>IFERROR(AH51/AD51-1,"X")</f>
        <v>X</v>
      </c>
      <c r="AL51" s="11"/>
      <c r="AM51" s="25" t="s">
        <v>1</v>
      </c>
      <c r="AN51" s="25" t="s">
        <v>1</v>
      </c>
      <c r="AO51" s="25" t="s">
        <v>1</v>
      </c>
      <c r="AP51" s="25" t="s">
        <v>1</v>
      </c>
      <c r="AQ51" s="25" t="s">
        <v>1</v>
      </c>
      <c r="AR51" s="25" t="s">
        <v>1</v>
      </c>
      <c r="AS51" s="25" t="s">
        <v>1</v>
      </c>
      <c r="AT51" s="25" t="s">
        <v>1</v>
      </c>
      <c r="AU51" s="25" t="s">
        <v>1</v>
      </c>
      <c r="AV51" s="25" t="s">
        <v>1</v>
      </c>
      <c r="AW51" s="25" t="s">
        <v>1</v>
      </c>
      <c r="AX51" s="25">
        <v>659868</v>
      </c>
      <c r="AY51" s="25">
        <v>767175</v>
      </c>
      <c r="AZ51" s="25">
        <v>883077</v>
      </c>
      <c r="BA51" s="29"/>
      <c r="BB51" s="24">
        <f>IFERROR(AZ51/AY51-1,"X")</f>
        <v>0.15107635154951615</v>
      </c>
      <c r="BC51" s="24" t="str">
        <f>IFERROR(AZ51/AV51-1,"X")</f>
        <v>X</v>
      </c>
    </row>
    <row r="52" spans="1:55" s="6" customFormat="1" x14ac:dyDescent="0.25">
      <c r="A52" s="54" t="s">
        <v>83</v>
      </c>
      <c r="B52" s="20" t="s">
        <v>3</v>
      </c>
      <c r="C52" s="25">
        <v>3244851</v>
      </c>
      <c r="D52" s="25">
        <v>3726227</v>
      </c>
      <c r="E52" s="25">
        <v>4200302</v>
      </c>
      <c r="F52" s="25">
        <v>4726414</v>
      </c>
      <c r="G52" s="25">
        <v>5059785</v>
      </c>
      <c r="H52" s="25">
        <v>5369353</v>
      </c>
      <c r="I52" s="25">
        <v>5773214</v>
      </c>
      <c r="J52" s="25">
        <v>5686520</v>
      </c>
      <c r="K52" s="25">
        <v>5912065</v>
      </c>
      <c r="L52" s="25">
        <v>6229276</v>
      </c>
      <c r="M52" s="25">
        <v>7564489</v>
      </c>
      <c r="N52" s="25">
        <v>8742670</v>
      </c>
      <c r="O52" s="25">
        <v>9519852</v>
      </c>
      <c r="P52" s="25">
        <v>10663952</v>
      </c>
      <c r="Q52" s="29"/>
      <c r="R52" s="24">
        <f>IFERROR(P52/O52-1,"X")</f>
        <v>0.12018043977994619</v>
      </c>
      <c r="S52" s="24">
        <f>IFERROR(P52/L52-1,"X")</f>
        <v>0.71190873546139222</v>
      </c>
      <c r="T52" s="7"/>
      <c r="U52" s="25">
        <v>2306775</v>
      </c>
      <c r="V52" s="25">
        <v>2684725</v>
      </c>
      <c r="W52" s="25">
        <v>2887916</v>
      </c>
      <c r="X52" s="25">
        <v>3240735</v>
      </c>
      <c r="Y52" s="25">
        <v>3311409</v>
      </c>
      <c r="Z52" s="25">
        <v>3448680</v>
      </c>
      <c r="AA52" s="25">
        <v>3181390</v>
      </c>
      <c r="AB52" s="25">
        <v>3010289</v>
      </c>
      <c r="AC52" s="25">
        <v>3129526</v>
      </c>
      <c r="AD52" s="25">
        <v>3114862</v>
      </c>
      <c r="AE52" s="25">
        <v>3366848</v>
      </c>
      <c r="AF52" s="25">
        <v>3823159</v>
      </c>
      <c r="AG52" s="25">
        <v>4364468</v>
      </c>
      <c r="AH52" s="25">
        <v>4859508</v>
      </c>
      <c r="AI52" s="29"/>
      <c r="AJ52" s="24">
        <f>IFERROR(AH52/AG52-1,"X")</f>
        <v>0.11342504974260326</v>
      </c>
      <c r="AK52" s="24">
        <f>IFERROR(AH52/AD52-1,"X")</f>
        <v>0.56010378629936097</v>
      </c>
      <c r="AL52" s="11"/>
      <c r="AM52" s="25">
        <v>938076</v>
      </c>
      <c r="AN52" s="25">
        <v>1041502</v>
      </c>
      <c r="AO52" s="25">
        <v>1312386</v>
      </c>
      <c r="AP52" s="25">
        <v>1485679</v>
      </c>
      <c r="AQ52" s="25">
        <v>1748376</v>
      </c>
      <c r="AR52" s="25">
        <v>1920673</v>
      </c>
      <c r="AS52" s="25">
        <v>2591824</v>
      </c>
      <c r="AT52" s="25">
        <v>2676231</v>
      </c>
      <c r="AU52" s="25">
        <v>2782539</v>
      </c>
      <c r="AV52" s="25">
        <v>3114414</v>
      </c>
      <c r="AW52" s="25">
        <v>4197641</v>
      </c>
      <c r="AX52" s="25">
        <v>4919511</v>
      </c>
      <c r="AY52" s="25">
        <v>5155384</v>
      </c>
      <c r="AZ52" s="25">
        <v>5804444</v>
      </c>
      <c r="BA52" s="29"/>
      <c r="BB52" s="24">
        <f>IFERROR(AZ52/AY52-1,"X")</f>
        <v>0.12589944803335706</v>
      </c>
      <c r="BC52" s="24">
        <f>IFERROR(AZ52/AV52-1,"X")</f>
        <v>0.86373552135329468</v>
      </c>
    </row>
    <row r="53" spans="1:55" s="6" customFormat="1" x14ac:dyDescent="0.25">
      <c r="A53" s="52" t="s">
        <v>84</v>
      </c>
      <c r="B53" s="20" t="s">
        <v>3</v>
      </c>
      <c r="C53" s="25">
        <v>2740630</v>
      </c>
      <c r="D53" s="25">
        <v>3186567</v>
      </c>
      <c r="E53" s="25">
        <v>3524328</v>
      </c>
      <c r="F53" s="25">
        <v>3862681</v>
      </c>
      <c r="G53" s="25">
        <v>4028613</v>
      </c>
      <c r="H53" s="25">
        <v>4247228</v>
      </c>
      <c r="I53" s="25">
        <v>4551180</v>
      </c>
      <c r="J53" s="25">
        <v>4456371</v>
      </c>
      <c r="K53" s="25">
        <v>4410183</v>
      </c>
      <c r="L53" s="25">
        <v>4808410</v>
      </c>
      <c r="M53" s="25">
        <v>5634254</v>
      </c>
      <c r="N53" s="25">
        <v>6403328</v>
      </c>
      <c r="O53" s="25">
        <v>6838702</v>
      </c>
      <c r="P53" s="25">
        <v>7313408</v>
      </c>
      <c r="Q53" s="29"/>
      <c r="R53" s="24">
        <f>IFERROR(P53/O53-1,"X")</f>
        <v>6.9414634531523633E-2</v>
      </c>
      <c r="S53" s="24">
        <f>IFERROR(P53/L53-1,"X")</f>
        <v>0.5209618148202837</v>
      </c>
      <c r="T53" s="7"/>
      <c r="U53" s="25">
        <v>1870999</v>
      </c>
      <c r="V53" s="25">
        <v>2187701</v>
      </c>
      <c r="W53" s="25">
        <v>2227930</v>
      </c>
      <c r="X53" s="25">
        <v>2392427</v>
      </c>
      <c r="Y53" s="25">
        <v>2309520</v>
      </c>
      <c r="Z53" s="25">
        <v>2254031</v>
      </c>
      <c r="AA53" s="25">
        <v>2090052</v>
      </c>
      <c r="AB53" s="25">
        <v>1936024</v>
      </c>
      <c r="AC53" s="25">
        <v>1805826</v>
      </c>
      <c r="AD53" s="25">
        <v>1951617</v>
      </c>
      <c r="AE53" s="25">
        <v>2167735</v>
      </c>
      <c r="AF53" s="25">
        <v>2565319</v>
      </c>
      <c r="AG53" s="25">
        <v>2704403</v>
      </c>
      <c r="AH53" s="25">
        <v>2808743</v>
      </c>
      <c r="AI53" s="29"/>
      <c r="AJ53" s="24">
        <f>IFERROR(AH53/AG53-1,"X")</f>
        <v>3.8581527974935748E-2</v>
      </c>
      <c r="AK53" s="24">
        <f>IFERROR(AH53/AD53-1,"X")</f>
        <v>0.43918760699461012</v>
      </c>
      <c r="AL53" s="11"/>
      <c r="AM53" s="25">
        <v>869631</v>
      </c>
      <c r="AN53" s="25">
        <v>998866</v>
      </c>
      <c r="AO53" s="25">
        <v>1296398</v>
      </c>
      <c r="AP53" s="25">
        <v>1470254</v>
      </c>
      <c r="AQ53" s="25">
        <v>1719093</v>
      </c>
      <c r="AR53" s="25">
        <v>1993197</v>
      </c>
      <c r="AS53" s="25">
        <v>2461128</v>
      </c>
      <c r="AT53" s="25">
        <v>2520347</v>
      </c>
      <c r="AU53" s="25">
        <v>2604357</v>
      </c>
      <c r="AV53" s="25">
        <v>2856793</v>
      </c>
      <c r="AW53" s="25">
        <v>3466519</v>
      </c>
      <c r="AX53" s="25">
        <v>3838009</v>
      </c>
      <c r="AY53" s="25">
        <v>4134299</v>
      </c>
      <c r="AZ53" s="25">
        <v>4504665</v>
      </c>
      <c r="BA53" s="29"/>
      <c r="BB53" s="24">
        <f>IFERROR(AZ53/AY53-1,"X")</f>
        <v>8.9583748054990808E-2</v>
      </c>
      <c r="BC53" s="24">
        <f>IFERROR(AZ53/AV53-1,"X")</f>
        <v>0.57682583232316786</v>
      </c>
    </row>
    <row r="54" spans="1:55" s="6" customFormat="1" x14ac:dyDescent="0.25">
      <c r="A54" s="52" t="s">
        <v>85</v>
      </c>
      <c r="B54" s="20" t="s">
        <v>3</v>
      </c>
      <c r="C54" s="25">
        <v>504221</v>
      </c>
      <c r="D54" s="25">
        <v>539660</v>
      </c>
      <c r="E54" s="25">
        <v>675974</v>
      </c>
      <c r="F54" s="25">
        <v>863733</v>
      </c>
      <c r="G54" s="25">
        <v>1031172</v>
      </c>
      <c r="H54" s="25">
        <v>1122125</v>
      </c>
      <c r="I54" s="25">
        <v>1222034</v>
      </c>
      <c r="J54" s="25">
        <v>1230149</v>
      </c>
      <c r="K54" s="25">
        <v>1501882</v>
      </c>
      <c r="L54" s="25">
        <v>1420866</v>
      </c>
      <c r="M54" s="25">
        <v>1930235</v>
      </c>
      <c r="N54" s="25">
        <v>2339342</v>
      </c>
      <c r="O54" s="25">
        <v>2681150</v>
      </c>
      <c r="P54" s="25">
        <v>3350544</v>
      </c>
      <c r="Q54" s="29"/>
      <c r="R54" s="24">
        <f>IFERROR(P54/O54-1,"X")</f>
        <v>0.24966674747776141</v>
      </c>
      <c r="S54" s="24">
        <f>IFERROR(P54/L54-1,"X")</f>
        <v>1.358099919344963</v>
      </c>
      <c r="T54" s="7"/>
      <c r="U54" s="25">
        <v>435776</v>
      </c>
      <c r="V54" s="25">
        <v>497024</v>
      </c>
      <c r="W54" s="25">
        <v>659986</v>
      </c>
      <c r="X54" s="25">
        <v>848308</v>
      </c>
      <c r="Y54" s="25">
        <v>1001889</v>
      </c>
      <c r="Z54" s="25">
        <v>1194649</v>
      </c>
      <c r="AA54" s="25">
        <v>1091338</v>
      </c>
      <c r="AB54" s="25">
        <v>1074265</v>
      </c>
      <c r="AC54" s="25">
        <v>1323700</v>
      </c>
      <c r="AD54" s="25">
        <v>1163245</v>
      </c>
      <c r="AE54" s="25">
        <v>1199113</v>
      </c>
      <c r="AF54" s="25">
        <v>1257840</v>
      </c>
      <c r="AG54" s="25">
        <v>1660065</v>
      </c>
      <c r="AH54" s="25">
        <v>2050765</v>
      </c>
      <c r="AI54" s="29"/>
      <c r="AJ54" s="24">
        <f>IFERROR(AH54/AG54-1,"X")</f>
        <v>0.23535223018375784</v>
      </c>
      <c r="AK54" s="24">
        <f>IFERROR(AH54/AD54-1,"X")</f>
        <v>0.76296910796951622</v>
      </c>
      <c r="AL54" s="11"/>
      <c r="AM54" s="25">
        <v>68445</v>
      </c>
      <c r="AN54" s="25">
        <v>42636</v>
      </c>
      <c r="AO54" s="25">
        <v>15988</v>
      </c>
      <c r="AP54" s="25">
        <v>15425</v>
      </c>
      <c r="AQ54" s="25">
        <v>29283</v>
      </c>
      <c r="AR54" s="25">
        <v>-72524</v>
      </c>
      <c r="AS54" s="25">
        <v>130696</v>
      </c>
      <c r="AT54" s="25">
        <v>155884</v>
      </c>
      <c r="AU54" s="25">
        <v>178182</v>
      </c>
      <c r="AV54" s="25">
        <v>257621</v>
      </c>
      <c r="AW54" s="25">
        <v>731122</v>
      </c>
      <c r="AX54" s="25">
        <v>1081502</v>
      </c>
      <c r="AY54" s="25">
        <v>1021085</v>
      </c>
      <c r="AZ54" s="25">
        <v>1299779</v>
      </c>
      <c r="BA54" s="29"/>
      <c r="BB54" s="24">
        <f>IFERROR(AZ54/AY54-1,"X")</f>
        <v>0.272939079508562</v>
      </c>
      <c r="BC54" s="24">
        <f>IFERROR(AZ54/AV54-1,"X")</f>
        <v>4.0453146288540145</v>
      </c>
    </row>
    <row r="55" spans="1:55" s="6" customFormat="1" ht="22.5" x14ac:dyDescent="0.25">
      <c r="A55" s="47" t="s">
        <v>69</v>
      </c>
      <c r="B55" s="17" t="s">
        <v>3</v>
      </c>
      <c r="C55" s="26">
        <v>8182896</v>
      </c>
      <c r="D55" s="26">
        <v>8852438</v>
      </c>
      <c r="E55" s="26">
        <v>9619549</v>
      </c>
      <c r="F55" s="26">
        <v>10351055</v>
      </c>
      <c r="G55" s="26">
        <v>10938185</v>
      </c>
      <c r="H55" s="26">
        <v>11425617</v>
      </c>
      <c r="I55" s="26">
        <v>11968648</v>
      </c>
      <c r="J55" s="26">
        <v>11485418</v>
      </c>
      <c r="K55" s="26">
        <v>11834470</v>
      </c>
      <c r="L55" s="26">
        <v>12423315</v>
      </c>
      <c r="M55" s="26">
        <v>13847268</v>
      </c>
      <c r="N55" s="26">
        <v>15173049</v>
      </c>
      <c r="O55" s="26">
        <v>15803758.364704475</v>
      </c>
      <c r="P55" s="26">
        <v>16735819</v>
      </c>
      <c r="Q55" s="29"/>
      <c r="R55" s="19">
        <f>IFERROR(P55/O55-1,"X")</f>
        <v>5.8977150484479379E-2</v>
      </c>
      <c r="S55" s="19">
        <f>IFERROR(P55/L55-1,"X")</f>
        <v>0.34712989246428982</v>
      </c>
      <c r="T55" s="7"/>
      <c r="U55" s="26">
        <v>4041600</v>
      </c>
      <c r="V55" s="26">
        <v>4554090</v>
      </c>
      <c r="W55" s="26">
        <v>4823318</v>
      </c>
      <c r="X55" s="26">
        <v>5098261</v>
      </c>
      <c r="Y55" s="26">
        <v>5285431</v>
      </c>
      <c r="Z55" s="26">
        <v>5539300</v>
      </c>
      <c r="AA55" s="26">
        <v>5628508</v>
      </c>
      <c r="AB55" s="26">
        <v>5159092</v>
      </c>
      <c r="AC55" s="26">
        <v>5300616</v>
      </c>
      <c r="AD55" s="26">
        <v>5447645</v>
      </c>
      <c r="AE55" s="26">
        <v>5659005</v>
      </c>
      <c r="AF55" s="26">
        <v>6113463</v>
      </c>
      <c r="AG55" s="26">
        <v>6445057</v>
      </c>
      <c r="AH55" s="26">
        <v>6864385</v>
      </c>
      <c r="AI55" s="29"/>
      <c r="AJ55" s="19">
        <f>IFERROR(AH55/AG55-1,"X")</f>
        <v>6.5061953680161322E-2</v>
      </c>
      <c r="AK55" s="19">
        <f>IFERROR(AH55/AD55-1,"X")</f>
        <v>0.26006467014645773</v>
      </c>
      <c r="AL55" s="11"/>
      <c r="AM55" s="26">
        <v>4141296</v>
      </c>
      <c r="AN55" s="26">
        <v>4298348</v>
      </c>
      <c r="AO55" s="26">
        <v>4796231</v>
      </c>
      <c r="AP55" s="26">
        <v>5252794</v>
      </c>
      <c r="AQ55" s="26">
        <v>5652754</v>
      </c>
      <c r="AR55" s="26">
        <v>5886317</v>
      </c>
      <c r="AS55" s="26">
        <v>6340140</v>
      </c>
      <c r="AT55" s="26">
        <v>6326326</v>
      </c>
      <c r="AU55" s="26">
        <v>6533854</v>
      </c>
      <c r="AV55" s="26">
        <v>6975670</v>
      </c>
      <c r="AW55" s="26">
        <v>8188263</v>
      </c>
      <c r="AX55" s="26">
        <v>9059586</v>
      </c>
      <c r="AY55" s="26">
        <v>9358701.3647044748</v>
      </c>
      <c r="AZ55" s="26">
        <v>9871434</v>
      </c>
      <c r="BA55" s="29"/>
      <c r="BB55" s="19">
        <f>IFERROR(AZ55/AY55-1,"X")</f>
        <v>5.4786728982425981E-2</v>
      </c>
      <c r="BC55" s="19">
        <f>IFERROR(AZ55/AV55-1,"X")</f>
        <v>0.41512342183618212</v>
      </c>
    </row>
    <row r="56" spans="1:55" s="6" customFormat="1" x14ac:dyDescent="0.25">
      <c r="A56" s="54" t="s">
        <v>70</v>
      </c>
      <c r="B56" s="20" t="s">
        <v>3</v>
      </c>
      <c r="C56" s="25">
        <v>20490</v>
      </c>
      <c r="D56" s="25">
        <v>21526</v>
      </c>
      <c r="E56" s="25">
        <v>21355</v>
      </c>
      <c r="F56" s="25">
        <v>22561</v>
      </c>
      <c r="G56" s="25">
        <v>23069</v>
      </c>
      <c r="H56" s="25">
        <v>22957</v>
      </c>
      <c r="I56" s="25">
        <v>23635</v>
      </c>
      <c r="J56" s="25">
        <v>24470</v>
      </c>
      <c r="K56" s="25">
        <v>25632</v>
      </c>
      <c r="L56" s="25">
        <v>26469</v>
      </c>
      <c r="M56" s="25">
        <v>26713</v>
      </c>
      <c r="N56" s="25">
        <v>26937</v>
      </c>
      <c r="O56" s="25">
        <v>26331.362124322877</v>
      </c>
      <c r="P56" s="25">
        <v>26687</v>
      </c>
      <c r="Q56" s="29"/>
      <c r="R56" s="24">
        <f>IFERROR(P56/O56-1,"X")</f>
        <v>1.3506246809336542E-2</v>
      </c>
      <c r="S56" s="24">
        <f>IFERROR(P56/L56-1,"X")</f>
        <v>8.2360497185387516E-3</v>
      </c>
      <c r="T56" s="7"/>
      <c r="U56" s="25">
        <v>2319</v>
      </c>
      <c r="V56" s="25">
        <v>2463</v>
      </c>
      <c r="W56" s="25">
        <v>1188</v>
      </c>
      <c r="X56" s="25">
        <v>1303</v>
      </c>
      <c r="Y56" s="25">
        <v>1379</v>
      </c>
      <c r="Z56" s="25">
        <v>1492</v>
      </c>
      <c r="AA56" s="25">
        <v>1532</v>
      </c>
      <c r="AB56" s="25">
        <v>1605</v>
      </c>
      <c r="AC56" s="25">
        <v>1706</v>
      </c>
      <c r="AD56" s="25">
        <v>1914</v>
      </c>
      <c r="AE56" s="25">
        <v>1889</v>
      </c>
      <c r="AF56" s="25">
        <v>1928</v>
      </c>
      <c r="AG56" s="25">
        <v>1956</v>
      </c>
      <c r="AH56" s="25">
        <v>2051</v>
      </c>
      <c r="AI56" s="29"/>
      <c r="AJ56" s="24">
        <f>IFERROR(AH56/AG56-1,"X")</f>
        <v>4.8568507157464191E-2</v>
      </c>
      <c r="AK56" s="24">
        <f>IFERROR(AH56/AD56-1,"X")</f>
        <v>7.1577847439916464E-2</v>
      </c>
      <c r="AL56" s="11"/>
      <c r="AM56" s="25">
        <v>18171</v>
      </c>
      <c r="AN56" s="25">
        <v>19063</v>
      </c>
      <c r="AO56" s="25">
        <v>20167</v>
      </c>
      <c r="AP56" s="25">
        <v>21258</v>
      </c>
      <c r="AQ56" s="25">
        <v>21690</v>
      </c>
      <c r="AR56" s="25">
        <v>21465</v>
      </c>
      <c r="AS56" s="25">
        <v>22103</v>
      </c>
      <c r="AT56" s="25">
        <v>22865</v>
      </c>
      <c r="AU56" s="25">
        <v>23926</v>
      </c>
      <c r="AV56" s="25">
        <v>24555</v>
      </c>
      <c r="AW56" s="25">
        <v>24824</v>
      </c>
      <c r="AX56" s="25">
        <v>25009</v>
      </c>
      <c r="AY56" s="25">
        <v>24375.362124322877</v>
      </c>
      <c r="AZ56" s="25">
        <v>24636</v>
      </c>
      <c r="BA56" s="29"/>
      <c r="BB56" s="24">
        <f>IFERROR(AZ56/AY56-1,"X")</f>
        <v>1.0692677070714973E-2</v>
      </c>
      <c r="BC56" s="24">
        <f>IFERROR(AZ56/AV56-1,"X")</f>
        <v>3.2987171655467495E-3</v>
      </c>
    </row>
    <row r="57" spans="1:55" s="6" customFormat="1" ht="22.5" x14ac:dyDescent="0.25">
      <c r="A57" s="52" t="s">
        <v>71</v>
      </c>
      <c r="B57" s="20" t="s">
        <v>3</v>
      </c>
      <c r="C57" s="25">
        <v>20110</v>
      </c>
      <c r="D57" s="25">
        <v>20431</v>
      </c>
      <c r="E57" s="25">
        <v>20891</v>
      </c>
      <c r="F57" s="25">
        <v>21795</v>
      </c>
      <c r="G57" s="25">
        <v>21855</v>
      </c>
      <c r="H57" s="25">
        <v>21517</v>
      </c>
      <c r="I57" s="25">
        <v>22823</v>
      </c>
      <c r="J57" s="25">
        <v>23688</v>
      </c>
      <c r="K57" s="25">
        <v>23987</v>
      </c>
      <c r="L57" s="25">
        <v>24666</v>
      </c>
      <c r="M57" s="25">
        <v>24757</v>
      </c>
      <c r="N57" s="25">
        <v>24988</v>
      </c>
      <c r="O57" s="25">
        <v>24686.076723953243</v>
      </c>
      <c r="P57" s="25">
        <v>25773</v>
      </c>
      <c r="Q57" s="29"/>
      <c r="R57" s="24">
        <f>IFERROR(P57/O57-1,"X")</f>
        <v>4.4029810334021091E-2</v>
      </c>
      <c r="S57" s="24">
        <f>IFERROR(P57/L57-1,"X")</f>
        <v>4.4879591340306391E-2</v>
      </c>
      <c r="T57" s="7"/>
      <c r="U57" s="25">
        <v>2240</v>
      </c>
      <c r="V57" s="25">
        <v>1688</v>
      </c>
      <c r="W57" s="25">
        <v>1056</v>
      </c>
      <c r="X57" s="25">
        <v>1099</v>
      </c>
      <c r="Y57" s="25">
        <v>1125</v>
      </c>
      <c r="Z57" s="25">
        <v>1156</v>
      </c>
      <c r="AA57" s="25">
        <v>1426</v>
      </c>
      <c r="AB57" s="25">
        <v>1472</v>
      </c>
      <c r="AC57" s="25">
        <v>1513</v>
      </c>
      <c r="AD57" s="25">
        <v>1644</v>
      </c>
      <c r="AE57" s="25">
        <v>1570</v>
      </c>
      <c r="AF57" s="25">
        <v>1572</v>
      </c>
      <c r="AG57" s="25">
        <v>1801</v>
      </c>
      <c r="AH57" s="25">
        <v>1871</v>
      </c>
      <c r="AI57" s="29"/>
      <c r="AJ57" s="24">
        <f>IFERROR(AH57/AG57-1,"X")</f>
        <v>3.8867295946696245E-2</v>
      </c>
      <c r="AK57" s="24">
        <f>IFERROR(AH57/AD57-1,"X")</f>
        <v>0.1380778588807785</v>
      </c>
      <c r="AL57" s="11"/>
      <c r="AM57" s="25">
        <v>17870</v>
      </c>
      <c r="AN57" s="25">
        <v>18743</v>
      </c>
      <c r="AO57" s="25">
        <v>19835</v>
      </c>
      <c r="AP57" s="25">
        <v>20696</v>
      </c>
      <c r="AQ57" s="25">
        <v>20730</v>
      </c>
      <c r="AR57" s="25">
        <v>20361</v>
      </c>
      <c r="AS57" s="25">
        <v>21397</v>
      </c>
      <c r="AT57" s="25">
        <v>22216</v>
      </c>
      <c r="AU57" s="25">
        <v>22474</v>
      </c>
      <c r="AV57" s="25">
        <v>23022</v>
      </c>
      <c r="AW57" s="25">
        <v>23187</v>
      </c>
      <c r="AX57" s="25">
        <v>23416</v>
      </c>
      <c r="AY57" s="25">
        <v>22885.076723953243</v>
      </c>
      <c r="AZ57" s="25">
        <v>23902</v>
      </c>
      <c r="BA57" s="29"/>
      <c r="BB57" s="24">
        <f>IFERROR(AZ57/AY57-1,"X")</f>
        <v>4.4436087687762305E-2</v>
      </c>
      <c r="BC57" s="24">
        <f>IFERROR(AZ57/AV57-1,"X")</f>
        <v>3.8224307184432371E-2</v>
      </c>
    </row>
    <row r="58" spans="1:55" s="6" customFormat="1" x14ac:dyDescent="0.25">
      <c r="A58" s="54" t="s">
        <v>72</v>
      </c>
      <c r="B58" s="20" t="s">
        <v>3</v>
      </c>
      <c r="C58" s="25">
        <v>12688</v>
      </c>
      <c r="D58" s="25">
        <v>12889</v>
      </c>
      <c r="E58" s="25">
        <v>13002</v>
      </c>
      <c r="F58" s="25">
        <v>13627</v>
      </c>
      <c r="G58" s="25">
        <v>13896</v>
      </c>
      <c r="H58" s="25">
        <v>13559</v>
      </c>
      <c r="I58" s="25">
        <v>13798</v>
      </c>
      <c r="J58" s="25">
        <v>14829</v>
      </c>
      <c r="K58" s="25">
        <v>15985</v>
      </c>
      <c r="L58" s="25">
        <v>17256</v>
      </c>
      <c r="M58" s="25">
        <v>17606</v>
      </c>
      <c r="N58" s="25">
        <v>18251</v>
      </c>
      <c r="O58" s="25">
        <v>18074.199213620312</v>
      </c>
      <c r="P58" s="25">
        <v>17992</v>
      </c>
      <c r="Q58" s="29"/>
      <c r="R58" s="24">
        <f>IFERROR(P58/O58-1,"X")</f>
        <v>-4.5478758228120197E-3</v>
      </c>
      <c r="S58" s="24">
        <f>IFERROR(P58/L58-1,"X")</f>
        <v>4.2651831247102479E-2</v>
      </c>
      <c r="T58" s="7"/>
      <c r="U58" s="25">
        <v>1108</v>
      </c>
      <c r="V58" s="25">
        <v>1132</v>
      </c>
      <c r="W58" s="25">
        <v>647</v>
      </c>
      <c r="X58" s="25">
        <v>655</v>
      </c>
      <c r="Y58" s="25">
        <v>676</v>
      </c>
      <c r="Z58" s="25">
        <v>734</v>
      </c>
      <c r="AA58" s="25">
        <v>768</v>
      </c>
      <c r="AB58" s="25">
        <v>813</v>
      </c>
      <c r="AC58" s="25">
        <v>847</v>
      </c>
      <c r="AD58" s="25">
        <v>1010</v>
      </c>
      <c r="AE58" s="25">
        <v>981</v>
      </c>
      <c r="AF58" s="25">
        <v>1061</v>
      </c>
      <c r="AG58" s="25">
        <v>1101</v>
      </c>
      <c r="AH58" s="25">
        <v>1100</v>
      </c>
      <c r="AI58" s="29"/>
      <c r="AJ58" s="24">
        <f>IFERROR(AH58/AG58-1,"X")</f>
        <v>-9.0826521344233857E-4</v>
      </c>
      <c r="AK58" s="24">
        <f>IFERROR(AH58/AD58-1,"X")</f>
        <v>8.9108910891089188E-2</v>
      </c>
      <c r="AL58" s="11"/>
      <c r="AM58" s="25">
        <v>11580</v>
      </c>
      <c r="AN58" s="25">
        <v>11757</v>
      </c>
      <c r="AO58" s="25">
        <v>12355</v>
      </c>
      <c r="AP58" s="25">
        <v>12972</v>
      </c>
      <c r="AQ58" s="25">
        <v>13220</v>
      </c>
      <c r="AR58" s="25">
        <v>12825</v>
      </c>
      <c r="AS58" s="25">
        <v>13030</v>
      </c>
      <c r="AT58" s="25">
        <v>14016</v>
      </c>
      <c r="AU58" s="25">
        <v>15138</v>
      </c>
      <c r="AV58" s="25">
        <v>16246</v>
      </c>
      <c r="AW58" s="25">
        <v>16625</v>
      </c>
      <c r="AX58" s="25">
        <v>17190</v>
      </c>
      <c r="AY58" s="25">
        <v>16973.199213620312</v>
      </c>
      <c r="AZ58" s="25">
        <v>16892</v>
      </c>
      <c r="BA58" s="29"/>
      <c r="BB58" s="24">
        <f>IFERROR(AZ58/AY58-1,"X")</f>
        <v>-4.7839663341223693E-3</v>
      </c>
      <c r="BC58" s="24">
        <f>IFERROR(AZ58/AV58-1,"X")</f>
        <v>3.9763634125323133E-2</v>
      </c>
    </row>
    <row r="59" spans="1:55" s="6" customFormat="1" ht="22.5" x14ac:dyDescent="0.25">
      <c r="A59" s="52" t="s">
        <v>71</v>
      </c>
      <c r="B59" s="20" t="s">
        <v>3</v>
      </c>
      <c r="C59" s="25">
        <v>12271</v>
      </c>
      <c r="D59" s="25">
        <v>12438</v>
      </c>
      <c r="E59" s="25">
        <v>12534</v>
      </c>
      <c r="F59" s="25">
        <v>13204</v>
      </c>
      <c r="G59" s="25">
        <v>13314</v>
      </c>
      <c r="H59" s="25">
        <v>12873</v>
      </c>
      <c r="I59" s="25">
        <v>13456</v>
      </c>
      <c r="J59" s="25">
        <v>14508</v>
      </c>
      <c r="K59" s="25">
        <v>15420</v>
      </c>
      <c r="L59" s="25">
        <v>16623</v>
      </c>
      <c r="M59" s="25">
        <v>16982</v>
      </c>
      <c r="N59" s="25">
        <v>17398</v>
      </c>
      <c r="O59" s="25">
        <v>17380.103584496672</v>
      </c>
      <c r="P59" s="25">
        <v>17605</v>
      </c>
      <c r="Q59" s="29"/>
      <c r="R59" s="24">
        <f>IFERROR(P59/O59-1,"X")</f>
        <v>1.2939877740656192E-2</v>
      </c>
      <c r="S59" s="24">
        <f>IFERROR(P59/L59-1,"X")</f>
        <v>5.9074775912891786E-2</v>
      </c>
      <c r="T59" s="7"/>
      <c r="U59" s="25">
        <v>1100</v>
      </c>
      <c r="V59" s="25">
        <v>958</v>
      </c>
      <c r="W59" s="25">
        <v>624</v>
      </c>
      <c r="X59" s="25">
        <v>622</v>
      </c>
      <c r="Y59" s="25">
        <v>634</v>
      </c>
      <c r="Z59" s="25">
        <v>680</v>
      </c>
      <c r="AA59" s="25">
        <v>744</v>
      </c>
      <c r="AB59" s="25">
        <v>766</v>
      </c>
      <c r="AC59" s="25">
        <v>768</v>
      </c>
      <c r="AD59" s="25">
        <v>908</v>
      </c>
      <c r="AE59" s="25">
        <v>868</v>
      </c>
      <c r="AF59" s="25">
        <v>904</v>
      </c>
      <c r="AG59" s="25">
        <v>1075</v>
      </c>
      <c r="AH59" s="25">
        <v>1059</v>
      </c>
      <c r="AI59" s="29"/>
      <c r="AJ59" s="24">
        <f>IFERROR(AH59/AG59-1,"X")</f>
        <v>-1.4883720930232602E-2</v>
      </c>
      <c r="AK59" s="24">
        <f>IFERROR(AH59/AD59-1,"X")</f>
        <v>0.16629955947136565</v>
      </c>
      <c r="AL59" s="11"/>
      <c r="AM59" s="25">
        <v>11171</v>
      </c>
      <c r="AN59" s="25">
        <v>11480</v>
      </c>
      <c r="AO59" s="25">
        <v>11910</v>
      </c>
      <c r="AP59" s="25">
        <v>12582</v>
      </c>
      <c r="AQ59" s="25">
        <v>12680</v>
      </c>
      <c r="AR59" s="25">
        <v>12193</v>
      </c>
      <c r="AS59" s="25">
        <v>12712</v>
      </c>
      <c r="AT59" s="25">
        <v>13742</v>
      </c>
      <c r="AU59" s="25">
        <v>14652</v>
      </c>
      <c r="AV59" s="25">
        <v>15715</v>
      </c>
      <c r="AW59" s="25">
        <v>16114</v>
      </c>
      <c r="AX59" s="25">
        <v>16494</v>
      </c>
      <c r="AY59" s="25">
        <v>16305.103584496672</v>
      </c>
      <c r="AZ59" s="25">
        <v>16546</v>
      </c>
      <c r="BA59" s="29"/>
      <c r="BB59" s="24">
        <f>IFERROR(AZ59/AY59-1,"X")</f>
        <v>1.4774295315264308E-2</v>
      </c>
      <c r="BC59" s="24">
        <f>IFERROR(AZ59/AV59-1,"X")</f>
        <v>5.2879414572064798E-2</v>
      </c>
    </row>
    <row r="60" spans="1:55" s="6" customFormat="1" x14ac:dyDescent="0.25">
      <c r="A60" s="54" t="s">
        <v>73</v>
      </c>
      <c r="B60" s="20" t="s">
        <v>3</v>
      </c>
      <c r="C60" s="25">
        <v>8149718</v>
      </c>
      <c r="D60" s="25">
        <v>8818023</v>
      </c>
      <c r="E60" s="25">
        <v>9585192</v>
      </c>
      <c r="F60" s="25">
        <v>10314867</v>
      </c>
      <c r="G60" s="25">
        <v>10901220</v>
      </c>
      <c r="H60" s="25">
        <v>11389101</v>
      </c>
      <c r="I60" s="25">
        <v>11931215</v>
      </c>
      <c r="J60" s="25">
        <v>11446119</v>
      </c>
      <c r="K60" s="25">
        <v>11792853</v>
      </c>
      <c r="L60" s="25">
        <v>12379590</v>
      </c>
      <c r="M60" s="25">
        <v>13802949</v>
      </c>
      <c r="N60" s="25">
        <v>15127861</v>
      </c>
      <c r="O60" s="25">
        <v>15759352.803366536</v>
      </c>
      <c r="P60" s="25">
        <v>16691140</v>
      </c>
      <c r="Q60" s="29"/>
      <c r="R60" s="24">
        <f>IFERROR(P60/O60-1,"X")</f>
        <v>5.9125981140190964E-2</v>
      </c>
      <c r="S60" s="24">
        <f>IFERROR(P60/L60-1,"X")</f>
        <v>0.3482789009975289</v>
      </c>
      <c r="T60" s="7"/>
      <c r="U60" s="25">
        <v>4038173</v>
      </c>
      <c r="V60" s="25">
        <v>4550495</v>
      </c>
      <c r="W60" s="25">
        <v>4821483</v>
      </c>
      <c r="X60" s="25">
        <v>5096303</v>
      </c>
      <c r="Y60" s="25">
        <v>5283376</v>
      </c>
      <c r="Z60" s="25">
        <v>5537074</v>
      </c>
      <c r="AA60" s="25">
        <v>5626208</v>
      </c>
      <c r="AB60" s="25">
        <v>5156674</v>
      </c>
      <c r="AC60" s="25">
        <v>5298063</v>
      </c>
      <c r="AD60" s="25">
        <v>5444721</v>
      </c>
      <c r="AE60" s="25">
        <v>5656135</v>
      </c>
      <c r="AF60" s="25">
        <v>6110474</v>
      </c>
      <c r="AG60" s="25">
        <v>6442000</v>
      </c>
      <c r="AH60" s="25">
        <v>6861234</v>
      </c>
      <c r="AI60" s="29"/>
      <c r="AJ60" s="24">
        <f>IFERROR(AH60/AG60-1,"X")</f>
        <v>6.507823657249312E-2</v>
      </c>
      <c r="AK60" s="24">
        <f>IFERROR(AH60/AD60-1,"X")</f>
        <v>0.26016264194253469</v>
      </c>
      <c r="AL60" s="11"/>
      <c r="AM60" s="25">
        <v>4111545</v>
      </c>
      <c r="AN60" s="25">
        <v>4267528</v>
      </c>
      <c r="AO60" s="25">
        <v>4763709</v>
      </c>
      <c r="AP60" s="25">
        <v>5218564</v>
      </c>
      <c r="AQ60" s="25">
        <v>5617844</v>
      </c>
      <c r="AR60" s="25">
        <v>5852027</v>
      </c>
      <c r="AS60" s="25">
        <v>6305007</v>
      </c>
      <c r="AT60" s="25">
        <v>6289445</v>
      </c>
      <c r="AU60" s="25">
        <v>6494790</v>
      </c>
      <c r="AV60" s="25">
        <v>6934869</v>
      </c>
      <c r="AW60" s="25">
        <v>8146814</v>
      </c>
      <c r="AX60" s="25">
        <v>9017387</v>
      </c>
      <c r="AY60" s="25">
        <v>9317352.8033665363</v>
      </c>
      <c r="AZ60" s="25">
        <v>9829906</v>
      </c>
      <c r="BA60" s="29"/>
      <c r="BB60" s="24">
        <f>IFERROR(AZ60/AY60-1,"X")</f>
        <v>5.5010603059730601E-2</v>
      </c>
      <c r="BC60" s="24">
        <f>IFERROR(AZ60/AV60-1,"X")</f>
        <v>0.41746094987518867</v>
      </c>
    </row>
    <row r="61" spans="1:55" s="6" customFormat="1" x14ac:dyDescent="0.25">
      <c r="A61" s="52" t="s">
        <v>81</v>
      </c>
      <c r="B61" s="20" t="s">
        <v>3</v>
      </c>
      <c r="C61" s="25">
        <v>4823941</v>
      </c>
      <c r="D61" s="25">
        <v>5133719</v>
      </c>
      <c r="E61" s="25">
        <v>5663999</v>
      </c>
      <c r="F61" s="25">
        <v>6215345</v>
      </c>
      <c r="G61" s="25">
        <v>6422058</v>
      </c>
      <c r="H61" s="25">
        <v>6575132</v>
      </c>
      <c r="I61" s="25">
        <v>6784828</v>
      </c>
      <c r="J61" s="25">
        <v>6629531</v>
      </c>
      <c r="K61" s="25">
        <v>6624657</v>
      </c>
      <c r="L61" s="25">
        <v>6972049</v>
      </c>
      <c r="M61" s="25">
        <v>7826025</v>
      </c>
      <c r="N61" s="25">
        <v>8789248</v>
      </c>
      <c r="O61" s="25">
        <v>9045890.0800635628</v>
      </c>
      <c r="P61" s="25">
        <v>9233395</v>
      </c>
      <c r="Q61" s="29"/>
      <c r="R61" s="24">
        <f>IFERROR(P61/O61-1,"X")</f>
        <v>2.0728189075576164E-2</v>
      </c>
      <c r="S61" s="24">
        <f>IFERROR(P61/L61-1,"X")</f>
        <v>0.32434453630489402</v>
      </c>
      <c r="T61" s="7"/>
      <c r="U61" s="25">
        <v>2052083</v>
      </c>
      <c r="V61" s="25">
        <v>2336766</v>
      </c>
      <c r="W61" s="25">
        <v>2418556</v>
      </c>
      <c r="X61" s="25">
        <v>2612857</v>
      </c>
      <c r="Y61" s="25">
        <v>2529840</v>
      </c>
      <c r="Z61" s="25">
        <v>2492259</v>
      </c>
      <c r="AA61" s="25">
        <v>2376629</v>
      </c>
      <c r="AB61" s="25">
        <v>2050616</v>
      </c>
      <c r="AC61" s="25">
        <v>1906408</v>
      </c>
      <c r="AD61" s="25">
        <v>2048599</v>
      </c>
      <c r="AE61" s="25">
        <v>2242298</v>
      </c>
      <c r="AF61" s="25">
        <v>2664824</v>
      </c>
      <c r="AG61" s="25">
        <v>2742188</v>
      </c>
      <c r="AH61" s="25">
        <v>2813538</v>
      </c>
      <c r="AI61" s="29"/>
      <c r="AJ61" s="24">
        <f>IFERROR(AH61/AG61-1,"X")</f>
        <v>2.601936847510089E-2</v>
      </c>
      <c r="AK61" s="24">
        <f>IFERROR(AH61/AD61-1,"X")</f>
        <v>0.37339616000984077</v>
      </c>
      <c r="AL61" s="11"/>
      <c r="AM61" s="25">
        <v>2771858</v>
      </c>
      <c r="AN61" s="25">
        <v>2796953</v>
      </c>
      <c r="AO61" s="25">
        <v>3245443</v>
      </c>
      <c r="AP61" s="25">
        <v>3602488</v>
      </c>
      <c r="AQ61" s="25">
        <v>3892218</v>
      </c>
      <c r="AR61" s="25">
        <v>4082873</v>
      </c>
      <c r="AS61" s="25">
        <v>4408199</v>
      </c>
      <c r="AT61" s="25">
        <v>4578915</v>
      </c>
      <c r="AU61" s="25">
        <v>4718249</v>
      </c>
      <c r="AV61" s="25">
        <v>4923450</v>
      </c>
      <c r="AW61" s="25">
        <v>5583727</v>
      </c>
      <c r="AX61" s="25">
        <v>6124424</v>
      </c>
      <c r="AY61" s="25">
        <v>6303702.0800635628</v>
      </c>
      <c r="AZ61" s="25">
        <v>6419857</v>
      </c>
      <c r="BA61" s="29"/>
      <c r="BB61" s="24">
        <f>IFERROR(AZ61/AY61-1,"X")</f>
        <v>1.8426460905218711E-2</v>
      </c>
      <c r="BC61" s="24">
        <f>IFERROR(AZ61/AV61-1,"X")</f>
        <v>0.30393463932811349</v>
      </c>
    </row>
    <row r="62" spans="1:55" s="6" customFormat="1" x14ac:dyDescent="0.25">
      <c r="A62" s="52" t="s">
        <v>82</v>
      </c>
      <c r="B62" s="20" t="s">
        <v>3</v>
      </c>
      <c r="C62" s="25">
        <v>3325777</v>
      </c>
      <c r="D62" s="25">
        <v>3684304</v>
      </c>
      <c r="E62" s="25">
        <v>3921193</v>
      </c>
      <c r="F62" s="25">
        <v>4099522</v>
      </c>
      <c r="G62" s="25">
        <v>4479162</v>
      </c>
      <c r="H62" s="25">
        <v>4813969</v>
      </c>
      <c r="I62" s="25">
        <v>5146387</v>
      </c>
      <c r="J62" s="25">
        <v>4816588</v>
      </c>
      <c r="K62" s="25">
        <v>5168196</v>
      </c>
      <c r="L62" s="25">
        <v>5407541</v>
      </c>
      <c r="M62" s="25">
        <v>5976924</v>
      </c>
      <c r="N62" s="25">
        <v>3950136</v>
      </c>
      <c r="O62" s="25">
        <v>4236992.7233029734</v>
      </c>
      <c r="P62" s="25">
        <v>4809239</v>
      </c>
      <c r="Q62" s="29"/>
      <c r="R62" s="24">
        <f>IFERROR(P62/O62-1,"X")</f>
        <v>0.13505953728684439</v>
      </c>
      <c r="S62" s="24">
        <f>IFERROR(P62/L62-1,"X")</f>
        <v>-0.11064215694342405</v>
      </c>
      <c r="T62" s="7"/>
      <c r="U62" s="25">
        <v>1986090</v>
      </c>
      <c r="V62" s="25">
        <v>2213729</v>
      </c>
      <c r="W62" s="25">
        <v>2402927</v>
      </c>
      <c r="X62" s="25">
        <v>2483446</v>
      </c>
      <c r="Y62" s="25">
        <v>2753536</v>
      </c>
      <c r="Z62" s="25">
        <v>3044815</v>
      </c>
      <c r="AA62" s="25">
        <v>3249579</v>
      </c>
      <c r="AB62" s="25">
        <v>3106058</v>
      </c>
      <c r="AC62" s="25">
        <v>3391655</v>
      </c>
      <c r="AD62" s="25">
        <v>3396122</v>
      </c>
      <c r="AE62" s="25">
        <v>3413837</v>
      </c>
      <c r="AF62" s="25">
        <v>1641796</v>
      </c>
      <c r="AG62" s="25">
        <v>1906847</v>
      </c>
      <c r="AH62" s="25">
        <v>2199377</v>
      </c>
      <c r="AI62" s="29"/>
      <c r="AJ62" s="24">
        <f>IFERROR(AH62/AG62-1,"X")</f>
        <v>0.15341031556281126</v>
      </c>
      <c r="AK62" s="24">
        <f>IFERROR(AH62/AD62-1,"X")</f>
        <v>-0.35238575057079813</v>
      </c>
      <c r="AL62" s="11"/>
      <c r="AM62" s="25">
        <v>1339687</v>
      </c>
      <c r="AN62" s="25">
        <v>1470575</v>
      </c>
      <c r="AO62" s="25">
        <v>1518266</v>
      </c>
      <c r="AP62" s="25">
        <v>1616076</v>
      </c>
      <c r="AQ62" s="25">
        <v>1725626</v>
      </c>
      <c r="AR62" s="25">
        <v>1769154</v>
      </c>
      <c r="AS62" s="25">
        <v>1896808</v>
      </c>
      <c r="AT62" s="25">
        <v>1710530</v>
      </c>
      <c r="AU62" s="25">
        <v>1776541</v>
      </c>
      <c r="AV62" s="25">
        <v>2011419</v>
      </c>
      <c r="AW62" s="25">
        <v>2563087</v>
      </c>
      <c r="AX62" s="25">
        <v>2308340</v>
      </c>
      <c r="AY62" s="25">
        <v>2330145.7233029734</v>
      </c>
      <c r="AZ62" s="25">
        <v>2609862</v>
      </c>
      <c r="BA62" s="29"/>
      <c r="BB62" s="24">
        <f>IFERROR(AZ62/AY62-1,"X")</f>
        <v>0.12004239644743331</v>
      </c>
      <c r="BC62" s="24">
        <f>IFERROR(AZ62/AV62-1,"X")</f>
        <v>0.29752279360988432</v>
      </c>
    </row>
    <row r="63" spans="1:55" s="6" customFormat="1" x14ac:dyDescent="0.25">
      <c r="A63" s="52" t="s">
        <v>225</v>
      </c>
      <c r="B63" s="20" t="s">
        <v>3</v>
      </c>
      <c r="C63" s="25" t="s">
        <v>1</v>
      </c>
      <c r="D63" s="25" t="s">
        <v>1</v>
      </c>
      <c r="E63" s="25" t="s">
        <v>1</v>
      </c>
      <c r="F63" s="25" t="s">
        <v>1</v>
      </c>
      <c r="G63" s="25" t="s">
        <v>1</v>
      </c>
      <c r="H63" s="25" t="s">
        <v>1</v>
      </c>
      <c r="I63" s="25" t="s">
        <v>1</v>
      </c>
      <c r="J63" s="25" t="s">
        <v>1</v>
      </c>
      <c r="K63" s="25" t="s">
        <v>1</v>
      </c>
      <c r="L63" s="25" t="s">
        <v>1</v>
      </c>
      <c r="M63" s="25" t="s">
        <v>1</v>
      </c>
      <c r="N63" s="25">
        <v>556</v>
      </c>
      <c r="O63" s="25">
        <v>511.75709076185984</v>
      </c>
      <c r="P63" s="25">
        <v>310</v>
      </c>
      <c r="Q63" s="29"/>
      <c r="R63" s="24">
        <f>IFERROR(P63/O63-1,"X")</f>
        <v>-0.3942438598388569</v>
      </c>
      <c r="S63" s="24" t="str">
        <f>IFERROR(P63/L63-1,"X")</f>
        <v>X</v>
      </c>
      <c r="T63" s="7"/>
      <c r="U63" s="25" t="s">
        <v>1</v>
      </c>
      <c r="V63" s="25" t="s">
        <v>1</v>
      </c>
      <c r="W63" s="25" t="s">
        <v>1</v>
      </c>
      <c r="X63" s="25" t="s">
        <v>1</v>
      </c>
      <c r="Y63" s="25" t="s">
        <v>1</v>
      </c>
      <c r="Z63" s="25" t="s">
        <v>1</v>
      </c>
      <c r="AA63" s="25" t="s">
        <v>1</v>
      </c>
      <c r="AB63" s="25" t="s">
        <v>1</v>
      </c>
      <c r="AC63" s="25" t="s">
        <v>1</v>
      </c>
      <c r="AD63" s="25" t="s">
        <v>1</v>
      </c>
      <c r="AE63" s="25" t="s">
        <v>1</v>
      </c>
      <c r="AF63" s="25">
        <v>31</v>
      </c>
      <c r="AG63" s="25">
        <v>27</v>
      </c>
      <c r="AH63" s="25">
        <v>24</v>
      </c>
      <c r="AI63" s="29"/>
      <c r="AJ63" s="24">
        <f>IFERROR(AH63/AG63-1,"X")</f>
        <v>-0.11111111111111116</v>
      </c>
      <c r="AK63" s="24" t="str">
        <f>IFERROR(AH63/AD63-1,"X")</f>
        <v>X</v>
      </c>
      <c r="AL63" s="11"/>
      <c r="AM63" s="25" t="s">
        <v>1</v>
      </c>
      <c r="AN63" s="25" t="s">
        <v>1</v>
      </c>
      <c r="AO63" s="25" t="s">
        <v>1</v>
      </c>
      <c r="AP63" s="25" t="s">
        <v>1</v>
      </c>
      <c r="AQ63" s="25" t="s">
        <v>1</v>
      </c>
      <c r="AR63" s="25" t="s">
        <v>1</v>
      </c>
      <c r="AS63" s="25" t="s">
        <v>1</v>
      </c>
      <c r="AT63" s="25" t="s">
        <v>1</v>
      </c>
      <c r="AU63" s="25" t="s">
        <v>1</v>
      </c>
      <c r="AV63" s="25" t="s">
        <v>1</v>
      </c>
      <c r="AW63" s="25" t="s">
        <v>1</v>
      </c>
      <c r="AX63" s="25">
        <v>525</v>
      </c>
      <c r="AY63" s="25">
        <v>484.75709076185984</v>
      </c>
      <c r="AZ63" s="25">
        <v>286</v>
      </c>
      <c r="BA63" s="29"/>
      <c r="BB63" s="24">
        <f>IFERROR(AZ63/AY63-1,"X")</f>
        <v>-0.41001378741977101</v>
      </c>
      <c r="BC63" s="24" t="str">
        <f>IFERROR(AZ63/AV63-1,"X")</f>
        <v>X</v>
      </c>
    </row>
    <row r="64" spans="1:55" s="6" customFormat="1" x14ac:dyDescent="0.25">
      <c r="A64" s="52" t="s">
        <v>224</v>
      </c>
      <c r="B64" s="20" t="s">
        <v>3</v>
      </c>
      <c r="C64" s="25" t="s">
        <v>1</v>
      </c>
      <c r="D64" s="25" t="s">
        <v>1</v>
      </c>
      <c r="E64" s="25" t="s">
        <v>1</v>
      </c>
      <c r="F64" s="25" t="s">
        <v>1</v>
      </c>
      <c r="G64" s="25" t="s">
        <v>1</v>
      </c>
      <c r="H64" s="25" t="s">
        <v>1</v>
      </c>
      <c r="I64" s="25" t="s">
        <v>1</v>
      </c>
      <c r="J64" s="25" t="s">
        <v>1</v>
      </c>
      <c r="K64" s="25" t="s">
        <v>1</v>
      </c>
      <c r="L64" s="25" t="s">
        <v>1</v>
      </c>
      <c r="M64" s="25" t="s">
        <v>1</v>
      </c>
      <c r="N64" s="25">
        <v>3949580</v>
      </c>
      <c r="O64" s="25">
        <v>4236480.9662122112</v>
      </c>
      <c r="P64" s="25">
        <v>4808929</v>
      </c>
      <c r="Q64" s="29"/>
      <c r="R64" s="24">
        <f>IFERROR(P64/O64-1,"X")</f>
        <v>0.13512347591156715</v>
      </c>
      <c r="S64" s="24" t="str">
        <f>IFERROR(P64/L64-1,"X")</f>
        <v>X</v>
      </c>
      <c r="T64" s="7"/>
      <c r="U64" s="25" t="s">
        <v>1</v>
      </c>
      <c r="V64" s="25" t="s">
        <v>1</v>
      </c>
      <c r="W64" s="25" t="s">
        <v>1</v>
      </c>
      <c r="X64" s="25" t="s">
        <v>1</v>
      </c>
      <c r="Y64" s="25" t="s">
        <v>1</v>
      </c>
      <c r="Z64" s="25" t="s">
        <v>1</v>
      </c>
      <c r="AA64" s="25" t="s">
        <v>1</v>
      </c>
      <c r="AB64" s="25" t="s">
        <v>1</v>
      </c>
      <c r="AC64" s="25" t="s">
        <v>1</v>
      </c>
      <c r="AD64" s="25" t="s">
        <v>1</v>
      </c>
      <c r="AE64" s="25" t="s">
        <v>1</v>
      </c>
      <c r="AF64" s="25">
        <v>1641765</v>
      </c>
      <c r="AG64" s="25">
        <v>1906820</v>
      </c>
      <c r="AH64" s="25">
        <v>2199353</v>
      </c>
      <c r="AI64" s="29"/>
      <c r="AJ64" s="24">
        <f>IFERROR(AH64/AG64-1,"X")</f>
        <v>0.15341406110697386</v>
      </c>
      <c r="AK64" s="24" t="str">
        <f>IFERROR(AH64/AD64-1,"X")</f>
        <v>X</v>
      </c>
      <c r="AL64" s="11"/>
      <c r="AM64" s="25" t="s">
        <v>1</v>
      </c>
      <c r="AN64" s="25" t="s">
        <v>1</v>
      </c>
      <c r="AO64" s="25" t="s">
        <v>1</v>
      </c>
      <c r="AP64" s="25" t="s">
        <v>1</v>
      </c>
      <c r="AQ64" s="25" t="s">
        <v>1</v>
      </c>
      <c r="AR64" s="25" t="s">
        <v>1</v>
      </c>
      <c r="AS64" s="25" t="s">
        <v>1</v>
      </c>
      <c r="AT64" s="25" t="s">
        <v>1</v>
      </c>
      <c r="AU64" s="25" t="s">
        <v>1</v>
      </c>
      <c r="AV64" s="25" t="s">
        <v>1</v>
      </c>
      <c r="AW64" s="25" t="s">
        <v>1</v>
      </c>
      <c r="AX64" s="25">
        <v>2307815</v>
      </c>
      <c r="AY64" s="25">
        <v>2329660.9662122116</v>
      </c>
      <c r="AZ64" s="25">
        <v>2609576</v>
      </c>
      <c r="BA64" s="29"/>
      <c r="BB64" s="24">
        <f>IFERROR(AZ64/AY64-1,"X")</f>
        <v>0.12015269081960089</v>
      </c>
      <c r="BC64" s="24" t="str">
        <f>IFERROR(AZ64/AV64-1,"X")</f>
        <v>X</v>
      </c>
    </row>
    <row r="65" spans="1:55" s="6" customFormat="1" x14ac:dyDescent="0.25">
      <c r="A65" s="52" t="s">
        <v>230</v>
      </c>
      <c r="B65" s="20" t="s">
        <v>3</v>
      </c>
      <c r="C65" s="25" t="s">
        <v>1</v>
      </c>
      <c r="D65" s="25" t="s">
        <v>1</v>
      </c>
      <c r="E65" s="25" t="s">
        <v>1</v>
      </c>
      <c r="F65" s="25" t="s">
        <v>1</v>
      </c>
      <c r="G65" s="25" t="s">
        <v>1</v>
      </c>
      <c r="H65" s="25" t="s">
        <v>1</v>
      </c>
      <c r="I65" s="25" t="s">
        <v>1</v>
      </c>
      <c r="J65" s="25" t="s">
        <v>1</v>
      </c>
      <c r="K65" s="25" t="s">
        <v>1</v>
      </c>
      <c r="L65" s="25" t="s">
        <v>1</v>
      </c>
      <c r="M65" s="25" t="s">
        <v>1</v>
      </c>
      <c r="N65" s="25">
        <v>2388477</v>
      </c>
      <c r="O65" s="25">
        <v>2476470</v>
      </c>
      <c r="P65" s="25">
        <v>2648506</v>
      </c>
      <c r="Q65" s="29"/>
      <c r="R65" s="24">
        <f>IFERROR(P65/O65-1,"X")</f>
        <v>6.9468235028084413E-2</v>
      </c>
      <c r="S65" s="24" t="str">
        <f>IFERROR(P65/L65-1,"X")</f>
        <v>X</v>
      </c>
      <c r="T65" s="7"/>
      <c r="U65" s="25" t="s">
        <v>1</v>
      </c>
      <c r="V65" s="25" t="s">
        <v>1</v>
      </c>
      <c r="W65" s="25" t="s">
        <v>1</v>
      </c>
      <c r="X65" s="25" t="s">
        <v>1</v>
      </c>
      <c r="Y65" s="25" t="s">
        <v>1</v>
      </c>
      <c r="Z65" s="25" t="s">
        <v>1</v>
      </c>
      <c r="AA65" s="25" t="s">
        <v>1</v>
      </c>
      <c r="AB65" s="25" t="s">
        <v>1</v>
      </c>
      <c r="AC65" s="25" t="s">
        <v>1</v>
      </c>
      <c r="AD65" s="25" t="s">
        <v>1</v>
      </c>
      <c r="AE65" s="25" t="s">
        <v>1</v>
      </c>
      <c r="AF65" s="25">
        <v>1803854</v>
      </c>
      <c r="AG65" s="25">
        <v>1792965</v>
      </c>
      <c r="AH65" s="25">
        <v>1848319</v>
      </c>
      <c r="AI65" s="29"/>
      <c r="AJ65" s="24">
        <f>IFERROR(AH65/AG65-1,"X")</f>
        <v>3.0872883742850465E-2</v>
      </c>
      <c r="AK65" s="24" t="str">
        <f>IFERROR(AH65/AD65-1,"X")</f>
        <v>X</v>
      </c>
      <c r="AL65" s="11"/>
      <c r="AM65" s="25" t="s">
        <v>1</v>
      </c>
      <c r="AN65" s="25" t="s">
        <v>1</v>
      </c>
      <c r="AO65" s="25" t="s">
        <v>1</v>
      </c>
      <c r="AP65" s="25" t="s">
        <v>1</v>
      </c>
      <c r="AQ65" s="25" t="s">
        <v>1</v>
      </c>
      <c r="AR65" s="25" t="s">
        <v>1</v>
      </c>
      <c r="AS65" s="25" t="s">
        <v>1</v>
      </c>
      <c r="AT65" s="25" t="s">
        <v>1</v>
      </c>
      <c r="AU65" s="25" t="s">
        <v>1</v>
      </c>
      <c r="AV65" s="25" t="s">
        <v>1</v>
      </c>
      <c r="AW65" s="25" t="s">
        <v>1</v>
      </c>
      <c r="AX65" s="25">
        <v>584623</v>
      </c>
      <c r="AY65" s="25">
        <v>683505</v>
      </c>
      <c r="AZ65" s="25">
        <v>800187</v>
      </c>
      <c r="BA65" s="29"/>
      <c r="BB65" s="24">
        <f>IFERROR(AZ65/AY65-1,"X")</f>
        <v>0.17071126034191408</v>
      </c>
      <c r="BC65" s="24" t="str">
        <f>IFERROR(AZ65/AV65-1,"X")</f>
        <v>X</v>
      </c>
    </row>
    <row r="66" spans="1:55" s="6" customFormat="1" x14ac:dyDescent="0.25">
      <c r="A66" s="54" t="s">
        <v>83</v>
      </c>
      <c r="B66" s="20" t="s">
        <v>3</v>
      </c>
      <c r="C66" s="25">
        <v>3038884</v>
      </c>
      <c r="D66" s="25">
        <v>3490797</v>
      </c>
      <c r="E66" s="25">
        <v>3916908</v>
      </c>
      <c r="F66" s="25">
        <v>4396420</v>
      </c>
      <c r="G66" s="25">
        <v>4728539</v>
      </c>
      <c r="H66" s="25">
        <v>5143825</v>
      </c>
      <c r="I66" s="25">
        <v>5419086</v>
      </c>
      <c r="J66" s="25">
        <v>5379674</v>
      </c>
      <c r="K66" s="25">
        <v>5590887</v>
      </c>
      <c r="L66" s="25">
        <v>5959778</v>
      </c>
      <c r="M66" s="25">
        <v>7211149</v>
      </c>
      <c r="N66" s="25">
        <v>8350228</v>
      </c>
      <c r="O66" s="25">
        <v>8980694</v>
      </c>
      <c r="P66" s="25">
        <v>9933915</v>
      </c>
      <c r="Q66" s="29"/>
      <c r="R66" s="24">
        <f>IFERROR(P66/O66-1,"X")</f>
        <v>0.10614112895952132</v>
      </c>
      <c r="S66" s="24">
        <f>IFERROR(P66/L66-1,"X")</f>
        <v>0.6668263482297494</v>
      </c>
      <c r="T66" s="7"/>
      <c r="U66" s="25">
        <v>2105551</v>
      </c>
      <c r="V66" s="25">
        <v>2457035</v>
      </c>
      <c r="W66" s="25">
        <v>2608446</v>
      </c>
      <c r="X66" s="25">
        <v>2917009</v>
      </c>
      <c r="Y66" s="25">
        <v>2989146</v>
      </c>
      <c r="Z66" s="25">
        <v>3163742</v>
      </c>
      <c r="AA66" s="25">
        <v>2880245</v>
      </c>
      <c r="AB66" s="25">
        <v>2718335</v>
      </c>
      <c r="AC66" s="25">
        <v>2825188</v>
      </c>
      <c r="AD66" s="25">
        <v>2870970</v>
      </c>
      <c r="AE66" s="25">
        <v>3059307</v>
      </c>
      <c r="AF66" s="25">
        <v>3478244</v>
      </c>
      <c r="AG66" s="25">
        <v>3869837</v>
      </c>
      <c r="AH66" s="25">
        <v>4205286</v>
      </c>
      <c r="AI66" s="29"/>
      <c r="AJ66" s="24">
        <f>IFERROR(AH66/AG66-1,"X")</f>
        <v>8.6682979153902329E-2</v>
      </c>
      <c r="AK66" s="24">
        <f>IFERROR(AH66/AD66-1,"X")</f>
        <v>0.46476138726632454</v>
      </c>
      <c r="AL66" s="11"/>
      <c r="AM66" s="25">
        <v>933333</v>
      </c>
      <c r="AN66" s="25">
        <v>1033762</v>
      </c>
      <c r="AO66" s="25">
        <v>1308462</v>
      </c>
      <c r="AP66" s="25">
        <v>1479411</v>
      </c>
      <c r="AQ66" s="25">
        <v>1739393</v>
      </c>
      <c r="AR66" s="25">
        <v>1980083</v>
      </c>
      <c r="AS66" s="25">
        <v>2538841</v>
      </c>
      <c r="AT66" s="25">
        <v>2661339</v>
      </c>
      <c r="AU66" s="25">
        <v>2765699</v>
      </c>
      <c r="AV66" s="25">
        <v>3088808</v>
      </c>
      <c r="AW66" s="25">
        <v>4151842</v>
      </c>
      <c r="AX66" s="25">
        <v>4871984</v>
      </c>
      <c r="AY66" s="25">
        <v>5110857</v>
      </c>
      <c r="AZ66" s="25">
        <v>5728629</v>
      </c>
      <c r="BA66" s="29"/>
      <c r="BB66" s="24">
        <f>IFERROR(AZ66/AY66-1,"X")</f>
        <v>0.12087444434465677</v>
      </c>
      <c r="BC66" s="24">
        <f>IFERROR(AZ66/AV66-1,"X")</f>
        <v>0.85464068987130304</v>
      </c>
    </row>
    <row r="67" spans="1:55" s="6" customFormat="1" x14ac:dyDescent="0.25">
      <c r="A67" s="52" t="s">
        <v>84</v>
      </c>
      <c r="B67" s="20" t="s">
        <v>3</v>
      </c>
      <c r="C67" s="25">
        <v>2575588</v>
      </c>
      <c r="D67" s="25">
        <v>2982582</v>
      </c>
      <c r="E67" s="25">
        <v>3322756</v>
      </c>
      <c r="F67" s="25">
        <v>3653849</v>
      </c>
      <c r="G67" s="25">
        <v>3836590</v>
      </c>
      <c r="H67" s="25">
        <v>4075732</v>
      </c>
      <c r="I67" s="25">
        <v>4410722</v>
      </c>
      <c r="J67" s="25">
        <v>4317807</v>
      </c>
      <c r="K67" s="25">
        <v>4271684</v>
      </c>
      <c r="L67" s="25">
        <v>4658773</v>
      </c>
      <c r="M67" s="25">
        <v>5454660</v>
      </c>
      <c r="N67" s="25">
        <v>6307550</v>
      </c>
      <c r="O67" s="25">
        <v>6651448</v>
      </c>
      <c r="P67" s="25">
        <v>7115064</v>
      </c>
      <c r="Q67" s="29"/>
      <c r="R67" s="24">
        <f>IFERROR(P67/O67-1,"X")</f>
        <v>6.9701514617569016E-2</v>
      </c>
      <c r="S67" s="24">
        <f>IFERROR(P67/L67-1,"X")</f>
        <v>0.52723989771555724</v>
      </c>
      <c r="T67" s="7"/>
      <c r="U67" s="25">
        <v>1711848</v>
      </c>
      <c r="V67" s="25">
        <v>1997897</v>
      </c>
      <c r="W67" s="25">
        <v>2028253</v>
      </c>
      <c r="X67" s="25">
        <v>2189347</v>
      </c>
      <c r="Y67" s="25">
        <v>2125559</v>
      </c>
      <c r="Z67" s="25">
        <v>2130809</v>
      </c>
      <c r="AA67" s="25">
        <v>2001590</v>
      </c>
      <c r="AB67" s="25">
        <v>1811313</v>
      </c>
      <c r="AC67" s="25">
        <v>1682082</v>
      </c>
      <c r="AD67" s="25">
        <v>1820547</v>
      </c>
      <c r="AE67" s="25">
        <v>2015888</v>
      </c>
      <c r="AF67" s="25">
        <v>2399911</v>
      </c>
      <c r="AG67" s="25">
        <v>2535591</v>
      </c>
      <c r="AH67" s="25">
        <v>2631501</v>
      </c>
      <c r="AI67" s="29"/>
      <c r="AJ67" s="24">
        <f>IFERROR(AH67/AG67-1,"X")</f>
        <v>3.7825501037036302E-2</v>
      </c>
      <c r="AK67" s="24">
        <f>IFERROR(AH67/AD67-1,"X")</f>
        <v>0.44544524255622076</v>
      </c>
      <c r="AL67" s="11"/>
      <c r="AM67" s="25">
        <v>863740</v>
      </c>
      <c r="AN67" s="25">
        <v>984685</v>
      </c>
      <c r="AO67" s="25">
        <v>1294503</v>
      </c>
      <c r="AP67" s="25">
        <v>1464502</v>
      </c>
      <c r="AQ67" s="25">
        <v>1711031</v>
      </c>
      <c r="AR67" s="25">
        <v>1944923</v>
      </c>
      <c r="AS67" s="25">
        <v>2409132</v>
      </c>
      <c r="AT67" s="25">
        <v>2506494</v>
      </c>
      <c r="AU67" s="25">
        <v>2589602</v>
      </c>
      <c r="AV67" s="25">
        <v>2838226</v>
      </c>
      <c r="AW67" s="25">
        <v>3438772</v>
      </c>
      <c r="AX67" s="25">
        <v>3907639</v>
      </c>
      <c r="AY67" s="25">
        <v>4115857</v>
      </c>
      <c r="AZ67" s="25">
        <v>4483563</v>
      </c>
      <c r="BA67" s="29"/>
      <c r="BB67" s="24">
        <f>IFERROR(AZ67/AY67-1,"X")</f>
        <v>8.9338866729334887E-2</v>
      </c>
      <c r="BC67" s="24">
        <f>IFERROR(AZ67/AV67-1,"X")</f>
        <v>0.57970612629156371</v>
      </c>
    </row>
    <row r="68" spans="1:55" s="6" customFormat="1" x14ac:dyDescent="0.25">
      <c r="A68" s="52" t="s">
        <v>85</v>
      </c>
      <c r="B68" s="20" t="s">
        <v>3</v>
      </c>
      <c r="C68" s="25">
        <v>463296</v>
      </c>
      <c r="D68" s="25">
        <v>508215</v>
      </c>
      <c r="E68" s="25">
        <v>594152</v>
      </c>
      <c r="F68" s="25">
        <v>742571</v>
      </c>
      <c r="G68" s="25">
        <v>891949</v>
      </c>
      <c r="H68" s="25">
        <v>1068093</v>
      </c>
      <c r="I68" s="25">
        <v>1008364</v>
      </c>
      <c r="J68" s="25">
        <v>1061867</v>
      </c>
      <c r="K68" s="25">
        <v>1319203</v>
      </c>
      <c r="L68" s="25">
        <v>1301005</v>
      </c>
      <c r="M68" s="25">
        <v>1756489</v>
      </c>
      <c r="N68" s="25">
        <v>2042678</v>
      </c>
      <c r="O68" s="25">
        <v>2329246</v>
      </c>
      <c r="P68" s="25">
        <v>2818851</v>
      </c>
      <c r="Q68" s="29"/>
      <c r="R68" s="24">
        <f>IFERROR(P68/O68-1,"X")</f>
        <v>0.21019892274152241</v>
      </c>
      <c r="S68" s="24">
        <f>IFERROR(P68/L68-1,"X")</f>
        <v>1.1666719190164527</v>
      </c>
      <c r="T68" s="7"/>
      <c r="U68" s="25">
        <v>393703</v>
      </c>
      <c r="V68" s="25">
        <v>459138</v>
      </c>
      <c r="W68" s="25">
        <v>580193</v>
      </c>
      <c r="X68" s="25">
        <v>727662</v>
      </c>
      <c r="Y68" s="25">
        <v>863587</v>
      </c>
      <c r="Z68" s="25">
        <v>1032933</v>
      </c>
      <c r="AA68" s="25">
        <v>878655</v>
      </c>
      <c r="AB68" s="25">
        <v>907022</v>
      </c>
      <c r="AC68" s="25">
        <v>1143106</v>
      </c>
      <c r="AD68" s="25">
        <v>1050423</v>
      </c>
      <c r="AE68" s="25">
        <v>1043419</v>
      </c>
      <c r="AF68" s="25">
        <v>1078333</v>
      </c>
      <c r="AG68" s="25">
        <v>1334246</v>
      </c>
      <c r="AH68" s="25">
        <v>1573785</v>
      </c>
      <c r="AI68" s="29"/>
      <c r="AJ68" s="24">
        <f>IFERROR(AH68/AG68-1,"X")</f>
        <v>0.17953136078354359</v>
      </c>
      <c r="AK68" s="24">
        <f>IFERROR(AH68/AD68-1,"X")</f>
        <v>0.49823928074689916</v>
      </c>
      <c r="AL68" s="11"/>
      <c r="AM68" s="25">
        <v>69593</v>
      </c>
      <c r="AN68" s="25">
        <v>49077</v>
      </c>
      <c r="AO68" s="25">
        <v>13959</v>
      </c>
      <c r="AP68" s="25">
        <v>14909</v>
      </c>
      <c r="AQ68" s="25">
        <v>28362</v>
      </c>
      <c r="AR68" s="25">
        <v>35160</v>
      </c>
      <c r="AS68" s="25">
        <v>129709</v>
      </c>
      <c r="AT68" s="25">
        <v>154845</v>
      </c>
      <c r="AU68" s="25">
        <v>176097</v>
      </c>
      <c r="AV68" s="25">
        <v>250582</v>
      </c>
      <c r="AW68" s="25">
        <v>713070</v>
      </c>
      <c r="AX68" s="25">
        <v>964345</v>
      </c>
      <c r="AY68" s="25">
        <v>995000</v>
      </c>
      <c r="AZ68" s="25">
        <v>1245066</v>
      </c>
      <c r="BA68" s="29"/>
      <c r="BB68" s="24">
        <f>IFERROR(AZ68/AY68-1,"X")</f>
        <v>0.25132261306532655</v>
      </c>
      <c r="BC68" s="24">
        <f>IFERROR(AZ68/AV68-1,"X")</f>
        <v>3.968696873678077</v>
      </c>
    </row>
    <row r="69" spans="1:55" ht="22.5" x14ac:dyDescent="0.25">
      <c r="A69" s="47" t="s">
        <v>13</v>
      </c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29"/>
      <c r="R69" s="19"/>
      <c r="S69" s="19"/>
      <c r="T69" s="7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29"/>
      <c r="AJ69" s="19"/>
      <c r="AK69" s="19"/>
      <c r="AL69" s="11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29"/>
      <c r="BB69" s="19"/>
      <c r="BC69" s="19"/>
    </row>
    <row r="70" spans="1:55" x14ac:dyDescent="0.25">
      <c r="A70" s="52" t="s">
        <v>14</v>
      </c>
      <c r="B70" s="20" t="s">
        <v>15</v>
      </c>
      <c r="C70" s="27">
        <v>54.933620547684576</v>
      </c>
      <c r="D70" s="27">
        <v>56.379565960066564</v>
      </c>
      <c r="E70" s="27">
        <v>56.397946395610873</v>
      </c>
      <c r="F70" s="27">
        <v>57.17681055887541</v>
      </c>
      <c r="G70" s="27">
        <v>57.357317661963343</v>
      </c>
      <c r="H70" s="27">
        <v>56.977575638429016</v>
      </c>
      <c r="I70" s="27">
        <v>56.916687640753281</v>
      </c>
      <c r="J70" s="27">
        <v>54.630890399433071</v>
      </c>
      <c r="K70" s="27">
        <v>53.577812752556518</v>
      </c>
      <c r="L70" s="27">
        <v>52.886338013667874</v>
      </c>
      <c r="M70" s="27">
        <v>53.496736725359028</v>
      </c>
      <c r="N70" s="27">
        <v>53.408495863988513</v>
      </c>
      <c r="O70" s="27">
        <v>54.869095461196885</v>
      </c>
      <c r="P70" s="27">
        <v>57.138579667951973</v>
      </c>
      <c r="Q70" s="29"/>
      <c r="R70" s="27">
        <f>IFERROR(P70-O70,"X")</f>
        <v>2.269484206755088</v>
      </c>
      <c r="S70" s="27">
        <f>IFERROR(P70-L70,"X")</f>
        <v>4.2522416542840986</v>
      </c>
      <c r="T70" s="12"/>
      <c r="U70" s="27" t="s">
        <v>1</v>
      </c>
      <c r="V70" s="27" t="s">
        <v>1</v>
      </c>
      <c r="W70" s="27" t="s">
        <v>1</v>
      </c>
      <c r="X70" s="27" t="s">
        <v>1</v>
      </c>
      <c r="Y70" s="27" t="s">
        <v>1</v>
      </c>
      <c r="Z70" s="27" t="s">
        <v>1</v>
      </c>
      <c r="AA70" s="27" t="s">
        <v>1</v>
      </c>
      <c r="AB70" s="27" t="s">
        <v>1</v>
      </c>
      <c r="AC70" s="27" t="s">
        <v>1</v>
      </c>
      <c r="AD70" s="27" t="s">
        <v>1</v>
      </c>
      <c r="AE70" s="27" t="s">
        <v>1</v>
      </c>
      <c r="AF70" s="27" t="s">
        <v>1</v>
      </c>
      <c r="AG70" s="27" t="s">
        <v>1</v>
      </c>
      <c r="AH70" s="27" t="s">
        <v>1</v>
      </c>
      <c r="AI70" s="29"/>
      <c r="AJ70" s="27" t="str">
        <f>IFERROR(AH70-AG70,"X")</f>
        <v>X</v>
      </c>
      <c r="AK70" s="27" t="str">
        <f>IFERROR(AH70-AD70,"X")</f>
        <v>X</v>
      </c>
      <c r="AL70" s="11"/>
      <c r="AM70" s="27" t="s">
        <v>1</v>
      </c>
      <c r="AN70" s="27" t="s">
        <v>1</v>
      </c>
      <c r="AO70" s="27" t="s">
        <v>1</v>
      </c>
      <c r="AP70" s="27" t="s">
        <v>1</v>
      </c>
      <c r="AQ70" s="27" t="s">
        <v>1</v>
      </c>
      <c r="AR70" s="27" t="s">
        <v>1</v>
      </c>
      <c r="AS70" s="27" t="s">
        <v>1</v>
      </c>
      <c r="AT70" s="27" t="s">
        <v>1</v>
      </c>
      <c r="AU70" s="27" t="s">
        <v>1</v>
      </c>
      <c r="AV70" s="27" t="s">
        <v>1</v>
      </c>
      <c r="AW70" s="27" t="s">
        <v>1</v>
      </c>
      <c r="AX70" s="27" t="s">
        <v>1</v>
      </c>
      <c r="AY70" s="27" t="s">
        <v>1</v>
      </c>
      <c r="AZ70" s="27" t="s">
        <v>1</v>
      </c>
      <c r="BA70" s="29"/>
      <c r="BB70" s="27" t="str">
        <f>IFERROR(AZ70-AY70,"X")</f>
        <v>X</v>
      </c>
      <c r="BC70" s="27" t="str">
        <f>IFERROR(AZ70-AV70,"X")</f>
        <v>X</v>
      </c>
    </row>
    <row r="71" spans="1:55" x14ac:dyDescent="0.25">
      <c r="A71" s="52" t="s">
        <v>16</v>
      </c>
      <c r="B71" s="20" t="s">
        <v>15</v>
      </c>
      <c r="C71" s="27">
        <v>81.718670595168902</v>
      </c>
      <c r="D71" s="27">
        <v>82.830272506082991</v>
      </c>
      <c r="E71" s="27">
        <v>82.425033142904965</v>
      </c>
      <c r="F71" s="27">
        <v>83.130675031350606</v>
      </c>
      <c r="G71" s="27">
        <v>83.365372156428833</v>
      </c>
      <c r="H71" s="27">
        <v>83.696417798360471</v>
      </c>
      <c r="I71" s="27">
        <v>84.409022283227557</v>
      </c>
      <c r="J71" s="27">
        <v>83.476267635933127</v>
      </c>
      <c r="K71" s="27">
        <v>83.318782487748365</v>
      </c>
      <c r="L71" s="27">
        <v>83.141392474618272</v>
      </c>
      <c r="M71" s="27">
        <v>83.195844967802586</v>
      </c>
      <c r="N71" s="27">
        <v>83.140681130766325</v>
      </c>
      <c r="O71" s="27">
        <v>83.695565287413473</v>
      </c>
      <c r="P71" s="27">
        <v>84.724723715462488</v>
      </c>
      <c r="Q71" s="29"/>
      <c r="R71" s="27">
        <f>IFERROR(P71-O71,"X")</f>
        <v>1.0291584280490156</v>
      </c>
      <c r="S71" s="27">
        <f>IFERROR(P71-L71,"X")</f>
        <v>1.5833312408442168</v>
      </c>
      <c r="T71" s="12"/>
      <c r="U71" s="27" t="s">
        <v>1</v>
      </c>
      <c r="V71" s="27" t="s">
        <v>1</v>
      </c>
      <c r="W71" s="27" t="s">
        <v>1</v>
      </c>
      <c r="X71" s="27" t="s">
        <v>1</v>
      </c>
      <c r="Y71" s="27" t="s">
        <v>1</v>
      </c>
      <c r="Z71" s="27" t="s">
        <v>1</v>
      </c>
      <c r="AA71" s="27" t="s">
        <v>1</v>
      </c>
      <c r="AB71" s="27" t="s">
        <v>1</v>
      </c>
      <c r="AC71" s="27" t="s">
        <v>1</v>
      </c>
      <c r="AD71" s="27" t="s">
        <v>1</v>
      </c>
      <c r="AE71" s="27" t="s">
        <v>1</v>
      </c>
      <c r="AF71" s="27" t="s">
        <v>1</v>
      </c>
      <c r="AG71" s="27" t="s">
        <v>1</v>
      </c>
      <c r="AH71" s="27" t="s">
        <v>1</v>
      </c>
      <c r="AI71" s="29"/>
      <c r="AJ71" s="27" t="str">
        <f>IFERROR(AH71-AG71,"X")</f>
        <v>X</v>
      </c>
      <c r="AK71" s="27" t="str">
        <f>IFERROR(AH71-AD71,"X")</f>
        <v>X</v>
      </c>
      <c r="AL71" s="11"/>
      <c r="AM71" s="27" t="s">
        <v>1</v>
      </c>
      <c r="AN71" s="27" t="s">
        <v>1</v>
      </c>
      <c r="AO71" s="27" t="s">
        <v>1</v>
      </c>
      <c r="AP71" s="27" t="s">
        <v>1</v>
      </c>
      <c r="AQ71" s="27" t="s">
        <v>1</v>
      </c>
      <c r="AR71" s="27" t="s">
        <v>1</v>
      </c>
      <c r="AS71" s="27" t="s">
        <v>1</v>
      </c>
      <c r="AT71" s="27" t="s">
        <v>1</v>
      </c>
      <c r="AU71" s="27" t="s">
        <v>1</v>
      </c>
      <c r="AV71" s="27" t="s">
        <v>1</v>
      </c>
      <c r="AW71" s="27" t="s">
        <v>1</v>
      </c>
      <c r="AX71" s="27" t="s">
        <v>1</v>
      </c>
      <c r="AY71" s="27" t="s">
        <v>1</v>
      </c>
      <c r="AZ71" s="27" t="s">
        <v>1</v>
      </c>
      <c r="BA71" s="29"/>
      <c r="BB71" s="27" t="str">
        <f>IFERROR(AZ71-AY71,"X")</f>
        <v>X</v>
      </c>
      <c r="BC71" s="27" t="str">
        <f>IFERROR(AZ71-AV71,"X")</f>
        <v>X</v>
      </c>
    </row>
    <row r="72" spans="1:55" ht="33.75" x14ac:dyDescent="0.25">
      <c r="A72" s="47" t="s">
        <v>118</v>
      </c>
      <c r="B72" s="17" t="s">
        <v>55</v>
      </c>
      <c r="C72" s="28">
        <v>148585.89000000001</v>
      </c>
      <c r="D72" s="28">
        <v>163636.97099999999</v>
      </c>
      <c r="E72" s="28">
        <v>173605.78400000001</v>
      </c>
      <c r="F72" s="28">
        <v>189849.61199999999</v>
      </c>
      <c r="G72" s="28">
        <v>201338.024</v>
      </c>
      <c r="H72" s="28">
        <v>211905.74299999999</v>
      </c>
      <c r="I72" s="28">
        <v>219032.18400000001</v>
      </c>
      <c r="J72" s="28">
        <v>212922.53</v>
      </c>
      <c r="K72" s="28">
        <v>225805.89199999999</v>
      </c>
      <c r="L72" s="28">
        <v>249033.47999999998</v>
      </c>
      <c r="M72" s="28">
        <v>267935.15600000002</v>
      </c>
      <c r="N72" s="28">
        <v>286883.4865639999</v>
      </c>
      <c r="O72" s="28">
        <v>304773.25759499997</v>
      </c>
      <c r="P72" s="28">
        <v>329471.73670400004</v>
      </c>
      <c r="Q72" s="29"/>
      <c r="R72" s="19">
        <f>IFERROR(P72/O72-1,"X")</f>
        <v>8.1038865758428225E-2</v>
      </c>
      <c r="S72" s="19">
        <f>IFERROR(P72/L72-1,"X")</f>
        <v>0.32300177752806603</v>
      </c>
      <c r="T72" s="7"/>
      <c r="U72" s="28">
        <v>84334.002999999997</v>
      </c>
      <c r="V72" s="28">
        <v>93923.130999999994</v>
      </c>
      <c r="W72" s="28">
        <v>97581.235000000001</v>
      </c>
      <c r="X72" s="28">
        <v>103321.192</v>
      </c>
      <c r="Y72" s="28">
        <v>107877.086</v>
      </c>
      <c r="Z72" s="28">
        <v>112907.952</v>
      </c>
      <c r="AA72" s="28">
        <v>113799.185</v>
      </c>
      <c r="AB72" s="28">
        <v>103957.829</v>
      </c>
      <c r="AC72" s="28">
        <v>106962.075</v>
      </c>
      <c r="AD72" s="28">
        <v>115646.428</v>
      </c>
      <c r="AE72" s="28">
        <v>121313.893</v>
      </c>
      <c r="AF72" s="28">
        <v>127404.25410299997</v>
      </c>
      <c r="AG72" s="28">
        <v>136679.41500100002</v>
      </c>
      <c r="AH72" s="28">
        <v>151709.62709800003</v>
      </c>
      <c r="AI72" s="29"/>
      <c r="AJ72" s="19">
        <f>IFERROR(AH72/AG72-1,"X")</f>
        <v>0.10996690391812147</v>
      </c>
      <c r="AK72" s="19">
        <f>IFERROR(AH72/AD72-1,"X")</f>
        <v>0.31184014691746498</v>
      </c>
      <c r="AL72" s="11"/>
      <c r="AM72" s="28">
        <v>64251.887000000002</v>
      </c>
      <c r="AN72" s="28">
        <v>69713.84</v>
      </c>
      <c r="AO72" s="28">
        <v>76024.548999999999</v>
      </c>
      <c r="AP72" s="28">
        <v>86528.42</v>
      </c>
      <c r="AQ72" s="28">
        <v>93460.937999999995</v>
      </c>
      <c r="AR72" s="28">
        <v>98997.790999999997</v>
      </c>
      <c r="AS72" s="28">
        <v>105232.999</v>
      </c>
      <c r="AT72" s="28">
        <v>108964.701</v>
      </c>
      <c r="AU72" s="28">
        <v>118843.817</v>
      </c>
      <c r="AV72" s="28">
        <v>133387.052</v>
      </c>
      <c r="AW72" s="28">
        <v>146621.26300000001</v>
      </c>
      <c r="AX72" s="28">
        <v>159479.23246099992</v>
      </c>
      <c r="AY72" s="28">
        <v>168093.84259399996</v>
      </c>
      <c r="AZ72" s="28">
        <v>177762.10960600001</v>
      </c>
      <c r="BA72" s="29"/>
      <c r="BB72" s="19">
        <f>IFERROR(AZ72/AY72-1,"X")</f>
        <v>5.751708011906187E-2</v>
      </c>
      <c r="BC72" s="19">
        <f>IFERROR(AZ72/AV72-1,"X")</f>
        <v>0.33267889904336445</v>
      </c>
    </row>
    <row r="73" spans="1:55" x14ac:dyDescent="0.25">
      <c r="A73" s="50" t="s">
        <v>20</v>
      </c>
      <c r="B73" s="4" t="s">
        <v>55</v>
      </c>
      <c r="C73" s="8">
        <v>14707.244000000001</v>
      </c>
      <c r="D73" s="8">
        <v>15929.209000000001</v>
      </c>
      <c r="E73" s="8">
        <v>16555.338</v>
      </c>
      <c r="F73" s="8">
        <v>18354.54</v>
      </c>
      <c r="G73" s="8">
        <v>19248.476999999999</v>
      </c>
      <c r="H73" s="8">
        <v>21592.642</v>
      </c>
      <c r="I73" s="8">
        <v>22575.298999999999</v>
      </c>
      <c r="J73" s="8">
        <v>24468.307000000001</v>
      </c>
      <c r="K73" s="8">
        <v>27357.814000000002</v>
      </c>
      <c r="L73" s="8">
        <v>30552.647000000001</v>
      </c>
      <c r="M73" s="8">
        <v>30890.733</v>
      </c>
      <c r="N73" s="8">
        <v>31505.043581000009</v>
      </c>
      <c r="O73" s="8">
        <v>31707.196071849066</v>
      </c>
      <c r="P73" s="8">
        <v>31575.345048000003</v>
      </c>
      <c r="Q73" s="29"/>
      <c r="R73" s="24">
        <f>IFERROR(P73/O73-1,"X")</f>
        <v>-4.1583943137162294E-3</v>
      </c>
      <c r="S73" s="24">
        <f>IFERROR(P73/L73-1,"X")</f>
        <v>3.34733042279447E-2</v>
      </c>
      <c r="T73" s="7"/>
      <c r="U73" s="8">
        <v>1438.268</v>
      </c>
      <c r="V73" s="8">
        <v>1606.337</v>
      </c>
      <c r="W73" s="8">
        <v>1132.404</v>
      </c>
      <c r="X73" s="8">
        <v>1267.96</v>
      </c>
      <c r="Y73" s="8">
        <v>1366.9939999999999</v>
      </c>
      <c r="Z73" s="8">
        <v>1528.4459999999999</v>
      </c>
      <c r="AA73" s="8">
        <v>1525.7449999999999</v>
      </c>
      <c r="AB73" s="8">
        <v>1620.9179999999999</v>
      </c>
      <c r="AC73" s="8">
        <v>1935.2170000000001</v>
      </c>
      <c r="AD73" s="8">
        <v>2291.9520000000002</v>
      </c>
      <c r="AE73" s="8">
        <v>2210.5210000000002</v>
      </c>
      <c r="AF73" s="8">
        <v>2245.3128380000003</v>
      </c>
      <c r="AG73" s="8">
        <v>2220.5851300000004</v>
      </c>
      <c r="AH73" s="8">
        <v>2326.8082489999997</v>
      </c>
      <c r="AI73" s="29"/>
      <c r="AJ73" s="24">
        <f>IFERROR(AH73/AG73-1,"X")</f>
        <v>4.7835643662082594E-2</v>
      </c>
      <c r="AK73" s="24">
        <f>IFERROR(AH73/AD73-1,"X")</f>
        <v>1.5208106016181722E-2</v>
      </c>
      <c r="AL73" s="11"/>
      <c r="AM73" s="8">
        <v>13268.976000000001</v>
      </c>
      <c r="AN73" s="8">
        <v>14322.871999999999</v>
      </c>
      <c r="AO73" s="8">
        <v>15422.933999999999</v>
      </c>
      <c r="AP73" s="8">
        <v>17086.580000000002</v>
      </c>
      <c r="AQ73" s="8">
        <v>17881.483</v>
      </c>
      <c r="AR73" s="8">
        <v>20064.196</v>
      </c>
      <c r="AS73" s="8">
        <v>21049.554</v>
      </c>
      <c r="AT73" s="8">
        <v>22847.388999999999</v>
      </c>
      <c r="AU73" s="8">
        <v>25422.597000000002</v>
      </c>
      <c r="AV73" s="8">
        <v>28260.695</v>
      </c>
      <c r="AW73" s="8">
        <v>28680.212</v>
      </c>
      <c r="AX73" s="8">
        <v>29259.730743000007</v>
      </c>
      <c r="AY73" s="8">
        <v>29486.610941849067</v>
      </c>
      <c r="AZ73" s="8">
        <v>29248.536799000001</v>
      </c>
      <c r="BA73" s="29"/>
      <c r="BB73" s="24">
        <f>IFERROR(AZ73/AY73-1,"X")</f>
        <v>-8.0739744326187024E-3</v>
      </c>
      <c r="BC73" s="24">
        <f>IFERROR(AZ73/AV73-1,"X")</f>
        <v>3.4954618030448303E-2</v>
      </c>
    </row>
    <row r="74" spans="1:55" ht="22.5" x14ac:dyDescent="0.25">
      <c r="A74" s="53" t="s">
        <v>67</v>
      </c>
      <c r="B74" s="4" t="s">
        <v>55</v>
      </c>
      <c r="C74" s="8">
        <v>14461.871999999999</v>
      </c>
      <c r="D74" s="8">
        <v>15346.02</v>
      </c>
      <c r="E74" s="8">
        <v>16277.589</v>
      </c>
      <c r="F74" s="8">
        <v>17952.066999999999</v>
      </c>
      <c r="G74" s="8">
        <v>18629.189999999999</v>
      </c>
      <c r="H74" s="8">
        <v>20900.578000000001</v>
      </c>
      <c r="I74" s="8">
        <v>22238.731</v>
      </c>
      <c r="J74" s="8">
        <v>24120.268</v>
      </c>
      <c r="K74" s="8">
        <v>26493.248</v>
      </c>
      <c r="L74" s="8">
        <v>29515.397000000001</v>
      </c>
      <c r="M74" s="8">
        <v>29810.419000000002</v>
      </c>
      <c r="N74" s="8">
        <v>30492.797860999988</v>
      </c>
      <c r="O74" s="8">
        <v>30907.922240937223</v>
      </c>
      <c r="P74" s="8">
        <v>31015.451307000014</v>
      </c>
      <c r="Q74" s="29"/>
      <c r="R74" s="24">
        <f>IFERROR(P74/O74-1,"X")</f>
        <v>3.4790130900603788E-3</v>
      </c>
      <c r="S74" s="24">
        <f>IFERROR(P74/L74-1,"X")</f>
        <v>5.0822772500739521E-2</v>
      </c>
      <c r="T74" s="7"/>
      <c r="U74" s="8">
        <v>1349.308</v>
      </c>
      <c r="V74" s="8">
        <v>1176.492</v>
      </c>
      <c r="W74" s="8">
        <v>1018.139</v>
      </c>
      <c r="X74" s="8">
        <v>1103.9870000000001</v>
      </c>
      <c r="Y74" s="8">
        <v>1179.124</v>
      </c>
      <c r="Z74" s="8">
        <v>1306.7460000000001</v>
      </c>
      <c r="AA74" s="8">
        <v>1463.1959999999999</v>
      </c>
      <c r="AB74" s="8">
        <v>1536.2139999999999</v>
      </c>
      <c r="AC74" s="8">
        <v>1812.7650000000001</v>
      </c>
      <c r="AD74" s="8">
        <v>2097.105</v>
      </c>
      <c r="AE74" s="8">
        <v>1977.222</v>
      </c>
      <c r="AF74" s="8">
        <v>1968.7777100000001</v>
      </c>
      <c r="AG74" s="8">
        <v>2133.2371220000005</v>
      </c>
      <c r="AH74" s="8">
        <v>2216.8614839999996</v>
      </c>
      <c r="AI74" s="29"/>
      <c r="AJ74" s="24">
        <f>IFERROR(AH74/AG74-1,"X")</f>
        <v>3.9200687601759876E-2</v>
      </c>
      <c r="AK74" s="24">
        <f>IFERROR(AH74/AD74-1,"X")</f>
        <v>5.7105621320820532E-2</v>
      </c>
      <c r="AL74" s="11"/>
      <c r="AM74" s="8">
        <v>13112.564</v>
      </c>
      <c r="AN74" s="8">
        <v>14169.528</v>
      </c>
      <c r="AO74" s="8">
        <v>15259.45</v>
      </c>
      <c r="AP74" s="8">
        <v>16848.080000000002</v>
      </c>
      <c r="AQ74" s="8">
        <v>17450.065999999999</v>
      </c>
      <c r="AR74" s="8">
        <v>19593.831999999999</v>
      </c>
      <c r="AS74" s="8">
        <v>20775.535</v>
      </c>
      <c r="AT74" s="8">
        <v>22584.054</v>
      </c>
      <c r="AU74" s="8">
        <v>24680.483</v>
      </c>
      <c r="AV74" s="8">
        <v>27418.292000000001</v>
      </c>
      <c r="AW74" s="8">
        <v>27833.197</v>
      </c>
      <c r="AX74" s="8">
        <v>28524.02015099999</v>
      </c>
      <c r="AY74" s="8">
        <v>28774.685118937221</v>
      </c>
      <c r="AZ74" s="8">
        <v>28798.589823000013</v>
      </c>
      <c r="BA74" s="29"/>
      <c r="BB74" s="24">
        <f>IFERROR(AZ74/AY74-1,"X")</f>
        <v>8.3075467078042031E-4</v>
      </c>
      <c r="BC74" s="24">
        <f>IFERROR(AZ74/AV74-1,"X")</f>
        <v>5.0342224927796719E-2</v>
      </c>
    </row>
    <row r="75" spans="1:55" x14ac:dyDescent="0.25">
      <c r="A75" s="50" t="s">
        <v>17</v>
      </c>
      <c r="B75" s="4" t="s">
        <v>55</v>
      </c>
      <c r="C75" s="8">
        <v>12926.656999999999</v>
      </c>
      <c r="D75" s="8">
        <v>13674.223</v>
      </c>
      <c r="E75" s="8">
        <v>14020.329</v>
      </c>
      <c r="F75" s="8">
        <v>15872.347</v>
      </c>
      <c r="G75" s="8">
        <v>17119.914000000001</v>
      </c>
      <c r="H75" s="8">
        <v>18838.829000000002</v>
      </c>
      <c r="I75" s="8">
        <v>19280.571</v>
      </c>
      <c r="J75" s="8">
        <v>22063.159</v>
      </c>
      <c r="K75" s="8">
        <v>25862.436000000002</v>
      </c>
      <c r="L75" s="8">
        <v>30268.050999999999</v>
      </c>
      <c r="M75" s="8">
        <v>30269.300000000003</v>
      </c>
      <c r="N75" s="8">
        <v>31866.486556</v>
      </c>
      <c r="O75" s="8">
        <v>32155.900483860045</v>
      </c>
      <c r="P75" s="8">
        <v>31290.242279000002</v>
      </c>
      <c r="Q75" s="29"/>
      <c r="R75" s="24">
        <f>IFERROR(P75/O75-1,"X")</f>
        <v>-2.6920664383027981E-2</v>
      </c>
      <c r="S75" s="24">
        <f>IFERROR(P75/L75-1,"X")</f>
        <v>3.3771294986915557E-2</v>
      </c>
      <c r="T75" s="7"/>
      <c r="U75" s="8">
        <v>1119.93</v>
      </c>
      <c r="V75" s="8">
        <v>1141.08</v>
      </c>
      <c r="W75" s="8">
        <v>864.33699999999999</v>
      </c>
      <c r="X75" s="8">
        <v>940.57899999999995</v>
      </c>
      <c r="Y75" s="8">
        <v>1042.223</v>
      </c>
      <c r="Z75" s="8">
        <v>1176.136</v>
      </c>
      <c r="AA75" s="8">
        <v>1216.6600000000001</v>
      </c>
      <c r="AB75" s="8">
        <v>1289.7170000000001</v>
      </c>
      <c r="AC75" s="8">
        <v>1512.3040000000001</v>
      </c>
      <c r="AD75" s="8">
        <v>1802.0229999999999</v>
      </c>
      <c r="AE75" s="8">
        <v>1794.2739999999999</v>
      </c>
      <c r="AF75" s="8">
        <v>2003.448944</v>
      </c>
      <c r="AG75" s="8">
        <v>2055.3422920000003</v>
      </c>
      <c r="AH75" s="8">
        <v>2123.249022</v>
      </c>
      <c r="AI75" s="29"/>
      <c r="AJ75" s="24">
        <f>IFERROR(AH75/AG75-1,"X")</f>
        <v>3.3039134291311445E-2</v>
      </c>
      <c r="AK75" s="24">
        <f>IFERROR(AH75/AD75-1,"X")</f>
        <v>0.17825855829809067</v>
      </c>
      <c r="AL75" s="11"/>
      <c r="AM75" s="8">
        <v>11806.727000000001</v>
      </c>
      <c r="AN75" s="8">
        <v>12533.143</v>
      </c>
      <c r="AO75" s="8">
        <v>13155.992</v>
      </c>
      <c r="AP75" s="8">
        <v>14931.768</v>
      </c>
      <c r="AQ75" s="8">
        <v>16077.691000000001</v>
      </c>
      <c r="AR75" s="8">
        <v>17662.692999999999</v>
      </c>
      <c r="AS75" s="8">
        <v>18063.911</v>
      </c>
      <c r="AT75" s="8">
        <v>20773.441999999999</v>
      </c>
      <c r="AU75" s="8">
        <v>24350.132000000001</v>
      </c>
      <c r="AV75" s="8">
        <v>28466.027999999998</v>
      </c>
      <c r="AW75" s="8">
        <v>28475.026000000002</v>
      </c>
      <c r="AX75" s="8">
        <v>29863.037612</v>
      </c>
      <c r="AY75" s="8">
        <v>30100.558191860044</v>
      </c>
      <c r="AZ75" s="8">
        <v>29166.993257000002</v>
      </c>
      <c r="BA75" s="29"/>
      <c r="BB75" s="24">
        <f>IFERROR(AZ75/AY75-1,"X")</f>
        <v>-3.1014871183103199E-2</v>
      </c>
      <c r="BC75" s="24">
        <f>IFERROR(AZ75/AV75-1,"X")</f>
        <v>2.4624624728114552E-2</v>
      </c>
    </row>
    <row r="76" spans="1:55" ht="22.5" x14ac:dyDescent="0.25">
      <c r="A76" s="52" t="s">
        <v>67</v>
      </c>
      <c r="B76" s="4" t="s">
        <v>55</v>
      </c>
      <c r="C76" s="8">
        <v>12664.477000000001</v>
      </c>
      <c r="D76" s="8">
        <v>13327.632</v>
      </c>
      <c r="E76" s="8">
        <v>13650.928</v>
      </c>
      <c r="F76" s="8">
        <v>15445.654</v>
      </c>
      <c r="G76" s="8">
        <v>16620.454000000002</v>
      </c>
      <c r="H76" s="8">
        <v>18253.387999999999</v>
      </c>
      <c r="I76" s="8">
        <v>18952.336000000003</v>
      </c>
      <c r="J76" s="8">
        <v>21596.127</v>
      </c>
      <c r="K76" s="8">
        <v>25212.588</v>
      </c>
      <c r="L76" s="8">
        <v>29537.192000000003</v>
      </c>
      <c r="M76" s="8">
        <v>29525.652999999998</v>
      </c>
      <c r="N76" s="8">
        <v>31071.427941000002</v>
      </c>
      <c r="O76" s="8">
        <v>31665.135164472831</v>
      </c>
      <c r="P76" s="8">
        <v>30875.706384000012</v>
      </c>
      <c r="Q76" s="29"/>
      <c r="R76" s="24">
        <f>IFERROR(P76/O76-1,"X")</f>
        <v>-2.4930535630826256E-2</v>
      </c>
      <c r="S76" s="24">
        <f>IFERROR(P76/L76-1,"X")</f>
        <v>4.5316236695756684E-2</v>
      </c>
      <c r="T76" s="7"/>
      <c r="U76" s="8">
        <v>1108.357</v>
      </c>
      <c r="V76" s="8">
        <v>1020.026</v>
      </c>
      <c r="W76" s="8">
        <v>841.58199999999999</v>
      </c>
      <c r="X76" s="8">
        <v>893.43299999999999</v>
      </c>
      <c r="Y76" s="8">
        <v>976.61400000000003</v>
      </c>
      <c r="Z76" s="8">
        <v>1107.981</v>
      </c>
      <c r="AA76" s="8">
        <v>1168.598</v>
      </c>
      <c r="AB76" s="8">
        <v>1199.626</v>
      </c>
      <c r="AC76" s="8">
        <v>1361.9090000000001</v>
      </c>
      <c r="AD76" s="8">
        <v>1614.096</v>
      </c>
      <c r="AE76" s="8">
        <v>1582.855</v>
      </c>
      <c r="AF76" s="8">
        <v>1692.1071409999997</v>
      </c>
      <c r="AG76" s="8">
        <v>1996.589475</v>
      </c>
      <c r="AH76" s="8">
        <v>2046.9059190000003</v>
      </c>
      <c r="AI76" s="29"/>
      <c r="AJ76" s="24">
        <f>IFERROR(AH76/AG76-1,"X")</f>
        <v>2.5201196655612046E-2</v>
      </c>
      <c r="AK76" s="24">
        <f>IFERROR(AH76/AD76-1,"X")</f>
        <v>0.26814385203854063</v>
      </c>
      <c r="AL76" s="11"/>
      <c r="AM76" s="8">
        <v>11556.12</v>
      </c>
      <c r="AN76" s="8">
        <v>12307.606</v>
      </c>
      <c r="AO76" s="8">
        <v>12809.346</v>
      </c>
      <c r="AP76" s="8">
        <v>14552.221</v>
      </c>
      <c r="AQ76" s="8">
        <v>15643.84</v>
      </c>
      <c r="AR76" s="8">
        <v>17145.406999999999</v>
      </c>
      <c r="AS76" s="8">
        <v>17783.738000000001</v>
      </c>
      <c r="AT76" s="8">
        <v>20396.501</v>
      </c>
      <c r="AU76" s="8">
        <v>23850.679</v>
      </c>
      <c r="AV76" s="8">
        <v>27923.096000000001</v>
      </c>
      <c r="AW76" s="8">
        <v>27942.797999999999</v>
      </c>
      <c r="AX76" s="8">
        <v>29379.320800000001</v>
      </c>
      <c r="AY76" s="8">
        <v>29668.54568947283</v>
      </c>
      <c r="AZ76" s="8">
        <v>28828.800465000011</v>
      </c>
      <c r="BA76" s="29"/>
      <c r="BB76" s="24">
        <f>IFERROR(AZ76/AY76-1,"X")</f>
        <v>-2.8304226073702754E-2</v>
      </c>
      <c r="BC76" s="24">
        <f>IFERROR(AZ76/AV76-1,"X")</f>
        <v>3.2435674933754211E-2</v>
      </c>
    </row>
    <row r="77" spans="1:55" x14ac:dyDescent="0.25">
      <c r="A77" s="54" t="s">
        <v>18</v>
      </c>
      <c r="B77" s="4" t="s">
        <v>55</v>
      </c>
      <c r="C77" s="8">
        <v>120951.989</v>
      </c>
      <c r="D77" s="8">
        <v>134033.53899999999</v>
      </c>
      <c r="E77" s="8">
        <v>143030.117</v>
      </c>
      <c r="F77" s="8">
        <v>155622.72500000001</v>
      </c>
      <c r="G77" s="8">
        <v>164969.633</v>
      </c>
      <c r="H77" s="8">
        <v>171474.27299999999</v>
      </c>
      <c r="I77" s="8">
        <v>177176.31400000001</v>
      </c>
      <c r="J77" s="8">
        <v>166391.06400000001</v>
      </c>
      <c r="K77" s="8">
        <v>172585.64199999999</v>
      </c>
      <c r="L77" s="8">
        <v>188212.78200000001</v>
      </c>
      <c r="M77" s="8">
        <v>206775.12299999999</v>
      </c>
      <c r="N77" s="8">
        <v>223511.95642699997</v>
      </c>
      <c r="O77" s="8">
        <v>240910.16103829088</v>
      </c>
      <c r="P77" s="8">
        <v>266606.14937599993</v>
      </c>
      <c r="Q77" s="29"/>
      <c r="R77" s="24">
        <f>IFERROR(P77/O77-1,"X")</f>
        <v>0.10666211930191216</v>
      </c>
      <c r="S77" s="24">
        <f>IFERROR(P77/L77-1,"X")</f>
        <v>0.41651457750621801</v>
      </c>
      <c r="T77" s="7"/>
      <c r="U77" s="8">
        <v>81775.804999999993</v>
      </c>
      <c r="V77" s="8">
        <v>91175.714000000007</v>
      </c>
      <c r="W77" s="8">
        <v>95584.494000000006</v>
      </c>
      <c r="X77" s="8">
        <v>101112.65300000001</v>
      </c>
      <c r="Y77" s="8">
        <v>105467.86900000001</v>
      </c>
      <c r="Z77" s="8">
        <v>110203.37</v>
      </c>
      <c r="AA77" s="8">
        <v>111056.78</v>
      </c>
      <c r="AB77" s="8">
        <v>101047.194</v>
      </c>
      <c r="AC77" s="8">
        <v>103514.554</v>
      </c>
      <c r="AD77" s="8">
        <v>111552.45299999999</v>
      </c>
      <c r="AE77" s="8">
        <v>117309.098</v>
      </c>
      <c r="AF77" s="8">
        <v>123155.49232099998</v>
      </c>
      <c r="AG77" s="8">
        <v>132403.487578</v>
      </c>
      <c r="AH77" s="8">
        <v>147259.56982599999</v>
      </c>
      <c r="AI77" s="29"/>
      <c r="AJ77" s="24">
        <f>IFERROR(AH77/AG77-1,"X")</f>
        <v>0.112203103707885</v>
      </c>
      <c r="AK77" s="24">
        <f>IFERROR(AH77/AD77-1,"X")</f>
        <v>0.32009261890457941</v>
      </c>
      <c r="AL77" s="11"/>
      <c r="AM77" s="8">
        <v>39176.184000000001</v>
      </c>
      <c r="AN77" s="8">
        <v>42857.824999999997</v>
      </c>
      <c r="AO77" s="8">
        <v>47445.623</v>
      </c>
      <c r="AP77" s="8">
        <v>54510.072</v>
      </c>
      <c r="AQ77" s="8">
        <v>59501.764000000003</v>
      </c>
      <c r="AR77" s="8">
        <v>61270.902999999998</v>
      </c>
      <c r="AS77" s="8">
        <v>66119.534</v>
      </c>
      <c r="AT77" s="8">
        <v>65343.87</v>
      </c>
      <c r="AU77" s="8">
        <v>69071.088000000003</v>
      </c>
      <c r="AV77" s="8">
        <v>76660.328999999998</v>
      </c>
      <c r="AW77" s="8">
        <v>89466.024999999994</v>
      </c>
      <c r="AX77" s="8">
        <v>100356.46410599998</v>
      </c>
      <c r="AY77" s="8">
        <v>108506.67346029087</v>
      </c>
      <c r="AZ77" s="8">
        <v>119346.57954999997</v>
      </c>
      <c r="BA77" s="29"/>
      <c r="BB77" s="24">
        <f>IFERROR(AZ77/AY77-1,"X")</f>
        <v>9.9900824014073963E-2</v>
      </c>
      <c r="BC77" s="24">
        <f>IFERROR(AZ77/AV77-1,"X")</f>
        <v>0.55682321099874188</v>
      </c>
    </row>
    <row r="78" spans="1:55" x14ac:dyDescent="0.25">
      <c r="A78" s="52" t="s">
        <v>81</v>
      </c>
      <c r="B78" s="4" t="s">
        <v>55</v>
      </c>
      <c r="C78" s="8">
        <v>34841.802000000003</v>
      </c>
      <c r="D78" s="8">
        <v>37701.737999999998</v>
      </c>
      <c r="E78" s="8">
        <v>42085.305999999997</v>
      </c>
      <c r="F78" s="8">
        <v>46795.919000000002</v>
      </c>
      <c r="G78" s="8">
        <v>48721.052000000003</v>
      </c>
      <c r="H78" s="8">
        <v>51129.707999999999</v>
      </c>
      <c r="I78" s="8">
        <v>52187.3</v>
      </c>
      <c r="J78" s="8">
        <v>51143.199999999997</v>
      </c>
      <c r="K78" s="8">
        <v>51355.584000000003</v>
      </c>
      <c r="L78" s="8">
        <v>54392.362000000001</v>
      </c>
      <c r="M78" s="8">
        <v>62112.160000000003</v>
      </c>
      <c r="N78" s="8">
        <v>70323.377445999999</v>
      </c>
      <c r="O78" s="8">
        <v>74354.972901447632</v>
      </c>
      <c r="P78" s="8">
        <v>76988.193838000021</v>
      </c>
      <c r="Q78" s="29"/>
      <c r="R78" s="24">
        <f>IFERROR(P78/O78-1,"X")</f>
        <v>3.5414187293734134E-2</v>
      </c>
      <c r="S78" s="24">
        <f>IFERROR(P78/L78-1,"X")</f>
        <v>0.41542288305111708</v>
      </c>
      <c r="T78" s="7"/>
      <c r="U78" s="8">
        <v>15907.395</v>
      </c>
      <c r="V78" s="8">
        <v>18210.198</v>
      </c>
      <c r="W78" s="8">
        <v>18907.184000000001</v>
      </c>
      <c r="X78" s="8">
        <v>20969.260999999999</v>
      </c>
      <c r="Y78" s="8">
        <v>20065.507000000001</v>
      </c>
      <c r="Z78" s="8">
        <v>20485.296999999999</v>
      </c>
      <c r="AA78" s="8">
        <v>18571.219000000001</v>
      </c>
      <c r="AB78" s="8">
        <v>16311.481</v>
      </c>
      <c r="AC78" s="8">
        <v>15449.397999999999</v>
      </c>
      <c r="AD78" s="8">
        <v>16177.808999999999</v>
      </c>
      <c r="AE78" s="8">
        <v>18457.346000000001</v>
      </c>
      <c r="AF78" s="8">
        <v>22638.661972000002</v>
      </c>
      <c r="AG78" s="8">
        <v>23832.658671000001</v>
      </c>
      <c r="AH78" s="8">
        <v>24889.308922</v>
      </c>
      <c r="AI78" s="29"/>
      <c r="AJ78" s="24">
        <f>IFERROR(AH78/AG78-1,"X")</f>
        <v>4.4336230614746786E-2</v>
      </c>
      <c r="AK78" s="24">
        <f>IFERROR(AH78/AD78-1,"X")</f>
        <v>0.53848453285608699</v>
      </c>
      <c r="AL78" s="11"/>
      <c r="AM78" s="8">
        <v>18934.406999999999</v>
      </c>
      <c r="AN78" s="8">
        <v>19491.54</v>
      </c>
      <c r="AO78" s="8">
        <v>23178.121999999999</v>
      </c>
      <c r="AP78" s="8">
        <v>25826.657999999999</v>
      </c>
      <c r="AQ78" s="8">
        <v>28655.544999999998</v>
      </c>
      <c r="AR78" s="8">
        <v>30644.411</v>
      </c>
      <c r="AS78" s="8">
        <v>33616.080999999998</v>
      </c>
      <c r="AT78" s="8">
        <v>34831.718999999997</v>
      </c>
      <c r="AU78" s="8">
        <v>35906.186000000002</v>
      </c>
      <c r="AV78" s="8">
        <v>38214.553</v>
      </c>
      <c r="AW78" s="8">
        <v>43654.813999999998</v>
      </c>
      <c r="AX78" s="8">
        <v>47684.715474000004</v>
      </c>
      <c r="AY78" s="8">
        <v>50522.314230447628</v>
      </c>
      <c r="AZ78" s="8">
        <v>52098.884916000017</v>
      </c>
      <c r="BA78" s="29"/>
      <c r="BB78" s="24">
        <f>IFERROR(AZ78/AY78-1,"X")</f>
        <v>3.1205432877860151E-2</v>
      </c>
      <c r="BC78" s="24">
        <f>IFERROR(AZ78/AV78-1,"X")</f>
        <v>0.36332577057750792</v>
      </c>
    </row>
    <row r="79" spans="1:55" s="6" customFormat="1" x14ac:dyDescent="0.25">
      <c r="A79" s="52" t="s">
        <v>82</v>
      </c>
      <c r="B79" s="4" t="s">
        <v>55</v>
      </c>
      <c r="C79" s="8">
        <v>86110.187000000005</v>
      </c>
      <c r="D79" s="8">
        <v>96331.801000000007</v>
      </c>
      <c r="E79" s="8">
        <v>100944.811</v>
      </c>
      <c r="F79" s="8">
        <v>108826.806</v>
      </c>
      <c r="G79" s="8">
        <v>116248.58100000001</v>
      </c>
      <c r="H79" s="8">
        <v>120344.565</v>
      </c>
      <c r="I79" s="8">
        <v>124989.014</v>
      </c>
      <c r="J79" s="8">
        <v>115247.864</v>
      </c>
      <c r="K79" s="8">
        <v>121230.058</v>
      </c>
      <c r="L79" s="8">
        <v>133820.41999999998</v>
      </c>
      <c r="M79" s="8">
        <v>144662.96299999999</v>
      </c>
      <c r="N79" s="8">
        <v>97112.225665999969</v>
      </c>
      <c r="O79" s="8">
        <v>105925.93446784324</v>
      </c>
      <c r="P79" s="8">
        <v>119472.06495299996</v>
      </c>
      <c r="Q79" s="29"/>
      <c r="R79" s="24">
        <f>IFERROR(P79/O79-1,"X")</f>
        <v>0.12788303972214687</v>
      </c>
      <c r="S79" s="24">
        <f>IFERROR(P79/L79-1,"X")</f>
        <v>-0.10722096857116437</v>
      </c>
      <c r="T79" s="7"/>
      <c r="U79" s="8">
        <v>65868.41</v>
      </c>
      <c r="V79" s="8">
        <v>72965.516000000003</v>
      </c>
      <c r="W79" s="8">
        <v>76677.31</v>
      </c>
      <c r="X79" s="8">
        <v>80143.392000000007</v>
      </c>
      <c r="Y79" s="8">
        <v>85402.361999999994</v>
      </c>
      <c r="Z79" s="8">
        <v>89718.073000000004</v>
      </c>
      <c r="AA79" s="8">
        <v>92485.561000000002</v>
      </c>
      <c r="AB79" s="8">
        <v>84735.713000000003</v>
      </c>
      <c r="AC79" s="8">
        <v>88065.156000000003</v>
      </c>
      <c r="AD79" s="8">
        <v>95374.644</v>
      </c>
      <c r="AE79" s="8">
        <v>98851.751999999993</v>
      </c>
      <c r="AF79" s="8">
        <v>54559.680247999982</v>
      </c>
      <c r="AG79" s="8">
        <v>60386.582849999999</v>
      </c>
      <c r="AH79" s="8">
        <v>67507.195657000004</v>
      </c>
      <c r="AI79" s="29"/>
      <c r="AJ79" s="24">
        <f>IFERROR(AH79/AG79-1,"X")</f>
        <v>0.11791713441854412</v>
      </c>
      <c r="AK79" s="24">
        <f>IFERROR(AH79/AD79-1,"X")</f>
        <v>-0.29218927771830006</v>
      </c>
      <c r="AL79" s="11"/>
      <c r="AM79" s="8">
        <v>20241.776999999998</v>
      </c>
      <c r="AN79" s="8">
        <v>23366.285</v>
      </c>
      <c r="AO79" s="8">
        <v>24267.501</v>
      </c>
      <c r="AP79" s="8">
        <v>28683.414000000001</v>
      </c>
      <c r="AQ79" s="8">
        <v>30846.219000000001</v>
      </c>
      <c r="AR79" s="8">
        <v>30626.491999999998</v>
      </c>
      <c r="AS79" s="8">
        <v>32503.453000000001</v>
      </c>
      <c r="AT79" s="8">
        <v>30512.151000000002</v>
      </c>
      <c r="AU79" s="8">
        <v>33164.902000000002</v>
      </c>
      <c r="AV79" s="8">
        <v>38445.775999999998</v>
      </c>
      <c r="AW79" s="8">
        <v>45811.211000000003</v>
      </c>
      <c r="AX79" s="8">
        <v>42552.545417999987</v>
      </c>
      <c r="AY79" s="8">
        <v>45539.351617843233</v>
      </c>
      <c r="AZ79" s="8">
        <v>51964.869295999953</v>
      </c>
      <c r="BA79" s="29"/>
      <c r="BB79" s="24">
        <f>IFERROR(AZ79/AY79-1,"X")</f>
        <v>0.141098137103012</v>
      </c>
      <c r="BC79" s="24">
        <f>IFERROR(AZ79/AV79-1,"X")</f>
        <v>0.3516405364271995</v>
      </c>
    </row>
    <row r="80" spans="1:55" s="6" customFormat="1" x14ac:dyDescent="0.25">
      <c r="A80" s="52" t="s">
        <v>225</v>
      </c>
      <c r="B80" s="4" t="s">
        <v>55</v>
      </c>
      <c r="C80" s="25" t="s">
        <v>1</v>
      </c>
      <c r="D80" s="25" t="s">
        <v>1</v>
      </c>
      <c r="E80" s="25" t="s">
        <v>1</v>
      </c>
      <c r="F80" s="25" t="s">
        <v>1</v>
      </c>
      <c r="G80" s="25" t="s">
        <v>1</v>
      </c>
      <c r="H80" s="25" t="s">
        <v>1</v>
      </c>
      <c r="I80" s="25" t="s">
        <v>1</v>
      </c>
      <c r="J80" s="25" t="s">
        <v>1</v>
      </c>
      <c r="K80" s="25" t="s">
        <v>1</v>
      </c>
      <c r="L80" s="25" t="s">
        <v>1</v>
      </c>
      <c r="M80" s="25" t="s">
        <v>1</v>
      </c>
      <c r="N80" s="8">
        <v>132.65100699999999</v>
      </c>
      <c r="O80" s="8">
        <v>95.767321870209187</v>
      </c>
      <c r="P80" s="8">
        <v>81.518226999999996</v>
      </c>
      <c r="Q80" s="29"/>
      <c r="R80" s="24">
        <f>IFERROR(P80/O80-1,"X")</f>
        <v>-0.14878869526622662</v>
      </c>
      <c r="S80" s="24" t="str">
        <f>IFERROR(P80/L80-1,"X")</f>
        <v>X</v>
      </c>
      <c r="T80" s="7"/>
      <c r="U80" s="25" t="s">
        <v>1</v>
      </c>
      <c r="V80" s="25" t="s">
        <v>1</v>
      </c>
      <c r="W80" s="25" t="s">
        <v>1</v>
      </c>
      <c r="X80" s="25" t="s">
        <v>1</v>
      </c>
      <c r="Y80" s="25" t="s">
        <v>1</v>
      </c>
      <c r="Z80" s="25" t="s">
        <v>1</v>
      </c>
      <c r="AA80" s="25" t="s">
        <v>1</v>
      </c>
      <c r="AB80" s="25" t="s">
        <v>1</v>
      </c>
      <c r="AC80" s="25" t="s">
        <v>1</v>
      </c>
      <c r="AD80" s="25" t="s">
        <v>1</v>
      </c>
      <c r="AE80" s="25" t="s">
        <v>1</v>
      </c>
      <c r="AF80" s="8">
        <v>12.677631999999999</v>
      </c>
      <c r="AG80" s="8">
        <v>11.341016</v>
      </c>
      <c r="AH80" s="8">
        <v>11.291015999999999</v>
      </c>
      <c r="AI80" s="29"/>
      <c r="AJ80" s="24">
        <f>IFERROR(AH80/AG80-1,"X")</f>
        <v>-4.4087760743835025E-3</v>
      </c>
      <c r="AK80" s="24" t="str">
        <f>IFERROR(AH80/AD80-1,"X")</f>
        <v>X</v>
      </c>
      <c r="AL80" s="11"/>
      <c r="AM80" s="25" t="s">
        <v>1</v>
      </c>
      <c r="AN80" s="25" t="s">
        <v>1</v>
      </c>
      <c r="AO80" s="25" t="s">
        <v>1</v>
      </c>
      <c r="AP80" s="25" t="s">
        <v>1</v>
      </c>
      <c r="AQ80" s="25" t="s">
        <v>1</v>
      </c>
      <c r="AR80" s="25" t="s">
        <v>1</v>
      </c>
      <c r="AS80" s="25" t="s">
        <v>1</v>
      </c>
      <c r="AT80" s="25" t="s">
        <v>1</v>
      </c>
      <c r="AU80" s="25" t="s">
        <v>1</v>
      </c>
      <c r="AV80" s="25" t="s">
        <v>1</v>
      </c>
      <c r="AW80" s="25" t="s">
        <v>1</v>
      </c>
      <c r="AX80" s="8">
        <v>119.973375</v>
      </c>
      <c r="AY80" s="8">
        <v>84.426305870209191</v>
      </c>
      <c r="AZ80" s="8">
        <v>70.227210999999997</v>
      </c>
      <c r="BA80" s="29"/>
      <c r="BB80" s="24">
        <f>IFERROR(AZ80/AY80-1,"X")</f>
        <v>-0.16818330168369366</v>
      </c>
      <c r="BC80" s="24" t="str">
        <f>IFERROR(AZ80/AV80-1,"X")</f>
        <v>X</v>
      </c>
    </row>
    <row r="81" spans="1:55" s="6" customFormat="1" x14ac:dyDescent="0.25">
      <c r="A81" s="52" t="s">
        <v>224</v>
      </c>
      <c r="B81" s="4" t="s">
        <v>55</v>
      </c>
      <c r="C81" s="25" t="s">
        <v>1</v>
      </c>
      <c r="D81" s="25" t="s">
        <v>1</v>
      </c>
      <c r="E81" s="25" t="s">
        <v>1</v>
      </c>
      <c r="F81" s="25" t="s">
        <v>1</v>
      </c>
      <c r="G81" s="25" t="s">
        <v>1</v>
      </c>
      <c r="H81" s="25" t="s">
        <v>1</v>
      </c>
      <c r="I81" s="25" t="s">
        <v>1</v>
      </c>
      <c r="J81" s="25" t="s">
        <v>1</v>
      </c>
      <c r="K81" s="25" t="s">
        <v>1</v>
      </c>
      <c r="L81" s="25" t="s">
        <v>1</v>
      </c>
      <c r="M81" s="25" t="s">
        <v>1</v>
      </c>
      <c r="N81" s="8">
        <v>96979.574658999976</v>
      </c>
      <c r="O81" s="8">
        <v>105830.16714597301</v>
      </c>
      <c r="P81" s="8">
        <v>119390.54672599997</v>
      </c>
      <c r="Q81" s="29"/>
      <c r="R81" s="24">
        <f>IFERROR(P81/O81-1,"X")</f>
        <v>0.12813340416748042</v>
      </c>
      <c r="S81" s="24" t="str">
        <f>IFERROR(P81/L81-1,"X")</f>
        <v>X</v>
      </c>
      <c r="T81" s="7"/>
      <c r="U81" s="25" t="s">
        <v>1</v>
      </c>
      <c r="V81" s="25" t="s">
        <v>1</v>
      </c>
      <c r="W81" s="25" t="s">
        <v>1</v>
      </c>
      <c r="X81" s="25" t="s">
        <v>1</v>
      </c>
      <c r="Y81" s="25" t="s">
        <v>1</v>
      </c>
      <c r="Z81" s="25" t="s">
        <v>1</v>
      </c>
      <c r="AA81" s="25" t="s">
        <v>1</v>
      </c>
      <c r="AB81" s="25" t="s">
        <v>1</v>
      </c>
      <c r="AC81" s="25" t="s">
        <v>1</v>
      </c>
      <c r="AD81" s="25" t="s">
        <v>1</v>
      </c>
      <c r="AE81" s="25" t="s">
        <v>1</v>
      </c>
      <c r="AF81" s="8">
        <v>54547.002615999983</v>
      </c>
      <c r="AG81" s="8">
        <v>60375.241834</v>
      </c>
      <c r="AH81" s="8">
        <v>67495.904641000016</v>
      </c>
      <c r="AI81" s="29"/>
      <c r="AJ81" s="24">
        <f>IFERROR(AH81/AG81-1,"X")</f>
        <v>0.11794011238212643</v>
      </c>
      <c r="AK81" s="24" t="str">
        <f>IFERROR(AH81/AD81-1,"X")</f>
        <v>X</v>
      </c>
      <c r="AL81" s="11"/>
      <c r="AM81" s="25" t="s">
        <v>1</v>
      </c>
      <c r="AN81" s="25" t="s">
        <v>1</v>
      </c>
      <c r="AO81" s="25" t="s">
        <v>1</v>
      </c>
      <c r="AP81" s="25" t="s">
        <v>1</v>
      </c>
      <c r="AQ81" s="25" t="s">
        <v>1</v>
      </c>
      <c r="AR81" s="25" t="s">
        <v>1</v>
      </c>
      <c r="AS81" s="25" t="s">
        <v>1</v>
      </c>
      <c r="AT81" s="25" t="s">
        <v>1</v>
      </c>
      <c r="AU81" s="25" t="s">
        <v>1</v>
      </c>
      <c r="AV81" s="25" t="s">
        <v>1</v>
      </c>
      <c r="AW81" s="25" t="s">
        <v>1</v>
      </c>
      <c r="AX81" s="8">
        <v>42432.572042999986</v>
      </c>
      <c r="AY81" s="8">
        <v>45454.92531197302</v>
      </c>
      <c r="AZ81" s="8">
        <v>51894.642084999949</v>
      </c>
      <c r="BA81" s="29"/>
      <c r="BB81" s="24">
        <f>IFERROR(AZ81/AY81-1,"X")</f>
        <v>0.14167258506815061</v>
      </c>
      <c r="BC81" s="24" t="str">
        <f>IFERROR(AZ81/AV81-1,"X")</f>
        <v>X</v>
      </c>
    </row>
    <row r="82" spans="1:55" s="6" customFormat="1" x14ac:dyDescent="0.25">
      <c r="A82" s="52" t="s">
        <v>230</v>
      </c>
      <c r="B82" s="4" t="s">
        <v>55</v>
      </c>
      <c r="C82" s="25" t="s">
        <v>1</v>
      </c>
      <c r="D82" s="25" t="s">
        <v>1</v>
      </c>
      <c r="E82" s="25" t="s">
        <v>1</v>
      </c>
      <c r="F82" s="25" t="s">
        <v>1</v>
      </c>
      <c r="G82" s="25" t="s">
        <v>1</v>
      </c>
      <c r="H82" s="25" t="s">
        <v>1</v>
      </c>
      <c r="I82" s="25" t="s">
        <v>1</v>
      </c>
      <c r="J82" s="25" t="s">
        <v>1</v>
      </c>
      <c r="K82" s="25" t="s">
        <v>1</v>
      </c>
      <c r="L82" s="25" t="s">
        <v>1</v>
      </c>
      <c r="M82" s="25" t="s">
        <v>1</v>
      </c>
      <c r="N82" s="8">
        <v>56076.353315</v>
      </c>
      <c r="O82" s="8">
        <v>60629.253668999998</v>
      </c>
      <c r="P82" s="8">
        <v>70145.890584999986</v>
      </c>
      <c r="Q82" s="29"/>
      <c r="R82" s="24">
        <f>IFERROR(P82/O82-1,"X")</f>
        <v>0.15696444109233498</v>
      </c>
      <c r="S82" s="24" t="str">
        <f>IFERROR(P82/L82-1,"X")</f>
        <v>X</v>
      </c>
      <c r="T82" s="7"/>
      <c r="U82" s="25" t="s">
        <v>1</v>
      </c>
      <c r="V82" s="25" t="s">
        <v>1</v>
      </c>
      <c r="W82" s="25" t="s">
        <v>1</v>
      </c>
      <c r="X82" s="25" t="s">
        <v>1</v>
      </c>
      <c r="Y82" s="25" t="s">
        <v>1</v>
      </c>
      <c r="Z82" s="25" t="s">
        <v>1</v>
      </c>
      <c r="AA82" s="25" t="s">
        <v>1</v>
      </c>
      <c r="AB82" s="25" t="s">
        <v>1</v>
      </c>
      <c r="AC82" s="25" t="s">
        <v>1</v>
      </c>
      <c r="AD82" s="25" t="s">
        <v>1</v>
      </c>
      <c r="AE82" s="25" t="s">
        <v>1</v>
      </c>
      <c r="AF82" s="8">
        <v>45957.150100999999</v>
      </c>
      <c r="AG82" s="8">
        <v>48184.246056999997</v>
      </c>
      <c r="AH82" s="8">
        <v>54863.065246999991</v>
      </c>
      <c r="AI82" s="29"/>
      <c r="AJ82" s="24">
        <f>IFERROR(AH82/AG82-1,"X")</f>
        <v>0.13861001751691249</v>
      </c>
      <c r="AK82" s="24" t="str">
        <f>IFERROR(AH82/AD82-1,"X")</f>
        <v>X</v>
      </c>
      <c r="AL82" s="11"/>
      <c r="AM82" s="25" t="s">
        <v>1</v>
      </c>
      <c r="AN82" s="25" t="s">
        <v>1</v>
      </c>
      <c r="AO82" s="25" t="s">
        <v>1</v>
      </c>
      <c r="AP82" s="25" t="s">
        <v>1</v>
      </c>
      <c r="AQ82" s="25" t="s">
        <v>1</v>
      </c>
      <c r="AR82" s="25" t="s">
        <v>1</v>
      </c>
      <c r="AS82" s="25" t="s">
        <v>1</v>
      </c>
      <c r="AT82" s="25" t="s">
        <v>1</v>
      </c>
      <c r="AU82" s="25" t="s">
        <v>1</v>
      </c>
      <c r="AV82" s="25" t="s">
        <v>1</v>
      </c>
      <c r="AW82" s="25" t="s">
        <v>1</v>
      </c>
      <c r="AX82" s="8">
        <v>10119.203213999999</v>
      </c>
      <c r="AY82" s="8">
        <v>12445.007612000003</v>
      </c>
      <c r="AZ82" s="8">
        <v>15282.825337999999</v>
      </c>
      <c r="BA82" s="29"/>
      <c r="BB82" s="24">
        <f>IFERROR(AZ82/AY82-1,"X")</f>
        <v>0.22802860508206124</v>
      </c>
      <c r="BC82" s="24" t="str">
        <f>IFERROR(AZ82/AV82-1,"X")</f>
        <v>X</v>
      </c>
    </row>
    <row r="83" spans="1:55" x14ac:dyDescent="0.25">
      <c r="A83" s="54" t="s">
        <v>83</v>
      </c>
      <c r="B83" s="4" t="s">
        <v>55</v>
      </c>
      <c r="C83" s="8">
        <v>26767.066999999999</v>
      </c>
      <c r="D83" s="8">
        <v>31561.789000000001</v>
      </c>
      <c r="E83" s="8">
        <v>35184.123</v>
      </c>
      <c r="F83" s="8">
        <v>40296.856</v>
      </c>
      <c r="G83" s="8">
        <v>43680.34</v>
      </c>
      <c r="H83" s="8">
        <v>49470.544000000002</v>
      </c>
      <c r="I83" s="8">
        <v>48237.506000000001</v>
      </c>
      <c r="J83" s="8">
        <v>47726.463000000003</v>
      </c>
      <c r="K83" s="8">
        <v>48839.733</v>
      </c>
      <c r="L83" s="8">
        <v>55141.334000000003</v>
      </c>
      <c r="M83" s="8">
        <v>69164.432000000001</v>
      </c>
      <c r="N83" s="8">
        <v>82657.525757999989</v>
      </c>
      <c r="O83" s="8">
        <v>94616.566645000014</v>
      </c>
      <c r="P83" s="8">
        <v>109307.38163800004</v>
      </c>
      <c r="Q83" s="29"/>
      <c r="R83" s="24">
        <f>IFERROR(P83/O83-1,"X")</f>
        <v>0.1552668366008223</v>
      </c>
      <c r="S83" s="24">
        <f>IFERROR(P83/L83-1,"X")</f>
        <v>0.9823129712095835</v>
      </c>
      <c r="T83" s="7"/>
      <c r="U83" s="8">
        <v>20529.197</v>
      </c>
      <c r="V83" s="8">
        <v>24240.109</v>
      </c>
      <c r="W83" s="8">
        <v>25674.57</v>
      </c>
      <c r="X83" s="8">
        <v>29238.825000000001</v>
      </c>
      <c r="Y83" s="8">
        <v>30459.701000000001</v>
      </c>
      <c r="Z83" s="8">
        <v>33974.053999999996</v>
      </c>
      <c r="AA83" s="8">
        <v>27467.319</v>
      </c>
      <c r="AB83" s="8">
        <v>26085.875</v>
      </c>
      <c r="AC83" s="8">
        <v>26146.079000000002</v>
      </c>
      <c r="AD83" s="8">
        <v>28572.044999999998</v>
      </c>
      <c r="AE83" s="8">
        <v>32306.239000000001</v>
      </c>
      <c r="AF83" s="8">
        <v>38312.788900999993</v>
      </c>
      <c r="AG83" s="8">
        <v>44406.75905700001</v>
      </c>
      <c r="AH83" s="8">
        <v>50733.301318000013</v>
      </c>
      <c r="AI83" s="29"/>
      <c r="AJ83" s="24">
        <f>IFERROR(AH83/AG83-1,"X")</f>
        <v>0.14246800251464697</v>
      </c>
      <c r="AK83" s="24">
        <f>IFERROR(AH83/AD83-1,"X")</f>
        <v>0.77562723697236291</v>
      </c>
      <c r="AL83" s="11"/>
      <c r="AM83" s="8">
        <v>6237.87</v>
      </c>
      <c r="AN83" s="8">
        <v>7321.68</v>
      </c>
      <c r="AO83" s="8">
        <v>9509.5529999999999</v>
      </c>
      <c r="AP83" s="8">
        <v>11058.031000000001</v>
      </c>
      <c r="AQ83" s="8">
        <v>13220.638999999999</v>
      </c>
      <c r="AR83" s="8">
        <v>15496.49</v>
      </c>
      <c r="AS83" s="8">
        <v>20770.187000000002</v>
      </c>
      <c r="AT83" s="8">
        <v>21640.588</v>
      </c>
      <c r="AU83" s="8">
        <v>22693.653999999999</v>
      </c>
      <c r="AV83" s="8">
        <v>26569.289000000001</v>
      </c>
      <c r="AW83" s="8">
        <v>36858.192999999999</v>
      </c>
      <c r="AX83" s="8">
        <v>44344.736856999996</v>
      </c>
      <c r="AY83" s="8">
        <v>50209.807588000011</v>
      </c>
      <c r="AZ83" s="8">
        <v>58574.080320000023</v>
      </c>
      <c r="BA83" s="29"/>
      <c r="BB83" s="24">
        <f>IFERROR(AZ83/AY83-1,"X")</f>
        <v>0.16658643268728723</v>
      </c>
      <c r="BC83" s="24">
        <f>IFERROR(AZ83/AV83-1,"X")</f>
        <v>1.2045783882286059</v>
      </c>
    </row>
    <row r="84" spans="1:55" x14ac:dyDescent="0.25">
      <c r="A84" s="52" t="s">
        <v>84</v>
      </c>
      <c r="B84" s="4" t="s">
        <v>55</v>
      </c>
      <c r="C84" s="8">
        <v>19526.923999999999</v>
      </c>
      <c r="D84" s="8">
        <v>22994.544000000002</v>
      </c>
      <c r="E84" s="8">
        <v>25699.934000000001</v>
      </c>
      <c r="F84" s="8">
        <v>28947.027999999998</v>
      </c>
      <c r="G84" s="8">
        <v>30136.564999999999</v>
      </c>
      <c r="H84" s="8">
        <v>32970.756000000001</v>
      </c>
      <c r="I84" s="8">
        <v>35225.777000000002</v>
      </c>
      <c r="J84" s="8">
        <v>34163.369999999995</v>
      </c>
      <c r="K84" s="8">
        <v>33984.576999999997</v>
      </c>
      <c r="L84" s="8">
        <v>37161.619999999995</v>
      </c>
      <c r="M84" s="8">
        <v>44039.887000000002</v>
      </c>
      <c r="N84" s="8">
        <v>50809.36164399999</v>
      </c>
      <c r="O84" s="8">
        <v>55391.236783999993</v>
      </c>
      <c r="P84" s="8">
        <v>60320.253743000008</v>
      </c>
      <c r="Q84" s="29"/>
      <c r="R84" s="24">
        <f>IFERROR(P84/O84-1,"X")</f>
        <v>8.8985501049938298E-2</v>
      </c>
      <c r="S84" s="24">
        <f>IFERROR(P84/L84-1,"X")</f>
        <v>0.62318687245066329</v>
      </c>
      <c r="T84" s="7"/>
      <c r="U84" s="8">
        <v>13675.064</v>
      </c>
      <c r="V84" s="8">
        <v>16073.022000000001</v>
      </c>
      <c r="W84" s="8">
        <v>16425.197</v>
      </c>
      <c r="X84" s="8">
        <v>18230.772000000001</v>
      </c>
      <c r="Y84" s="8">
        <v>17477.951000000001</v>
      </c>
      <c r="Z84" s="8">
        <v>18225.524000000001</v>
      </c>
      <c r="AA84" s="8">
        <v>16209.42</v>
      </c>
      <c r="AB84" s="8">
        <v>14573.646000000001</v>
      </c>
      <c r="AC84" s="8">
        <v>13771.775</v>
      </c>
      <c r="AD84" s="8">
        <v>14520.8</v>
      </c>
      <c r="AE84" s="8">
        <v>16779.402999999998</v>
      </c>
      <c r="AF84" s="8">
        <v>20557.902984999997</v>
      </c>
      <c r="AG84" s="8">
        <v>22145.167661999996</v>
      </c>
      <c r="AH84" s="8">
        <v>23491.041695999997</v>
      </c>
      <c r="AI84" s="29"/>
      <c r="AJ84" s="24">
        <f>IFERROR(AH84/AG84-1,"X")</f>
        <v>6.0775066350454932E-2</v>
      </c>
      <c r="AK84" s="24">
        <f>IFERROR(AH84/AD84-1,"X")</f>
        <v>0.61775120489229218</v>
      </c>
      <c r="AL84" s="11"/>
      <c r="AM84" s="8">
        <v>5851.86</v>
      </c>
      <c r="AN84" s="8">
        <v>6921.5219999999999</v>
      </c>
      <c r="AO84" s="8">
        <v>9274.7369999999992</v>
      </c>
      <c r="AP84" s="8">
        <v>10716.255999999999</v>
      </c>
      <c r="AQ84" s="8">
        <v>12658.614</v>
      </c>
      <c r="AR84" s="8">
        <v>14745.232</v>
      </c>
      <c r="AS84" s="8">
        <v>19016.357</v>
      </c>
      <c r="AT84" s="8">
        <v>19589.723999999998</v>
      </c>
      <c r="AU84" s="8">
        <v>20212.802</v>
      </c>
      <c r="AV84" s="8">
        <v>22640.82</v>
      </c>
      <c r="AW84" s="8">
        <v>27260.484</v>
      </c>
      <c r="AX84" s="8">
        <v>30251.458658999993</v>
      </c>
      <c r="AY84" s="8">
        <v>33246.069122000001</v>
      </c>
      <c r="AZ84" s="8">
        <v>36829.212047000008</v>
      </c>
      <c r="BA84" s="29"/>
      <c r="BB84" s="24">
        <f>IFERROR(AZ84/AY84-1,"X")</f>
        <v>0.10777643852725216</v>
      </c>
      <c r="BC84" s="24">
        <f>IFERROR(AZ84/AV84-1,"X")</f>
        <v>0.62667306427064084</v>
      </c>
    </row>
    <row r="85" spans="1:55" s="6" customFormat="1" x14ac:dyDescent="0.25">
      <c r="A85" s="52" t="s">
        <v>85</v>
      </c>
      <c r="B85" s="4" t="s">
        <v>55</v>
      </c>
      <c r="C85" s="8">
        <v>7240.143</v>
      </c>
      <c r="D85" s="8">
        <v>8567.2450000000008</v>
      </c>
      <c r="E85" s="8">
        <v>9484.1890000000003</v>
      </c>
      <c r="F85" s="8">
        <v>11349.828</v>
      </c>
      <c r="G85" s="8">
        <v>13543.775</v>
      </c>
      <c r="H85" s="8">
        <v>16499.788</v>
      </c>
      <c r="I85" s="8">
        <v>13011.728999999999</v>
      </c>
      <c r="J85" s="8">
        <v>13563.092999999999</v>
      </c>
      <c r="K85" s="8">
        <v>14855.155999999999</v>
      </c>
      <c r="L85" s="8">
        <v>17979.714</v>
      </c>
      <c r="M85" s="8">
        <v>25124.544999999998</v>
      </c>
      <c r="N85" s="8">
        <v>31848.164113999999</v>
      </c>
      <c r="O85" s="8">
        <v>39225.32986100002</v>
      </c>
      <c r="P85" s="8">
        <v>48987.127895000027</v>
      </c>
      <c r="Q85" s="29"/>
      <c r="R85" s="24">
        <f>IFERROR(P85/O85-1,"X")</f>
        <v>0.2488646511984014</v>
      </c>
      <c r="S85" s="24">
        <f>IFERROR(P85/L85-1,"X")</f>
        <v>1.7245777043505823</v>
      </c>
      <c r="T85" s="7"/>
      <c r="U85" s="8">
        <v>6854.1329999999998</v>
      </c>
      <c r="V85" s="8">
        <v>8167.0870000000004</v>
      </c>
      <c r="W85" s="8">
        <v>9249.3729999999996</v>
      </c>
      <c r="X85" s="8">
        <v>11008.053</v>
      </c>
      <c r="Y85" s="8">
        <v>12981.75</v>
      </c>
      <c r="Z85" s="8">
        <v>15748.53</v>
      </c>
      <c r="AA85" s="8">
        <v>11257.898999999999</v>
      </c>
      <c r="AB85" s="8">
        <v>11512.228999999999</v>
      </c>
      <c r="AC85" s="8">
        <v>12374.304</v>
      </c>
      <c r="AD85" s="8">
        <v>14051.245000000001</v>
      </c>
      <c r="AE85" s="8">
        <v>15526.835999999999</v>
      </c>
      <c r="AF85" s="8">
        <v>17754.885915999996</v>
      </c>
      <c r="AG85" s="8">
        <v>22261.591395000018</v>
      </c>
      <c r="AH85" s="8">
        <v>27242.259622000012</v>
      </c>
      <c r="AI85" s="29"/>
      <c r="AJ85" s="24">
        <f>IFERROR(AH85/AG85-1,"X")</f>
        <v>0.2237337007325837</v>
      </c>
      <c r="AK85" s="24">
        <f>IFERROR(AH85/AD85-1,"X")</f>
        <v>0.93877906349223927</v>
      </c>
      <c r="AL85" s="11"/>
      <c r="AM85" s="8">
        <v>386.01</v>
      </c>
      <c r="AN85" s="8">
        <v>400.15800000000002</v>
      </c>
      <c r="AO85" s="8">
        <v>234.816</v>
      </c>
      <c r="AP85" s="8">
        <v>341.77499999999998</v>
      </c>
      <c r="AQ85" s="8">
        <v>562.02499999999998</v>
      </c>
      <c r="AR85" s="8">
        <v>751.25800000000004</v>
      </c>
      <c r="AS85" s="8">
        <v>1753.83</v>
      </c>
      <c r="AT85" s="8">
        <v>2050.864</v>
      </c>
      <c r="AU85" s="8">
        <v>2480.8519999999999</v>
      </c>
      <c r="AV85" s="8">
        <v>3928.4690000000001</v>
      </c>
      <c r="AW85" s="8">
        <v>9597.7090000000007</v>
      </c>
      <c r="AX85" s="8">
        <v>14093.278198000002</v>
      </c>
      <c r="AY85" s="8">
        <v>16963.738466000006</v>
      </c>
      <c r="AZ85" s="8">
        <v>21744.868273000011</v>
      </c>
      <c r="BA85" s="29"/>
      <c r="BB85" s="24">
        <f>IFERROR(AZ85/AY85-1,"X")</f>
        <v>0.28184411216800487</v>
      </c>
      <c r="BC85" s="24">
        <f>IFERROR(AZ85/AV85-1,"X")</f>
        <v>4.53520169638605</v>
      </c>
    </row>
    <row r="86" spans="1:55" s="6" customFormat="1" x14ac:dyDescent="0.25">
      <c r="A86" s="47" t="s">
        <v>119</v>
      </c>
      <c r="B86" s="17" t="s">
        <v>15</v>
      </c>
      <c r="C86" s="28">
        <f t="shared" ref="C86:K86" si="22">C72/C$72*100</f>
        <v>100</v>
      </c>
      <c r="D86" s="28">
        <f t="shared" si="22"/>
        <v>100</v>
      </c>
      <c r="E86" s="28">
        <f t="shared" si="22"/>
        <v>100</v>
      </c>
      <c r="F86" s="28">
        <f t="shared" si="22"/>
        <v>100</v>
      </c>
      <c r="G86" s="28">
        <f t="shared" si="22"/>
        <v>100</v>
      </c>
      <c r="H86" s="28">
        <f t="shared" si="22"/>
        <v>100</v>
      </c>
      <c r="I86" s="28">
        <f t="shared" si="22"/>
        <v>100</v>
      </c>
      <c r="J86" s="28">
        <f t="shared" si="22"/>
        <v>100</v>
      </c>
      <c r="K86" s="28">
        <f t="shared" si="22"/>
        <v>100</v>
      </c>
      <c r="L86" s="28">
        <v>100</v>
      </c>
      <c r="M86" s="28">
        <v>100</v>
      </c>
      <c r="N86" s="28">
        <v>100</v>
      </c>
      <c r="O86" s="28">
        <v>100</v>
      </c>
      <c r="P86" s="28">
        <v>100</v>
      </c>
      <c r="Q86" s="29"/>
      <c r="R86" s="19" t="s">
        <v>1</v>
      </c>
      <c r="S86" s="19" t="s">
        <v>1</v>
      </c>
      <c r="T86" s="7"/>
      <c r="U86" s="28">
        <f t="shared" ref="U86:AA93" si="23">U72/U$72*100</f>
        <v>100</v>
      </c>
      <c r="V86" s="28">
        <f t="shared" si="23"/>
        <v>100</v>
      </c>
      <c r="W86" s="28">
        <f t="shared" si="23"/>
        <v>100</v>
      </c>
      <c r="X86" s="28">
        <f t="shared" si="23"/>
        <v>100</v>
      </c>
      <c r="Y86" s="28">
        <f t="shared" si="23"/>
        <v>100</v>
      </c>
      <c r="Z86" s="28">
        <f t="shared" si="23"/>
        <v>100</v>
      </c>
      <c r="AA86" s="28">
        <f t="shared" si="23"/>
        <v>100</v>
      </c>
      <c r="AB86" s="28">
        <v>100</v>
      </c>
      <c r="AC86" s="28">
        <v>100</v>
      </c>
      <c r="AD86" s="28">
        <v>100</v>
      </c>
      <c r="AE86" s="28">
        <v>100</v>
      </c>
      <c r="AF86" s="28">
        <v>100</v>
      </c>
      <c r="AG86" s="28">
        <v>100</v>
      </c>
      <c r="AH86" s="28">
        <v>100</v>
      </c>
      <c r="AI86" s="29"/>
      <c r="AJ86" s="19" t="s">
        <v>1</v>
      </c>
      <c r="AK86" s="19" t="s">
        <v>1</v>
      </c>
      <c r="AL86" s="11"/>
      <c r="AM86" s="28">
        <f t="shared" ref="AM86:AS93" si="24">AM72/AM$72*100</f>
        <v>100</v>
      </c>
      <c r="AN86" s="28">
        <f t="shared" si="24"/>
        <v>100</v>
      </c>
      <c r="AO86" s="28">
        <f t="shared" si="24"/>
        <v>100</v>
      </c>
      <c r="AP86" s="28">
        <f t="shared" si="24"/>
        <v>100</v>
      </c>
      <c r="AQ86" s="28">
        <f t="shared" si="24"/>
        <v>100</v>
      </c>
      <c r="AR86" s="28">
        <f t="shared" si="24"/>
        <v>100</v>
      </c>
      <c r="AS86" s="28">
        <f t="shared" si="24"/>
        <v>100</v>
      </c>
      <c r="AT86" s="28">
        <v>100</v>
      </c>
      <c r="AU86" s="28">
        <v>100</v>
      </c>
      <c r="AV86" s="28">
        <v>100</v>
      </c>
      <c r="AW86" s="28">
        <v>100</v>
      </c>
      <c r="AX86" s="28">
        <v>100</v>
      </c>
      <c r="AY86" s="28">
        <v>100</v>
      </c>
      <c r="AZ86" s="28">
        <v>100</v>
      </c>
      <c r="BA86" s="29"/>
      <c r="BB86" s="19" t="s">
        <v>1</v>
      </c>
      <c r="BC86" s="19" t="s">
        <v>1</v>
      </c>
    </row>
    <row r="87" spans="1:55" s="6" customFormat="1" x14ac:dyDescent="0.25">
      <c r="A87" s="54" t="s">
        <v>20</v>
      </c>
      <c r="B87" s="4" t="s">
        <v>15</v>
      </c>
      <c r="C87" s="8">
        <f t="shared" ref="C87:K87" si="25">C73/C$72*100</f>
        <v>9.8981430874762069</v>
      </c>
      <c r="D87" s="8">
        <f t="shared" si="25"/>
        <v>9.7344804799643967</v>
      </c>
      <c r="E87" s="8">
        <f t="shared" si="25"/>
        <v>9.5361672972831357</v>
      </c>
      <c r="F87" s="8">
        <f t="shared" si="25"/>
        <v>9.6679365349453548</v>
      </c>
      <c r="G87" s="8">
        <f t="shared" si="25"/>
        <v>9.5602790856832875</v>
      </c>
      <c r="H87" s="8">
        <f t="shared" si="25"/>
        <v>10.189738935013198</v>
      </c>
      <c r="I87" s="8">
        <f t="shared" si="25"/>
        <v>10.306841025700587</v>
      </c>
      <c r="J87" s="8">
        <f t="shared" si="25"/>
        <v>11.491647689889838</v>
      </c>
      <c r="K87" s="8">
        <f t="shared" si="25"/>
        <v>12.115633368858242</v>
      </c>
      <c r="L87" s="8">
        <v>12.268489762902563</v>
      </c>
      <c r="M87" s="8">
        <v>11.529182456370151</v>
      </c>
      <c r="N87" s="8">
        <v>10.98182539480942</v>
      </c>
      <c r="O87" s="8">
        <v>10.40353616391875</v>
      </c>
      <c r="P87" s="8">
        <v>9.5836278291656729</v>
      </c>
      <c r="Q87" s="29"/>
      <c r="R87" s="13">
        <f>IFERROR(P87-O87,"X")</f>
        <v>-0.81990833475307667</v>
      </c>
      <c r="S87" s="13">
        <f>IFERROR(P87-L87,"X")</f>
        <v>-2.6848619337368902</v>
      </c>
      <c r="T87" s="7"/>
      <c r="U87" s="8">
        <f t="shared" si="23"/>
        <v>1.7054425840547376</v>
      </c>
      <c r="V87" s="8">
        <f t="shared" si="23"/>
        <v>1.7102677294691127</v>
      </c>
      <c r="W87" s="8">
        <f t="shared" si="23"/>
        <v>1.1604731176029899</v>
      </c>
      <c r="X87" s="8">
        <f t="shared" si="23"/>
        <v>1.2272022568225889</v>
      </c>
      <c r="Y87" s="8">
        <f t="shared" si="23"/>
        <v>1.2671773503411095</v>
      </c>
      <c r="Z87" s="8">
        <f t="shared" si="23"/>
        <v>1.3537097900774959</v>
      </c>
      <c r="AA87" s="8">
        <f t="shared" si="23"/>
        <v>1.3407345579847518</v>
      </c>
      <c r="AB87" s="8">
        <v>1.5592072435448801</v>
      </c>
      <c r="AC87" s="8">
        <v>1.8092552897837857</v>
      </c>
      <c r="AD87" s="8">
        <v>1.9818614717611513</v>
      </c>
      <c r="AE87" s="8">
        <v>1.8221499164980222</v>
      </c>
      <c r="AF87" s="8">
        <v>1.762353112781287</v>
      </c>
      <c r="AG87" s="8">
        <v>1.624666838077814</v>
      </c>
      <c r="AH87" s="8">
        <v>1.5337248489161133</v>
      </c>
      <c r="AI87" s="29"/>
      <c r="AJ87" s="13">
        <f>IFERROR(AH87-AG87,"X")</f>
        <v>-9.0941989161700709E-2</v>
      </c>
      <c r="AK87" s="13">
        <f>IFERROR(AH87-AD87,"X")</f>
        <v>-0.44813662284503808</v>
      </c>
      <c r="AL87" s="11"/>
      <c r="AM87" s="8">
        <f t="shared" si="24"/>
        <v>20.651496196524157</v>
      </c>
      <c r="AN87" s="8">
        <f t="shared" si="24"/>
        <v>20.545234633467331</v>
      </c>
      <c r="AO87" s="8">
        <f t="shared" si="24"/>
        <v>20.286781313230808</v>
      </c>
      <c r="AP87" s="8">
        <f t="shared" si="24"/>
        <v>19.746783773470035</v>
      </c>
      <c r="AQ87" s="8">
        <f t="shared" si="24"/>
        <v>19.132573867384043</v>
      </c>
      <c r="AR87" s="8">
        <f t="shared" si="24"/>
        <v>20.267316873767417</v>
      </c>
      <c r="AS87" s="8">
        <f t="shared" si="24"/>
        <v>20.00280729431649</v>
      </c>
      <c r="AT87" s="8">
        <v>20.967697603281636</v>
      </c>
      <c r="AU87" s="8">
        <v>21.391602560190407</v>
      </c>
      <c r="AV87" s="8">
        <v>21.186985225522488</v>
      </c>
      <c r="AW87" s="8">
        <v>19.560745428853657</v>
      </c>
      <c r="AX87" s="8">
        <v>18.347047632145692</v>
      </c>
      <c r="AY87" s="8">
        <v>17.541755537749591</v>
      </c>
      <c r="AZ87" s="8">
        <v>16.453752075640743</v>
      </c>
      <c r="BA87" s="29"/>
      <c r="BB87" s="13">
        <f>IFERROR(AZ87-AY87,"X")</f>
        <v>-1.0880034621088477</v>
      </c>
      <c r="BC87" s="13">
        <f>IFERROR(AZ87-AV87,"X")</f>
        <v>-4.7332331498817446</v>
      </c>
    </row>
    <row r="88" spans="1:55" s="6" customFormat="1" ht="22.5" x14ac:dyDescent="0.25">
      <c r="A88" s="52" t="s">
        <v>67</v>
      </c>
      <c r="B88" s="4" t="s">
        <v>15</v>
      </c>
      <c r="C88" s="8">
        <f t="shared" ref="C88:K88" si="26">C74/C$72*100</f>
        <v>9.7330049306835242</v>
      </c>
      <c r="D88" s="8">
        <f t="shared" si="26"/>
        <v>9.3780885249947588</v>
      </c>
      <c r="E88" s="8">
        <f t="shared" si="26"/>
        <v>9.3761789641755247</v>
      </c>
      <c r="F88" s="8">
        <f t="shared" si="26"/>
        <v>9.4559408422704596</v>
      </c>
      <c r="G88" s="8">
        <f t="shared" si="26"/>
        <v>9.2526933710246393</v>
      </c>
      <c r="H88" s="8">
        <f t="shared" si="26"/>
        <v>9.8631484470904613</v>
      </c>
      <c r="I88" s="8">
        <f t="shared" si="26"/>
        <v>10.153179589352037</v>
      </c>
      <c r="J88" s="8">
        <f t="shared" si="26"/>
        <v>11.328189647192339</v>
      </c>
      <c r="K88" s="8">
        <f t="shared" si="26"/>
        <v>11.732753191400338</v>
      </c>
      <c r="L88" s="8">
        <v>11.851979500908875</v>
      </c>
      <c r="M88" s="8">
        <v>11.125982661267489</v>
      </c>
      <c r="N88" s="8">
        <v>10.62898329430246</v>
      </c>
      <c r="O88" s="8">
        <v>10.141284207425254</v>
      </c>
      <c r="P88" s="8">
        <v>9.4136910246916052</v>
      </c>
      <c r="Q88" s="29"/>
      <c r="R88" s="13">
        <f>IFERROR(P88-O88,"X")</f>
        <v>-0.72759318273364926</v>
      </c>
      <c r="S88" s="13">
        <f>IFERROR(P88-L88,"X")</f>
        <v>-2.4382884762172701</v>
      </c>
      <c r="T88" s="7"/>
      <c r="U88" s="8">
        <f t="shared" si="23"/>
        <v>1.5999572556753887</v>
      </c>
      <c r="V88" s="8">
        <f t="shared" si="23"/>
        <v>1.2526115638116877</v>
      </c>
      <c r="W88" s="8">
        <f t="shared" si="23"/>
        <v>1.043375808883747</v>
      </c>
      <c r="X88" s="8">
        <f t="shared" si="23"/>
        <v>1.0685000614394771</v>
      </c>
      <c r="Y88" s="8">
        <f t="shared" si="23"/>
        <v>1.0930254456446848</v>
      </c>
      <c r="Z88" s="8">
        <f t="shared" si="23"/>
        <v>1.1573551524519725</v>
      </c>
      <c r="AA88" s="8">
        <f t="shared" si="23"/>
        <v>1.2857701924666682</v>
      </c>
      <c r="AB88" s="8">
        <v>1.477728050669469</v>
      </c>
      <c r="AC88" s="8">
        <v>1.6947735914809061</v>
      </c>
      <c r="AD88" s="8">
        <v>1.813376371642019</v>
      </c>
      <c r="AE88" s="8">
        <v>1.6298397084660368</v>
      </c>
      <c r="AF88" s="8">
        <v>1.5452998205290238</v>
      </c>
      <c r="AG88" s="8">
        <v>1.5607596227891323</v>
      </c>
      <c r="AH88" s="8">
        <v>1.4612530044437926</v>
      </c>
      <c r="AI88" s="29"/>
      <c r="AJ88" s="13">
        <f>IFERROR(AH88-AG88,"X")</f>
        <v>-9.9506618345339692E-2</v>
      </c>
      <c r="AK88" s="13">
        <f>IFERROR(AH88-AD88,"X")</f>
        <v>-0.35212336719822646</v>
      </c>
      <c r="AL88" s="11"/>
      <c r="AM88" s="8">
        <f t="shared" si="24"/>
        <v>20.408060544587585</v>
      </c>
      <c r="AN88" s="8">
        <f t="shared" si="24"/>
        <v>20.3252725714148</v>
      </c>
      <c r="AO88" s="8">
        <f t="shared" si="24"/>
        <v>20.071740248008577</v>
      </c>
      <c r="AP88" s="8">
        <f t="shared" si="24"/>
        <v>19.471151790359748</v>
      </c>
      <c r="AQ88" s="8">
        <f t="shared" si="24"/>
        <v>18.670972465523512</v>
      </c>
      <c r="AR88" s="8">
        <f t="shared" si="24"/>
        <v>19.792191120708946</v>
      </c>
      <c r="AS88" s="8">
        <f t="shared" si="24"/>
        <v>19.742414639347114</v>
      </c>
      <c r="AT88" s="8">
        <v>20.726027596771914</v>
      </c>
      <c r="AU88" s="8">
        <v>20.767157789958901</v>
      </c>
      <c r="AV88" s="8">
        <v>20.555437419817931</v>
      </c>
      <c r="AW88" s="8">
        <v>18.983056366115193</v>
      </c>
      <c r="AX88" s="8">
        <v>17.885727007104478</v>
      </c>
      <c r="AY88" s="8">
        <v>17.118226744591251</v>
      </c>
      <c r="AZ88" s="8">
        <v>16.200634593519684</v>
      </c>
      <c r="BA88" s="29"/>
      <c r="BB88" s="13">
        <f>IFERROR(AZ88-AY88,"X")</f>
        <v>-0.91759215107156678</v>
      </c>
      <c r="BC88" s="13">
        <f>IFERROR(AZ88-AV88,"X")</f>
        <v>-4.354802826298247</v>
      </c>
    </row>
    <row r="89" spans="1:55" s="6" customFormat="1" x14ac:dyDescent="0.25">
      <c r="A89" s="54" t="s">
        <v>17</v>
      </c>
      <c r="B89" s="4" t="s">
        <v>15</v>
      </c>
      <c r="C89" s="8">
        <f t="shared" ref="C89:K89" si="27">C75/C$72*100</f>
        <v>8.699787712009531</v>
      </c>
      <c r="D89" s="8">
        <f t="shared" si="27"/>
        <v>8.3564385947965274</v>
      </c>
      <c r="E89" s="8">
        <f t="shared" si="27"/>
        <v>8.0759573079661902</v>
      </c>
      <c r="F89" s="8">
        <f t="shared" si="27"/>
        <v>8.3604842974343292</v>
      </c>
      <c r="G89" s="8">
        <f t="shared" si="27"/>
        <v>8.5030704383986606</v>
      </c>
      <c r="H89" s="8">
        <f t="shared" si="27"/>
        <v>8.8901927495188282</v>
      </c>
      <c r="I89" s="8">
        <f t="shared" si="27"/>
        <v>8.802620075230589</v>
      </c>
      <c r="J89" s="8">
        <f t="shared" si="27"/>
        <v>10.362059383758027</v>
      </c>
      <c r="K89" s="8">
        <f t="shared" si="27"/>
        <v>11.453392899065717</v>
      </c>
      <c r="L89" s="8">
        <v>12.154209546443315</v>
      </c>
      <c r="M89" s="8">
        <v>11.297248353627772</v>
      </c>
      <c r="N89" s="8">
        <v>11.10781486158877</v>
      </c>
      <c r="O89" s="8">
        <v>10.550761814735935</v>
      </c>
      <c r="P89" s="8">
        <v>9.4970945283574952</v>
      </c>
      <c r="Q89" s="29"/>
      <c r="R89" s="13">
        <f>IFERROR(P89-O89,"X")</f>
        <v>-1.05366728637844</v>
      </c>
      <c r="S89" s="13">
        <f>IFERROR(P89-L89,"X")</f>
        <v>-2.6571150180858201</v>
      </c>
      <c r="T89" s="7"/>
      <c r="U89" s="8">
        <f t="shared" si="23"/>
        <v>1.3279696921299944</v>
      </c>
      <c r="V89" s="8">
        <f t="shared" si="23"/>
        <v>1.2149083914163807</v>
      </c>
      <c r="W89" s="8">
        <f t="shared" si="23"/>
        <v>0.88576148887642181</v>
      </c>
      <c r="X89" s="8">
        <f t="shared" si="23"/>
        <v>0.91034470450166693</v>
      </c>
      <c r="Y89" s="8">
        <f t="shared" si="23"/>
        <v>0.96612083125790038</v>
      </c>
      <c r="Z89" s="8">
        <f t="shared" si="23"/>
        <v>1.0416768519545903</v>
      </c>
      <c r="AA89" s="8">
        <f t="shared" si="23"/>
        <v>1.0691289221447413</v>
      </c>
      <c r="AB89" s="8">
        <v>1.2406155576796434</v>
      </c>
      <c r="AC89" s="8">
        <v>1.4138693550961872</v>
      </c>
      <c r="AD89" s="8">
        <v>1.558217604438245</v>
      </c>
      <c r="AE89" s="8">
        <v>1.4790342273493771</v>
      </c>
      <c r="AF89" s="8">
        <v>1.572513381209635</v>
      </c>
      <c r="AG89" s="8">
        <v>1.5037687218554179</v>
      </c>
      <c r="AH89" s="8">
        <v>1.3995479803192994</v>
      </c>
      <c r="AI89" s="29"/>
      <c r="AJ89" s="13">
        <f>IFERROR(AH89-AG89,"X")</f>
        <v>-0.10422074153611849</v>
      </c>
      <c r="AK89" s="13">
        <f>IFERROR(AH89-AD89,"X")</f>
        <v>-0.15866962411894558</v>
      </c>
      <c r="AL89" s="11"/>
      <c r="AM89" s="8">
        <f t="shared" si="24"/>
        <v>18.375689106220335</v>
      </c>
      <c r="AN89" s="8">
        <f t="shared" si="24"/>
        <v>17.977983998586222</v>
      </c>
      <c r="AO89" s="8">
        <f t="shared" si="24"/>
        <v>17.304926070656467</v>
      </c>
      <c r="AP89" s="8">
        <f t="shared" si="24"/>
        <v>17.256489833051383</v>
      </c>
      <c r="AQ89" s="8">
        <f t="shared" si="24"/>
        <v>17.202578257881385</v>
      </c>
      <c r="AR89" s="8">
        <f t="shared" si="24"/>
        <v>17.841502140184119</v>
      </c>
      <c r="AS89" s="8">
        <f t="shared" si="24"/>
        <v>17.165633567090492</v>
      </c>
      <c r="AT89" s="8">
        <v>19.064377554709207</v>
      </c>
      <c r="AU89" s="8">
        <v>20.489187081562687</v>
      </c>
      <c r="AV89" s="8">
        <v>21.340922955550436</v>
      </c>
      <c r="AW89" s="8">
        <v>19.420802561221969</v>
      </c>
      <c r="AX89" s="8">
        <v>18.725345708760479</v>
      </c>
      <c r="AY89" s="8">
        <v>17.906996310722967</v>
      </c>
      <c r="AZ89" s="8">
        <v>16.407879790382239</v>
      </c>
      <c r="BA89" s="29"/>
      <c r="BB89" s="13">
        <f>IFERROR(AZ89-AY89,"X")</f>
        <v>-1.4991165203407277</v>
      </c>
      <c r="BC89" s="13">
        <f>IFERROR(AZ89-AV89,"X")</f>
        <v>-4.933043165168197</v>
      </c>
    </row>
    <row r="90" spans="1:55" s="6" customFormat="1" ht="22.5" x14ac:dyDescent="0.25">
      <c r="A90" s="52" t="s">
        <v>67</v>
      </c>
      <c r="B90" s="4" t="s">
        <v>15</v>
      </c>
      <c r="C90" s="8">
        <f t="shared" ref="C90:K90" si="28">C76/C$72*100</f>
        <v>8.523337579362348</v>
      </c>
      <c r="D90" s="8">
        <f t="shared" si="28"/>
        <v>8.144633769834325</v>
      </c>
      <c r="E90" s="8">
        <f t="shared" si="28"/>
        <v>7.8631758029444443</v>
      </c>
      <c r="F90" s="8">
        <f t="shared" si="28"/>
        <v>8.1357311386024858</v>
      </c>
      <c r="G90" s="8">
        <f t="shared" si="28"/>
        <v>8.2550000590052477</v>
      </c>
      <c r="H90" s="8">
        <f t="shared" si="28"/>
        <v>8.6139185005476708</v>
      </c>
      <c r="I90" s="8">
        <f t="shared" si="28"/>
        <v>8.6527631026132692</v>
      </c>
      <c r="J90" s="8">
        <f t="shared" si="28"/>
        <v>10.142715756759044</v>
      </c>
      <c r="K90" s="8">
        <f t="shared" si="28"/>
        <v>11.165602357267099</v>
      </c>
      <c r="L90" s="8">
        <v>11.860731336204275</v>
      </c>
      <c r="M90" s="8">
        <v>11.019700975709211</v>
      </c>
      <c r="N90" s="8">
        <v>10.830678444807724</v>
      </c>
      <c r="O90" s="8">
        <v>10.389735442783259</v>
      </c>
      <c r="P90" s="8">
        <v>9.3712761807362508</v>
      </c>
      <c r="Q90" s="29"/>
      <c r="R90" s="13">
        <f>IFERROR(P90-O90,"X")</f>
        <v>-1.0184592620470081</v>
      </c>
      <c r="S90" s="13">
        <f>IFERROR(P90-L90,"X")</f>
        <v>-2.4894551554680238</v>
      </c>
      <c r="T90" s="7"/>
      <c r="U90" s="8">
        <f t="shared" si="23"/>
        <v>1.3142468761977302</v>
      </c>
      <c r="V90" s="8">
        <f t="shared" si="23"/>
        <v>1.086022142937292</v>
      </c>
      <c r="W90" s="8">
        <f t="shared" si="23"/>
        <v>0.86244245627758243</v>
      </c>
      <c r="X90" s="8">
        <f t="shared" si="23"/>
        <v>0.86471418177211901</v>
      </c>
      <c r="Y90" s="8">
        <f t="shared" si="23"/>
        <v>0.90530254033743562</v>
      </c>
      <c r="Z90" s="8">
        <f t="shared" si="23"/>
        <v>0.98131352165523289</v>
      </c>
      <c r="AA90" s="8">
        <f t="shared" si="23"/>
        <v>1.0268948762682262</v>
      </c>
      <c r="AB90" s="8">
        <v>1.1539544558976891</v>
      </c>
      <c r="AC90" s="8">
        <v>1.2732634440758559</v>
      </c>
      <c r="AD90" s="8">
        <v>1.3957162602549211</v>
      </c>
      <c r="AE90" s="8">
        <v>1.3047598761009178</v>
      </c>
      <c r="AF90" s="8">
        <v>1.3281402202096138</v>
      </c>
      <c r="AG90" s="8">
        <v>1.4607828654998207</v>
      </c>
      <c r="AH90" s="8">
        <v>1.3492261223987838</v>
      </c>
      <c r="AI90" s="29"/>
      <c r="AJ90" s="13">
        <f>IFERROR(AH90-AG90,"X")</f>
        <v>-0.11155674310103691</v>
      </c>
      <c r="AK90" s="13">
        <f>IFERROR(AH90-AD90,"X")</f>
        <v>-4.6490137856137315E-2</v>
      </c>
      <c r="AL90" s="11"/>
      <c r="AM90" s="8">
        <f t="shared" si="24"/>
        <v>17.985650756062622</v>
      </c>
      <c r="AN90" s="8">
        <f t="shared" si="24"/>
        <v>17.654465741666218</v>
      </c>
      <c r="AO90" s="8">
        <f t="shared" si="24"/>
        <v>16.848960195738879</v>
      </c>
      <c r="AP90" s="8">
        <f t="shared" si="24"/>
        <v>16.817851290940016</v>
      </c>
      <c r="AQ90" s="8">
        <f t="shared" si="24"/>
        <v>16.738372559453662</v>
      </c>
      <c r="AR90" s="8">
        <f t="shared" si="24"/>
        <v>17.318979369953823</v>
      </c>
      <c r="AS90" s="8">
        <f t="shared" si="24"/>
        <v>16.899392936620579</v>
      </c>
      <c r="AT90" s="8">
        <v>18.71844809632433</v>
      </c>
      <c r="AU90" s="8">
        <v>20.068927102871495</v>
      </c>
      <c r="AV90" s="8">
        <v>20.933887945885484</v>
      </c>
      <c r="AW90" s="8">
        <v>19.057807461391189</v>
      </c>
      <c r="AX90" s="8">
        <v>18.422035488027955</v>
      </c>
      <c r="AY90" s="8">
        <v>17.649989572272315</v>
      </c>
      <c r="AZ90" s="8">
        <v>16.217629577471527</v>
      </c>
      <c r="BA90" s="29"/>
      <c r="BB90" s="13">
        <f>IFERROR(AZ90-AY90,"X")</f>
        <v>-1.4323599948007875</v>
      </c>
      <c r="BC90" s="13">
        <f>IFERROR(AZ90-AV90,"X")</f>
        <v>-4.716258368413957</v>
      </c>
    </row>
    <row r="91" spans="1:55" s="6" customFormat="1" x14ac:dyDescent="0.25">
      <c r="A91" s="54" t="s">
        <v>18</v>
      </c>
      <c r="B91" s="4" t="s">
        <v>15</v>
      </c>
      <c r="C91" s="8">
        <f t="shared" ref="C91:K91" si="29">C77/C$72*100</f>
        <v>81.402069200514262</v>
      </c>
      <c r="D91" s="8">
        <f t="shared" si="29"/>
        <v>81.909080925239081</v>
      </c>
      <c r="E91" s="8">
        <f t="shared" si="29"/>
        <v>82.387875394750665</v>
      </c>
      <c r="F91" s="8">
        <f t="shared" si="29"/>
        <v>81.97157916762032</v>
      </c>
      <c r="G91" s="8">
        <f t="shared" si="29"/>
        <v>81.936650475918043</v>
      </c>
      <c r="H91" s="8">
        <f t="shared" si="29"/>
        <v>80.920068787375897</v>
      </c>
      <c r="I91" s="8">
        <f t="shared" si="29"/>
        <v>80.890538899068829</v>
      </c>
      <c r="J91" s="8">
        <f t="shared" si="29"/>
        <v>78.146292926352146</v>
      </c>
      <c r="K91" s="8">
        <f t="shared" si="29"/>
        <v>76.430973732076041</v>
      </c>
      <c r="L91" s="8">
        <v>75.5</v>
      </c>
      <c r="M91" s="8">
        <v>77.17356919000207</v>
      </c>
      <c r="N91" s="8">
        <v>77.910359743601845</v>
      </c>
      <c r="O91" s="8">
        <v>79.045702021017206</v>
      </c>
      <c r="P91" s="8">
        <v>80.919277642173284</v>
      </c>
      <c r="Q91" s="29"/>
      <c r="R91" s="13">
        <f>IFERROR(P91-O91,"X")</f>
        <v>1.8735756211560783</v>
      </c>
      <c r="S91" s="13">
        <f>IFERROR(P91-L91,"X")</f>
        <v>5.4192776421732844</v>
      </c>
      <c r="T91" s="7"/>
      <c r="U91" s="8">
        <f t="shared" si="23"/>
        <v>96.966587723815266</v>
      </c>
      <c r="V91" s="8">
        <f t="shared" si="23"/>
        <v>97.074823879114518</v>
      </c>
      <c r="W91" s="8">
        <f t="shared" si="23"/>
        <v>97.953765393520598</v>
      </c>
      <c r="X91" s="8">
        <f t="shared" si="23"/>
        <v>97.862453038675753</v>
      </c>
      <c r="Y91" s="8">
        <f t="shared" si="23"/>
        <v>97.766701818401003</v>
      </c>
      <c r="Z91" s="8">
        <f t="shared" si="23"/>
        <v>97.604613357967906</v>
      </c>
      <c r="AA91" s="8">
        <f t="shared" si="23"/>
        <v>97.590136519870512</v>
      </c>
      <c r="AB91" s="8">
        <v>97.200177198775478</v>
      </c>
      <c r="AC91" s="8">
        <v>96.776875355120026</v>
      </c>
      <c r="AD91" s="8">
        <v>96.459920923800595</v>
      </c>
      <c r="AE91" s="8">
        <v>96.698815856152592</v>
      </c>
      <c r="AF91" s="8">
        <v>96.665133506009099</v>
      </c>
      <c r="AG91" s="8">
        <v>96.871564439335117</v>
      </c>
      <c r="AH91" s="8">
        <v>97.066727170105409</v>
      </c>
      <c r="AI91" s="29"/>
      <c r="AJ91" s="13">
        <f>IFERROR(AH91-AG91,"X")</f>
        <v>0.19516273077029211</v>
      </c>
      <c r="AK91" s="13">
        <f>IFERROR(AH91-AD91,"X")</f>
        <v>0.60680624630481361</v>
      </c>
      <c r="AL91" s="11"/>
      <c r="AM91" s="8">
        <f t="shared" si="24"/>
        <v>60.972814697255508</v>
      </c>
      <c r="AN91" s="8">
        <f t="shared" si="24"/>
        <v>61.476781367946451</v>
      </c>
      <c r="AO91" s="8">
        <f t="shared" si="24"/>
        <v>62.408292616112725</v>
      </c>
      <c r="AP91" s="8">
        <f t="shared" si="24"/>
        <v>62.996726393478589</v>
      </c>
      <c r="AQ91" s="8">
        <f t="shared" si="24"/>
        <v>63.664847874734591</v>
      </c>
      <c r="AR91" s="8">
        <f t="shared" si="24"/>
        <v>61.891181996172016</v>
      </c>
      <c r="AS91" s="8">
        <f t="shared" si="24"/>
        <v>62.831559138593022</v>
      </c>
      <c r="AT91" s="8">
        <v>59.967924842009154</v>
      </c>
      <c r="AU91" s="8">
        <v>58.11921035824691</v>
      </c>
      <c r="AV91" s="8">
        <v>57.472091818927076</v>
      </c>
      <c r="AW91" s="8">
        <v>61.01845200992436</v>
      </c>
      <c r="AX91" s="8">
        <v>62.927606659093868</v>
      </c>
      <c r="AY91" s="8">
        <v>64.551248151527446</v>
      </c>
      <c r="AZ91" s="8">
        <v>67.138368133976982</v>
      </c>
      <c r="BA91" s="29"/>
      <c r="BB91" s="13">
        <f>IFERROR(AZ91-AY91,"X")</f>
        <v>2.5871199824495363</v>
      </c>
      <c r="BC91" s="13">
        <f>IFERROR(AZ91-AV91,"X")</f>
        <v>9.666276315049906</v>
      </c>
    </row>
    <row r="92" spans="1:55" s="6" customFormat="1" x14ac:dyDescent="0.25">
      <c r="A92" s="52" t="s">
        <v>81</v>
      </c>
      <c r="B92" s="4" t="s">
        <v>15</v>
      </c>
      <c r="C92" s="8">
        <f t="shared" ref="C92:K92" si="30">C78/C$72*100</f>
        <v>23.448930446895059</v>
      </c>
      <c r="D92" s="8">
        <f t="shared" si="30"/>
        <v>23.03986548369928</v>
      </c>
      <c r="E92" s="8">
        <f t="shared" si="30"/>
        <v>24.241880097727616</v>
      </c>
      <c r="F92" s="8">
        <f t="shared" si="30"/>
        <v>24.64894107868917</v>
      </c>
      <c r="G92" s="8">
        <f t="shared" si="30"/>
        <v>24.198634233144158</v>
      </c>
      <c r="H92" s="8">
        <f t="shared" si="30"/>
        <v>24.128514534879784</v>
      </c>
      <c r="I92" s="8">
        <f t="shared" si="30"/>
        <v>23.826315862330077</v>
      </c>
      <c r="J92" s="8">
        <f t="shared" si="30"/>
        <v>24.019628171805021</v>
      </c>
      <c r="K92" s="8">
        <f t="shared" si="30"/>
        <v>22.743243564255625</v>
      </c>
      <c r="L92" s="8">
        <v>21.841385343047047</v>
      </c>
      <c r="M92" s="8">
        <v>23.181788059197427</v>
      </c>
      <c r="N92" s="8">
        <v>24.512870464683154</v>
      </c>
      <c r="O92" s="8">
        <v>24.396816665671743</v>
      </c>
      <c r="P92" s="8">
        <v>23.367161811262378</v>
      </c>
      <c r="Q92" s="29"/>
      <c r="R92" s="13">
        <f>IFERROR(P92-O92,"X")</f>
        <v>-1.0296548544093653</v>
      </c>
      <c r="S92" s="13">
        <f>IFERROR(P92-L92,"X")</f>
        <v>1.5257764682153301</v>
      </c>
      <c r="T92" s="7"/>
      <c r="U92" s="8">
        <f t="shared" si="23"/>
        <v>18.862373934746106</v>
      </c>
      <c r="V92" s="8">
        <f t="shared" si="23"/>
        <v>19.388406035995544</v>
      </c>
      <c r="W92" s="8">
        <f t="shared" si="23"/>
        <v>19.375840037277662</v>
      </c>
      <c r="X92" s="8">
        <f t="shared" si="23"/>
        <v>20.2952178484352</v>
      </c>
      <c r="Y92" s="8">
        <f t="shared" si="23"/>
        <v>18.600342059665945</v>
      </c>
      <c r="Z92" s="8">
        <f t="shared" si="23"/>
        <v>18.143360708553104</v>
      </c>
      <c r="AA92" s="8">
        <f t="shared" si="23"/>
        <v>16.319289984370275</v>
      </c>
      <c r="AB92" s="8">
        <v>15.69047868439038</v>
      </c>
      <c r="AC92" s="8">
        <v>14.443809172550177</v>
      </c>
      <c r="AD92" s="8">
        <v>13.98902610290739</v>
      </c>
      <c r="AE92" s="8">
        <v>15.2145360630707</v>
      </c>
      <c r="AF92" s="8">
        <v>17.769157028067347</v>
      </c>
      <c r="AG92" s="8">
        <v>17.436904211819776</v>
      </c>
      <c r="AH92" s="8">
        <v>16.405886296142715</v>
      </c>
      <c r="AI92" s="29"/>
      <c r="AJ92" s="13">
        <f>IFERROR(AH92-AG92,"X")</f>
        <v>-1.0310179156770616</v>
      </c>
      <c r="AK92" s="13">
        <f>IFERROR(AH92-AD92,"X")</f>
        <v>2.4168601932353244</v>
      </c>
      <c r="AL92" s="11"/>
      <c r="AM92" s="8">
        <f t="shared" si="24"/>
        <v>29.469028668372026</v>
      </c>
      <c r="AN92" s="8">
        <f t="shared" si="24"/>
        <v>27.959354986040076</v>
      </c>
      <c r="AO92" s="8">
        <f t="shared" si="24"/>
        <v>30.487681025243567</v>
      </c>
      <c r="AP92" s="8">
        <f t="shared" si="24"/>
        <v>29.847601516357287</v>
      </c>
      <c r="AQ92" s="8">
        <f t="shared" si="24"/>
        <v>30.660450893398909</v>
      </c>
      <c r="AR92" s="8">
        <f t="shared" si="24"/>
        <v>30.954641200024351</v>
      </c>
      <c r="AS92" s="8">
        <f t="shared" si="24"/>
        <v>31.944429332475831</v>
      </c>
      <c r="AT92" s="8">
        <v>31.966057521692274</v>
      </c>
      <c r="AU92" s="8">
        <v>30.212918859716531</v>
      </c>
      <c r="AV92" s="8">
        <v>28.649372204432556</v>
      </c>
      <c r="AW92" s="8">
        <v>29.773863017398778</v>
      </c>
      <c r="AX92" s="8">
        <v>29.900266472414287</v>
      </c>
      <c r="AY92" s="8">
        <v>30.056017193012281</v>
      </c>
      <c r="AZ92" s="8">
        <v>29.308205799016644</v>
      </c>
      <c r="BA92" s="29"/>
      <c r="BB92" s="13">
        <f>IFERROR(AZ92-AY92,"X")</f>
        <v>-0.74781139399563656</v>
      </c>
      <c r="BC92" s="13">
        <f>IFERROR(AZ92-AV92,"X")</f>
        <v>0.65883359458408819</v>
      </c>
    </row>
    <row r="93" spans="1:55" s="6" customFormat="1" x14ac:dyDescent="0.25">
      <c r="A93" s="52" t="s">
        <v>82</v>
      </c>
      <c r="B93" s="4" t="s">
        <v>15</v>
      </c>
      <c r="C93" s="8">
        <f t="shared" ref="C93:K93" si="31">C79/C$72*100</f>
        <v>57.953138753619207</v>
      </c>
      <c r="D93" s="8">
        <f t="shared" si="31"/>
        <v>58.869215441539801</v>
      </c>
      <c r="E93" s="8">
        <f t="shared" si="31"/>
        <v>58.145995297023049</v>
      </c>
      <c r="F93" s="8">
        <f t="shared" si="31"/>
        <v>57.322638088931143</v>
      </c>
      <c r="G93" s="8">
        <f t="shared" si="31"/>
        <v>57.738016242773895</v>
      </c>
      <c r="H93" s="8">
        <f t="shared" si="31"/>
        <v>56.791554252496127</v>
      </c>
      <c r="I93" s="8">
        <f t="shared" si="31"/>
        <v>57.064223036738746</v>
      </c>
      <c r="J93" s="8">
        <f t="shared" si="31"/>
        <v>54.126664754547114</v>
      </c>
      <c r="K93" s="8">
        <f t="shared" si="31"/>
        <v>53.687730167820426</v>
      </c>
      <c r="L93" s="8">
        <v>53.735915347607076</v>
      </c>
      <c r="M93" s="8">
        <v>53.99178113080464</v>
      </c>
      <c r="N93" s="8">
        <v>33.850754823538971</v>
      </c>
      <c r="O93" s="8">
        <v>34.755652547640395</v>
      </c>
      <c r="P93" s="8">
        <v>36.261703704295158</v>
      </c>
      <c r="Q93" s="29"/>
      <c r="R93" s="13">
        <f>IFERROR(P93-O93,"X")</f>
        <v>1.5060511566547632</v>
      </c>
      <c r="S93" s="13">
        <f>IFERROR(P93-L93,"X")</f>
        <v>-17.474211643311918</v>
      </c>
      <c r="T93" s="7"/>
      <c r="U93" s="8">
        <f t="shared" si="23"/>
        <v>78.104213789069163</v>
      </c>
      <c r="V93" s="8">
        <f t="shared" si="23"/>
        <v>77.686417843118974</v>
      </c>
      <c r="W93" s="8">
        <f t="shared" si="23"/>
        <v>78.577925356242929</v>
      </c>
      <c r="X93" s="8">
        <f t="shared" si="23"/>
        <v>77.567235190240552</v>
      </c>
      <c r="Y93" s="8">
        <f t="shared" si="23"/>
        <v>79.166359758735055</v>
      </c>
      <c r="Z93" s="8">
        <f t="shared" si="23"/>
        <v>79.461252649414803</v>
      </c>
      <c r="AA93" s="8">
        <f t="shared" si="23"/>
        <v>81.27084653550024</v>
      </c>
      <c r="AB93" s="8">
        <v>81.509698514385093</v>
      </c>
      <c r="AC93" s="8">
        <v>82.333066182569866</v>
      </c>
      <c r="AD93" s="8">
        <v>82.470894820893221</v>
      </c>
      <c r="AE93" s="8">
        <v>81.48427979308191</v>
      </c>
      <c r="AF93" s="8">
        <v>42.824064731693504</v>
      </c>
      <c r="AG93" s="8">
        <v>44.181183281738647</v>
      </c>
      <c r="AH93" s="8">
        <v>44.497634690903503</v>
      </c>
      <c r="AI93" s="29"/>
      <c r="AJ93" s="13">
        <f>IFERROR(AH93-AG93,"X")</f>
        <v>0.31645140916485559</v>
      </c>
      <c r="AK93" s="13">
        <f>IFERROR(AH93-AD93,"X")</f>
        <v>-37.973260129989718</v>
      </c>
      <c r="AL93" s="11"/>
      <c r="AM93" s="8">
        <f t="shared" si="24"/>
        <v>31.503786028883475</v>
      </c>
      <c r="AN93" s="8">
        <f t="shared" si="24"/>
        <v>33.517426381906375</v>
      </c>
      <c r="AO93" s="8">
        <f t="shared" si="24"/>
        <v>31.920611590869157</v>
      </c>
      <c r="AP93" s="8">
        <f t="shared" si="24"/>
        <v>33.149124877121302</v>
      </c>
      <c r="AQ93" s="8">
        <f t="shared" si="24"/>
        <v>33.004396981335674</v>
      </c>
      <c r="AR93" s="8">
        <f t="shared" si="24"/>
        <v>30.936540796147661</v>
      </c>
      <c r="AS93" s="8">
        <f t="shared" si="24"/>
        <v>30.887129806117187</v>
      </c>
      <c r="AT93" s="8">
        <v>28.00186732031688</v>
      </c>
      <c r="AU93" s="8">
        <v>27.906291498530379</v>
      </c>
      <c r="AV93" s="8">
        <v>28.822719614494513</v>
      </c>
      <c r="AW93" s="8">
        <v>31.244588992525596</v>
      </c>
      <c r="AX93" s="8">
        <v>26.682185988326761</v>
      </c>
      <c r="AY93" s="8">
        <v>27.091623890016741</v>
      </c>
      <c r="AZ93" s="8">
        <v>29.232815368346632</v>
      </c>
      <c r="BA93" s="29"/>
      <c r="BB93" s="13">
        <f>IFERROR(AZ93-AY93,"X")</f>
        <v>2.1411914783298904</v>
      </c>
      <c r="BC93" s="13">
        <f>IFERROR(AZ93-AV93,"X")</f>
        <v>0.41009575385211861</v>
      </c>
    </row>
    <row r="94" spans="1:55" s="6" customFormat="1" x14ac:dyDescent="0.25">
      <c r="A94" s="52" t="s">
        <v>225</v>
      </c>
      <c r="B94" s="4" t="s">
        <v>15</v>
      </c>
      <c r="C94" s="25" t="s">
        <v>1</v>
      </c>
      <c r="D94" s="25" t="s">
        <v>1</v>
      </c>
      <c r="E94" s="25" t="s">
        <v>1</v>
      </c>
      <c r="F94" s="25" t="s">
        <v>1</v>
      </c>
      <c r="G94" s="25" t="s">
        <v>1</v>
      </c>
      <c r="H94" s="25" t="s">
        <v>1</v>
      </c>
      <c r="I94" s="25" t="s">
        <v>1</v>
      </c>
      <c r="J94" s="25" t="s">
        <v>1</v>
      </c>
      <c r="K94" s="25" t="s">
        <v>1</v>
      </c>
      <c r="L94" s="25" t="s">
        <v>1</v>
      </c>
      <c r="M94" s="25" t="s">
        <v>1</v>
      </c>
      <c r="N94" s="8">
        <v>4.6238634572090404E-2</v>
      </c>
      <c r="O94" s="8">
        <v>3.1422481954591387E-2</v>
      </c>
      <c r="P94" s="8">
        <v>2.4742100131410243E-2</v>
      </c>
      <c r="Q94" s="29"/>
      <c r="R94" s="13">
        <f>IFERROR(P94-O94,"X")</f>
        <v>-6.6803818231811439E-3</v>
      </c>
      <c r="S94" s="13" t="str">
        <f>IFERROR(P94-L94,"X")</f>
        <v>X</v>
      </c>
      <c r="T94" s="7"/>
      <c r="U94" s="25" t="s">
        <v>1</v>
      </c>
      <c r="V94" s="25" t="s">
        <v>1</v>
      </c>
      <c r="W94" s="25" t="s">
        <v>1</v>
      </c>
      <c r="X94" s="25" t="s">
        <v>1</v>
      </c>
      <c r="Y94" s="25" t="s">
        <v>1</v>
      </c>
      <c r="Z94" s="25" t="s">
        <v>1</v>
      </c>
      <c r="AA94" s="25" t="s">
        <v>1</v>
      </c>
      <c r="AB94" s="25" t="s">
        <v>1</v>
      </c>
      <c r="AC94" s="25" t="s">
        <v>1</v>
      </c>
      <c r="AD94" s="25" t="s">
        <v>1</v>
      </c>
      <c r="AE94" s="25" t="s">
        <v>1</v>
      </c>
      <c r="AF94" s="8">
        <v>9.9507132546380814E-3</v>
      </c>
      <c r="AG94" s="8">
        <v>8.2975303925005989E-3</v>
      </c>
      <c r="AH94" s="8">
        <v>7.4425177992866126E-3</v>
      </c>
      <c r="AI94" s="29"/>
      <c r="AJ94" s="13">
        <f>IFERROR(AH94-AG94,"X")</f>
        <v>-8.5501259321398623E-4</v>
      </c>
      <c r="AK94" s="13" t="str">
        <f>IFERROR(AH94-AD94,"X")</f>
        <v>X</v>
      </c>
      <c r="AL94" s="11"/>
      <c r="AM94" s="25" t="s">
        <v>1</v>
      </c>
      <c r="AN94" s="25" t="s">
        <v>1</v>
      </c>
      <c r="AO94" s="25" t="s">
        <v>1</v>
      </c>
      <c r="AP94" s="25" t="s">
        <v>1</v>
      </c>
      <c r="AQ94" s="25" t="s">
        <v>1</v>
      </c>
      <c r="AR94" s="25" t="s">
        <v>1</v>
      </c>
      <c r="AS94" s="25" t="s">
        <v>1</v>
      </c>
      <c r="AT94" s="25" t="s">
        <v>1</v>
      </c>
      <c r="AU94" s="25" t="s">
        <v>1</v>
      </c>
      <c r="AV94" s="25" t="s">
        <v>1</v>
      </c>
      <c r="AW94" s="25" t="s">
        <v>1</v>
      </c>
      <c r="AX94" s="8">
        <v>7.522821194247914E-2</v>
      </c>
      <c r="AY94" s="8">
        <v>5.0225698078736621E-2</v>
      </c>
      <c r="AZ94" s="8">
        <v>3.9506288013601308E-2</v>
      </c>
      <c r="BA94" s="29"/>
      <c r="BB94" s="13">
        <f>IFERROR(AZ94-AY94,"X")</f>
        <v>-1.0719410065135312E-2</v>
      </c>
      <c r="BC94" s="13" t="str">
        <f>IFERROR(AZ94-AV94,"X")</f>
        <v>X</v>
      </c>
    </row>
    <row r="95" spans="1:55" s="6" customFormat="1" x14ac:dyDescent="0.25">
      <c r="A95" s="52" t="s">
        <v>224</v>
      </c>
      <c r="B95" s="4" t="s">
        <v>15</v>
      </c>
      <c r="C95" s="25" t="s">
        <v>1</v>
      </c>
      <c r="D95" s="25" t="s">
        <v>1</v>
      </c>
      <c r="E95" s="25" t="s">
        <v>1</v>
      </c>
      <c r="F95" s="25" t="s">
        <v>1</v>
      </c>
      <c r="G95" s="25" t="s">
        <v>1</v>
      </c>
      <c r="H95" s="25" t="s">
        <v>1</v>
      </c>
      <c r="I95" s="25" t="s">
        <v>1</v>
      </c>
      <c r="J95" s="25" t="s">
        <v>1</v>
      </c>
      <c r="K95" s="25" t="s">
        <v>1</v>
      </c>
      <c r="L95" s="25" t="s">
        <v>1</v>
      </c>
      <c r="M95" s="25" t="s">
        <v>1</v>
      </c>
      <c r="N95" s="8">
        <v>33.804516188966879</v>
      </c>
      <c r="O95" s="8">
        <v>34.724230065685802</v>
      </c>
      <c r="P95" s="8">
        <v>36.236961604163746</v>
      </c>
      <c r="Q95" s="29"/>
      <c r="R95" s="13">
        <f>IFERROR(P95-O95,"X")</f>
        <v>1.5127315384779436</v>
      </c>
      <c r="S95" s="13" t="str">
        <f>IFERROR(P95-L95,"X")</f>
        <v>X</v>
      </c>
      <c r="T95" s="7"/>
      <c r="U95" s="25" t="s">
        <v>1</v>
      </c>
      <c r="V95" s="25" t="s">
        <v>1</v>
      </c>
      <c r="W95" s="25" t="s">
        <v>1</v>
      </c>
      <c r="X95" s="25" t="s">
        <v>1</v>
      </c>
      <c r="Y95" s="25" t="s">
        <v>1</v>
      </c>
      <c r="Z95" s="25" t="s">
        <v>1</v>
      </c>
      <c r="AA95" s="25" t="s">
        <v>1</v>
      </c>
      <c r="AB95" s="25" t="s">
        <v>1</v>
      </c>
      <c r="AC95" s="25" t="s">
        <v>1</v>
      </c>
      <c r="AD95" s="25" t="s">
        <v>1</v>
      </c>
      <c r="AE95" s="25" t="s">
        <v>1</v>
      </c>
      <c r="AF95" s="8">
        <v>42.814114018438865</v>
      </c>
      <c r="AG95" s="8">
        <v>44.172885751346143</v>
      </c>
      <c r="AH95" s="8">
        <v>44.490192173104226</v>
      </c>
      <c r="AI95" s="29"/>
      <c r="AJ95" s="13">
        <f>IFERROR(AH95-AG95,"X")</f>
        <v>0.31730642175808299</v>
      </c>
      <c r="AK95" s="13" t="str">
        <f>IFERROR(AH95-AD95,"X")</f>
        <v>X</v>
      </c>
      <c r="AL95" s="11"/>
      <c r="AM95" s="25" t="s">
        <v>1</v>
      </c>
      <c r="AN95" s="25" t="s">
        <v>1</v>
      </c>
      <c r="AO95" s="25" t="s">
        <v>1</v>
      </c>
      <c r="AP95" s="25" t="s">
        <v>1</v>
      </c>
      <c r="AQ95" s="25" t="s">
        <v>1</v>
      </c>
      <c r="AR95" s="25" t="s">
        <v>1</v>
      </c>
      <c r="AS95" s="25" t="s">
        <v>1</v>
      </c>
      <c r="AT95" s="25" t="s">
        <v>1</v>
      </c>
      <c r="AU95" s="25" t="s">
        <v>1</v>
      </c>
      <c r="AV95" s="25" t="s">
        <v>1</v>
      </c>
      <c r="AW95" s="25" t="s">
        <v>1</v>
      </c>
      <c r="AX95" s="8">
        <v>26.606957776384281</v>
      </c>
      <c r="AY95" s="8">
        <v>27.041398191938004</v>
      </c>
      <c r="AZ95" s="8">
        <v>29.193309080333023</v>
      </c>
      <c r="BA95" s="29"/>
      <c r="BB95" s="13">
        <f>IFERROR(AZ95-AY95,"X")</f>
        <v>2.1519108883950189</v>
      </c>
      <c r="BC95" s="13" t="str">
        <f>IFERROR(AZ95-AV95,"X")</f>
        <v>X</v>
      </c>
    </row>
    <row r="96" spans="1:55" s="6" customFormat="1" x14ac:dyDescent="0.25">
      <c r="A96" s="52" t="s">
        <v>230</v>
      </c>
      <c r="B96" s="4" t="s">
        <v>15</v>
      </c>
      <c r="C96" s="25" t="s">
        <v>1</v>
      </c>
      <c r="D96" s="25" t="s">
        <v>1</v>
      </c>
      <c r="E96" s="25" t="s">
        <v>1</v>
      </c>
      <c r="F96" s="25" t="s">
        <v>1</v>
      </c>
      <c r="G96" s="25" t="s">
        <v>1</v>
      </c>
      <c r="H96" s="25" t="s">
        <v>1</v>
      </c>
      <c r="I96" s="25" t="s">
        <v>1</v>
      </c>
      <c r="J96" s="25" t="s">
        <v>1</v>
      </c>
      <c r="K96" s="25" t="s">
        <v>1</v>
      </c>
      <c r="L96" s="25" t="s">
        <v>1</v>
      </c>
      <c r="M96" s="25" t="s">
        <v>1</v>
      </c>
      <c r="N96" s="8">
        <v>19.546734455379713</v>
      </c>
      <c r="O96" s="8">
        <v>19.893232807705065</v>
      </c>
      <c r="P96" s="8">
        <v>21.290412126615767</v>
      </c>
      <c r="Q96" s="29"/>
      <c r="R96" s="13">
        <f>IFERROR(P96-O96,"X")</f>
        <v>1.3971793189107018</v>
      </c>
      <c r="S96" s="13" t="str">
        <f>IFERROR(P96-L96,"X")</f>
        <v>X</v>
      </c>
      <c r="T96" s="7"/>
      <c r="U96" s="25" t="s">
        <v>1</v>
      </c>
      <c r="V96" s="25" t="s">
        <v>1</v>
      </c>
      <c r="W96" s="25" t="s">
        <v>1</v>
      </c>
      <c r="X96" s="25" t="s">
        <v>1</v>
      </c>
      <c r="Y96" s="25" t="s">
        <v>1</v>
      </c>
      <c r="Z96" s="25" t="s">
        <v>1</v>
      </c>
      <c r="AA96" s="25" t="s">
        <v>1</v>
      </c>
      <c r="AB96" s="25" t="s">
        <v>1</v>
      </c>
      <c r="AC96" s="25" t="s">
        <v>1</v>
      </c>
      <c r="AD96" s="25" t="s">
        <v>1</v>
      </c>
      <c r="AE96" s="25" t="s">
        <v>1</v>
      </c>
      <c r="AF96" s="8">
        <v>36.071911746248233</v>
      </c>
      <c r="AG96" s="8">
        <v>35.253476945776697</v>
      </c>
      <c r="AH96" s="8">
        <v>36.163206183059195</v>
      </c>
      <c r="AI96" s="29"/>
      <c r="AJ96" s="13">
        <f>IFERROR(AH96-AG96,"X")</f>
        <v>0.9097292372824981</v>
      </c>
      <c r="AK96" s="13" t="str">
        <f>IFERROR(AH96-AD96,"X")</f>
        <v>X</v>
      </c>
      <c r="AL96" s="11"/>
      <c r="AM96" s="25" t="s">
        <v>1</v>
      </c>
      <c r="AN96" s="25" t="s">
        <v>1</v>
      </c>
      <c r="AO96" s="25" t="s">
        <v>1</v>
      </c>
      <c r="AP96" s="25" t="s">
        <v>1</v>
      </c>
      <c r="AQ96" s="25" t="s">
        <v>1</v>
      </c>
      <c r="AR96" s="25" t="s">
        <v>1</v>
      </c>
      <c r="AS96" s="25" t="s">
        <v>1</v>
      </c>
      <c r="AT96" s="25" t="s">
        <v>1</v>
      </c>
      <c r="AU96" s="25" t="s">
        <v>1</v>
      </c>
      <c r="AV96" s="25" t="s">
        <v>1</v>
      </c>
      <c r="AW96" s="25" t="s">
        <v>1</v>
      </c>
      <c r="AX96" s="8">
        <v>6.3451541983528257</v>
      </c>
      <c r="AY96" s="8">
        <v>7.4036070684984283</v>
      </c>
      <c r="AZ96" s="8">
        <v>8.5973469666137206</v>
      </c>
      <c r="BA96" s="29"/>
      <c r="BB96" s="13">
        <f>IFERROR(AZ96-AY96,"X")</f>
        <v>1.1937398981152922</v>
      </c>
      <c r="BC96" s="13" t="str">
        <f>IFERROR(AZ96-AV96,"X")</f>
        <v>X</v>
      </c>
    </row>
    <row r="97" spans="1:55" s="6" customFormat="1" x14ac:dyDescent="0.25">
      <c r="A97" s="54" t="s">
        <v>83</v>
      </c>
      <c r="B97" s="4" t="s">
        <v>15</v>
      </c>
      <c r="C97" s="8">
        <f t="shared" ref="C97:K97" si="32">C83/C$72*100</f>
        <v>18.014541623030286</v>
      </c>
      <c r="D97" s="8">
        <f t="shared" si="32"/>
        <v>19.287688354974502</v>
      </c>
      <c r="E97" s="8">
        <f t="shared" si="32"/>
        <v>20.266676713950957</v>
      </c>
      <c r="F97" s="8">
        <f t="shared" si="32"/>
        <v>21.225672033504079</v>
      </c>
      <c r="G97" s="8">
        <f t="shared" si="32"/>
        <v>21.695027661540969</v>
      </c>
      <c r="H97" s="8">
        <f t="shared" si="32"/>
        <v>23.345541890292235</v>
      </c>
      <c r="I97" s="8">
        <f t="shared" si="32"/>
        <v>22.023021968314939</v>
      </c>
      <c r="J97" s="8">
        <f t="shared" si="32"/>
        <v>22.414942655434352</v>
      </c>
      <c r="K97" s="8">
        <f t="shared" si="32"/>
        <v>21.629078217321272</v>
      </c>
      <c r="L97" s="8">
        <v>22.142136872520116</v>
      </c>
      <c r="M97" s="8">
        <v>25.813869681214957</v>
      </c>
      <c r="N97" s="8">
        <v>28.812228528030033</v>
      </c>
      <c r="O97" s="8">
        <v>31.044904461641408</v>
      </c>
      <c r="P97" s="8">
        <v>33.176557944392854</v>
      </c>
      <c r="Q97" s="29"/>
      <c r="R97" s="13">
        <f>IFERROR(P97-O97,"X")</f>
        <v>2.1316534827514459</v>
      </c>
      <c r="S97" s="13">
        <f>IFERROR(P97-L97,"X")</f>
        <v>11.034421071872739</v>
      </c>
      <c r="T97" s="7"/>
      <c r="U97" s="8">
        <f t="shared" ref="U97:AA99" si="33">U83/U$72*100</f>
        <v>24.342728045293903</v>
      </c>
      <c r="V97" s="8">
        <f t="shared" si="33"/>
        <v>25.808455001356378</v>
      </c>
      <c r="W97" s="8">
        <f t="shared" si="33"/>
        <v>26.310970546744976</v>
      </c>
      <c r="X97" s="8">
        <f t="shared" si="33"/>
        <v>28.298962133537913</v>
      </c>
      <c r="Y97" s="8">
        <f t="shared" si="33"/>
        <v>28.235561535282848</v>
      </c>
      <c r="Z97" s="8">
        <f t="shared" si="33"/>
        <v>30.090045384934445</v>
      </c>
      <c r="AA97" s="8">
        <f t="shared" si="33"/>
        <v>24.136657041963876</v>
      </c>
      <c r="AB97" s="8">
        <v>25.09274698300981</v>
      </c>
      <c r="AC97" s="8">
        <v>24.444251852817928</v>
      </c>
      <c r="AD97" s="8">
        <v>24.706379171520972</v>
      </c>
      <c r="AE97" s="8">
        <v>26.630287925884961</v>
      </c>
      <c r="AF97" s="8">
        <v>30.071828582761466</v>
      </c>
      <c r="AG97" s="8">
        <v>32.489719872356133</v>
      </c>
      <c r="AH97" s="8">
        <v>33.441055975457488</v>
      </c>
      <c r="AI97" s="29"/>
      <c r="AJ97" s="13">
        <f>IFERROR(AH97-AG97,"X")</f>
        <v>0.95133610310135452</v>
      </c>
      <c r="AK97" s="13">
        <f>IFERROR(AH97-AD97,"X")</f>
        <v>8.7346768039365159</v>
      </c>
      <c r="AL97" s="11"/>
      <c r="AM97" s="8">
        <f t="shared" ref="AM97:AS99" si="34">AM83/AM$72*100</f>
        <v>9.7084619475845102</v>
      </c>
      <c r="AN97" s="8">
        <f t="shared" si="34"/>
        <v>10.502476983049565</v>
      </c>
      <c r="AO97" s="8">
        <f t="shared" si="34"/>
        <v>12.50852931728671</v>
      </c>
      <c r="AP97" s="8">
        <f t="shared" si="34"/>
        <v>12.779652049580935</v>
      </c>
      <c r="AQ97" s="8">
        <f t="shared" si="34"/>
        <v>14.145630552092255</v>
      </c>
      <c r="AR97" s="8">
        <f t="shared" si="34"/>
        <v>15.65336947770885</v>
      </c>
      <c r="AS97" s="8">
        <f t="shared" si="34"/>
        <v>19.737332583289774</v>
      </c>
      <c r="AT97" s="8">
        <v>19.860182060243528</v>
      </c>
      <c r="AU97" s="8">
        <v>19.095359416131846</v>
      </c>
      <c r="AV97" s="8">
        <v>19.918941607615707</v>
      </c>
      <c r="AW97" s="8">
        <v>25.138368232443888</v>
      </c>
      <c r="AX97" s="8">
        <v>27.805963304873782</v>
      </c>
      <c r="AY97" s="8">
        <v>29.870105182420424</v>
      </c>
      <c r="AZ97" s="8">
        <v>32.950824250356995</v>
      </c>
      <c r="BA97" s="29"/>
      <c r="BB97" s="13">
        <f>IFERROR(AZ97-AY97,"X")</f>
        <v>3.0807190679365704</v>
      </c>
      <c r="BC97" s="13">
        <f>IFERROR(AZ97-AV97,"X")</f>
        <v>13.031882642741287</v>
      </c>
    </row>
    <row r="98" spans="1:55" s="6" customFormat="1" x14ac:dyDescent="0.25">
      <c r="A98" s="52" t="s">
        <v>84</v>
      </c>
      <c r="B98" s="4" t="s">
        <v>15</v>
      </c>
      <c r="C98" s="8">
        <f t="shared" ref="C98:K98" si="35">C84/C$72*100</f>
        <v>13.14184274159545</v>
      </c>
      <c r="D98" s="8">
        <f t="shared" si="35"/>
        <v>14.052169176365409</v>
      </c>
      <c r="E98" s="8">
        <f t="shared" si="35"/>
        <v>14.80361622052869</v>
      </c>
      <c r="F98" s="8">
        <f t="shared" si="35"/>
        <v>15.247346410168063</v>
      </c>
      <c r="G98" s="8">
        <f t="shared" si="35"/>
        <v>14.968143821655863</v>
      </c>
      <c r="H98" s="8">
        <f t="shared" si="35"/>
        <v>15.559161131371511</v>
      </c>
      <c r="I98" s="8">
        <f t="shared" si="35"/>
        <v>16.082466218754409</v>
      </c>
      <c r="J98" s="8">
        <f t="shared" si="35"/>
        <v>16.044976546164463</v>
      </c>
      <c r="K98" s="8">
        <f t="shared" si="35"/>
        <v>15.050349970495896</v>
      </c>
      <c r="L98" s="8">
        <v>14.922338956191753</v>
      </c>
      <c r="M98" s="8">
        <v>16.436770619231467</v>
      </c>
      <c r="N98" s="8">
        <v>17.710800385390986</v>
      </c>
      <c r="O98" s="8">
        <v>18.174572539959204</v>
      </c>
      <c r="P98" s="8">
        <v>18.308172454013011</v>
      </c>
      <c r="Q98" s="29"/>
      <c r="R98" s="13">
        <f>IFERROR(P98-O98,"X")</f>
        <v>0.13359991405380711</v>
      </c>
      <c r="S98" s="13">
        <f>IFERROR(P98-L98,"X")</f>
        <v>3.3858334978212579</v>
      </c>
      <c r="T98" s="7"/>
      <c r="U98" s="8">
        <f t="shared" si="33"/>
        <v>16.215362147578837</v>
      </c>
      <c r="V98" s="8">
        <f t="shared" si="33"/>
        <v>17.112953783450855</v>
      </c>
      <c r="W98" s="8">
        <f t="shared" si="33"/>
        <v>16.83233154407197</v>
      </c>
      <c r="X98" s="8">
        <f t="shared" si="33"/>
        <v>17.644755782531043</v>
      </c>
      <c r="Y98" s="8">
        <f t="shared" si="33"/>
        <v>16.201727028481287</v>
      </c>
      <c r="Z98" s="8">
        <f t="shared" si="33"/>
        <v>16.141931260962028</v>
      </c>
      <c r="AA98" s="8">
        <f t="shared" si="33"/>
        <v>14.243880569091949</v>
      </c>
      <c r="AB98" s="8">
        <v>14.018805644738888</v>
      </c>
      <c r="AC98" s="8">
        <v>12.875381297529989</v>
      </c>
      <c r="AD98" s="8">
        <v>12.556202773508923</v>
      </c>
      <c r="AE98" s="8">
        <v>13.831394397672161</v>
      </c>
      <c r="AF98" s="8">
        <v>16.135962750804193</v>
      </c>
      <c r="AG98" s="8">
        <v>16.202269860342884</v>
      </c>
      <c r="AH98" s="8">
        <v>15.484212930551507</v>
      </c>
      <c r="AI98" s="29"/>
      <c r="AJ98" s="13">
        <f>IFERROR(AH98-AG98,"X")</f>
        <v>-0.71805692979137703</v>
      </c>
      <c r="AK98" s="13">
        <f>IFERROR(AH98-AD98,"X")</f>
        <v>2.9280101570425838</v>
      </c>
      <c r="AL98" s="11"/>
      <c r="AM98" s="8">
        <f t="shared" si="34"/>
        <v>9.1076858178499869</v>
      </c>
      <c r="AN98" s="8">
        <f t="shared" si="34"/>
        <v>9.9284761820608374</v>
      </c>
      <c r="AO98" s="8">
        <f t="shared" si="34"/>
        <v>12.199660664872868</v>
      </c>
      <c r="AP98" s="8">
        <f t="shared" si="34"/>
        <v>12.384666217180436</v>
      </c>
      <c r="AQ98" s="8">
        <f t="shared" si="34"/>
        <v>13.544283067221089</v>
      </c>
      <c r="AR98" s="8">
        <f t="shared" si="34"/>
        <v>14.894506080443756</v>
      </c>
      <c r="AS98" s="8">
        <f t="shared" si="34"/>
        <v>18.070716581972544</v>
      </c>
      <c r="AT98" s="8">
        <v>17.978045936178908</v>
      </c>
      <c r="AU98" s="8">
        <v>17.007870085492122</v>
      </c>
      <c r="AV98" s="8">
        <v>16.973776435212017</v>
      </c>
      <c r="AW98" s="8">
        <v>18.592449309347444</v>
      </c>
      <c r="AX98" s="8">
        <v>18.968901588109837</v>
      </c>
      <c r="AY98" s="8">
        <v>19.778278971407552</v>
      </c>
      <c r="AZ98" s="8">
        <v>20.718257748307522</v>
      </c>
      <c r="BA98" s="29"/>
      <c r="BB98" s="13">
        <f>IFERROR(AZ98-AY98,"X")</f>
        <v>0.93997877689997011</v>
      </c>
      <c r="BC98" s="13">
        <f>IFERROR(AZ98-AV98,"X")</f>
        <v>3.7444813130955055</v>
      </c>
    </row>
    <row r="99" spans="1:55" s="6" customFormat="1" x14ac:dyDescent="0.25">
      <c r="A99" s="52" t="s">
        <v>85</v>
      </c>
      <c r="B99" s="4" t="s">
        <v>15</v>
      </c>
      <c r="C99" s="8">
        <f t="shared" ref="C99:K99" si="36">C85/C$72*100</f>
        <v>4.8726988814348386</v>
      </c>
      <c r="D99" s="8">
        <f t="shared" si="36"/>
        <v>5.2355191786090938</v>
      </c>
      <c r="E99" s="8">
        <f t="shared" si="36"/>
        <v>5.4630604934222697</v>
      </c>
      <c r="F99" s="8">
        <f t="shared" si="36"/>
        <v>5.978325623336012</v>
      </c>
      <c r="G99" s="8">
        <f t="shared" si="36"/>
        <v>6.7268838398851072</v>
      </c>
      <c r="H99" s="8">
        <f t="shared" si="36"/>
        <v>7.7863807589207248</v>
      </c>
      <c r="I99" s="8">
        <f t="shared" si="36"/>
        <v>5.9405557495605299</v>
      </c>
      <c r="J99" s="8">
        <f t="shared" si="36"/>
        <v>6.3699661092698827</v>
      </c>
      <c r="K99" s="8">
        <f t="shared" si="36"/>
        <v>6.5787282468253743</v>
      </c>
      <c r="L99" s="8">
        <v>7.2197979163283588</v>
      </c>
      <c r="M99" s="8">
        <v>9.3770990619834897</v>
      </c>
      <c r="N99" s="8">
        <v>11.101428142639049</v>
      </c>
      <c r="O99" s="8">
        <v>12.870331921682206</v>
      </c>
      <c r="P99" s="8">
        <v>14.868385490379845</v>
      </c>
      <c r="Q99" s="29"/>
      <c r="R99" s="13">
        <f>IFERROR(P99-O99,"X")</f>
        <v>1.9980535686976388</v>
      </c>
      <c r="S99" s="13">
        <f>IFERROR(P99-L99,"X")</f>
        <v>7.6485875740514864</v>
      </c>
      <c r="T99" s="7"/>
      <c r="U99" s="8">
        <f t="shared" si="33"/>
        <v>8.1273658977150642</v>
      </c>
      <c r="V99" s="8">
        <f t="shared" si="33"/>
        <v>8.6955012179055249</v>
      </c>
      <c r="W99" s="8">
        <f t="shared" si="33"/>
        <v>9.4786390026730025</v>
      </c>
      <c r="X99" s="8">
        <f t="shared" si="33"/>
        <v>10.654206351006868</v>
      </c>
      <c r="Y99" s="8">
        <f t="shared" si="33"/>
        <v>12.033834506801565</v>
      </c>
      <c r="Z99" s="8">
        <f t="shared" si="33"/>
        <v>13.948114123972418</v>
      </c>
      <c r="AA99" s="8">
        <f t="shared" si="33"/>
        <v>9.8927764728719279</v>
      </c>
      <c r="AB99" s="8">
        <v>11.073941338270926</v>
      </c>
      <c r="AC99" s="8">
        <v>11.568870555287939</v>
      </c>
      <c r="AD99" s="8">
        <v>12.150176398012052</v>
      </c>
      <c r="AE99" s="8">
        <v>12.798893528212799</v>
      </c>
      <c r="AF99" s="8">
        <v>13.935865831957273</v>
      </c>
      <c r="AG99" s="8">
        <v>16.287450012013249</v>
      </c>
      <c r="AH99" s="8">
        <v>17.95684304490598</v>
      </c>
      <c r="AI99" s="29"/>
      <c r="AJ99" s="13">
        <f>IFERROR(AH99-AG99,"X")</f>
        <v>1.6693930328927316</v>
      </c>
      <c r="AK99" s="13">
        <f>IFERROR(AH99-AD99,"X")</f>
        <v>5.8066666468939285</v>
      </c>
      <c r="AL99" s="11"/>
      <c r="AM99" s="8">
        <f t="shared" si="34"/>
        <v>0.60077612973452432</v>
      </c>
      <c r="AN99" s="8">
        <f t="shared" si="34"/>
        <v>0.57400080098872774</v>
      </c>
      <c r="AO99" s="8">
        <f t="shared" si="34"/>
        <v>0.30886865241384071</v>
      </c>
      <c r="AP99" s="8">
        <f t="shared" si="34"/>
        <v>0.39498583240049917</v>
      </c>
      <c r="AQ99" s="8">
        <f t="shared" si="34"/>
        <v>0.60134748487116618</v>
      </c>
      <c r="AR99" s="8">
        <f t="shared" si="34"/>
        <v>0.75886339726509655</v>
      </c>
      <c r="AS99" s="8">
        <f t="shared" si="34"/>
        <v>1.6666160013172293</v>
      </c>
      <c r="AT99" s="8">
        <v>1.8821361240646177</v>
      </c>
      <c r="AU99" s="8">
        <v>2.0874893306397255</v>
      </c>
      <c r="AV99" s="8">
        <v>2.9451651724036907</v>
      </c>
      <c r="AW99" s="8">
        <v>6.5459189230964414</v>
      </c>
      <c r="AX99" s="8">
        <v>8.8370617167639445</v>
      </c>
      <c r="AY99" s="8">
        <v>10.091826211012872</v>
      </c>
      <c r="AZ99" s="8">
        <v>12.232566502049465</v>
      </c>
      <c r="BA99" s="29"/>
      <c r="BB99" s="13">
        <f>IFERROR(AZ99-AY99,"X")</f>
        <v>2.1407402910365931</v>
      </c>
      <c r="BC99" s="13">
        <f>IFERROR(AZ99-AV99,"X")</f>
        <v>9.2874013296457747</v>
      </c>
    </row>
    <row r="100" spans="1:55" s="6" customFormat="1" x14ac:dyDescent="0.25">
      <c r="A100" s="47" t="s">
        <v>121</v>
      </c>
      <c r="B100" s="17" t="s">
        <v>15</v>
      </c>
      <c r="C100" s="19" t="s">
        <v>1</v>
      </c>
      <c r="D100" s="28">
        <f t="shared" ref="D100:K107" si="37">(D72/C72-1)*100</f>
        <v>10.129549313195207</v>
      </c>
      <c r="E100" s="28">
        <f t="shared" si="37"/>
        <v>6.0920297773050525</v>
      </c>
      <c r="F100" s="28">
        <f t="shared" si="37"/>
        <v>9.3567320314627231</v>
      </c>
      <c r="G100" s="28">
        <f t="shared" si="37"/>
        <v>6.0513223487651979</v>
      </c>
      <c r="H100" s="28">
        <f t="shared" si="37"/>
        <v>5.2487447676550003</v>
      </c>
      <c r="I100" s="28">
        <f t="shared" si="37"/>
        <v>3.3630240026104596</v>
      </c>
      <c r="J100" s="28">
        <f t="shared" si="37"/>
        <v>-2.7893864218602737</v>
      </c>
      <c r="K100" s="28">
        <f t="shared" si="37"/>
        <v>6.0507274641157016</v>
      </c>
      <c r="L100" s="28">
        <v>10.2865287501001</v>
      </c>
      <c r="M100" s="28">
        <v>7.5900140013302808</v>
      </c>
      <c r="N100" s="28">
        <v>7.0719837019072918</v>
      </c>
      <c r="O100" s="28">
        <v>6.2359012870575548</v>
      </c>
      <c r="P100" s="28">
        <v>8.1038865758428216</v>
      </c>
      <c r="Q100" s="29"/>
      <c r="R100" s="19" t="s">
        <v>1</v>
      </c>
      <c r="S100" s="19" t="s">
        <v>1</v>
      </c>
      <c r="T100" s="7"/>
      <c r="U100" s="19" t="s">
        <v>1</v>
      </c>
      <c r="V100" s="28">
        <f t="shared" ref="V100:AA107" si="38">(V72/U72-1)*100</f>
        <v>11.370417220679062</v>
      </c>
      <c r="W100" s="28">
        <f t="shared" si="38"/>
        <v>3.8947849811352686</v>
      </c>
      <c r="X100" s="28">
        <f t="shared" si="38"/>
        <v>5.8822344275515581</v>
      </c>
      <c r="Y100" s="28">
        <f t="shared" si="38"/>
        <v>4.4094477733086945</v>
      </c>
      <c r="Z100" s="28">
        <f t="shared" si="38"/>
        <v>4.6635167731542193</v>
      </c>
      <c r="AA100" s="28">
        <f t="shared" si="38"/>
        <v>0.78934475757739264</v>
      </c>
      <c r="AB100" s="28">
        <v>-8.6480021803319591</v>
      </c>
      <c r="AC100" s="28">
        <v>2.8898698913768284</v>
      </c>
      <c r="AD100" s="28">
        <v>8.119095483142047</v>
      </c>
      <c r="AE100" s="28">
        <v>4.9006831408575868</v>
      </c>
      <c r="AF100" s="28">
        <v>5.0203327519956709</v>
      </c>
      <c r="AG100" s="28">
        <v>7.2801029787447513</v>
      </c>
      <c r="AH100" s="28">
        <v>10.996690391812148</v>
      </c>
      <c r="AI100" s="29"/>
      <c r="AJ100" s="19" t="s">
        <v>1</v>
      </c>
      <c r="AK100" s="19" t="s">
        <v>1</v>
      </c>
      <c r="AL100" s="11"/>
      <c r="AM100" s="19" t="s">
        <v>1</v>
      </c>
      <c r="AN100" s="28">
        <f t="shared" ref="AN100:AS107" si="39">(AN72/AM72-1)*100</f>
        <v>8.5008444965982033</v>
      </c>
      <c r="AO100" s="28">
        <f t="shared" si="39"/>
        <v>9.0523043917821724</v>
      </c>
      <c r="AP100" s="28">
        <f t="shared" si="39"/>
        <v>13.816420009278851</v>
      </c>
      <c r="AQ100" s="28">
        <f t="shared" si="39"/>
        <v>8.0118393471185545</v>
      </c>
      <c r="AR100" s="28">
        <f t="shared" si="39"/>
        <v>5.9242429173993472</v>
      </c>
      <c r="AS100" s="28">
        <f t="shared" si="39"/>
        <v>6.2983304344639279</v>
      </c>
      <c r="AT100" s="28">
        <v>3.5461329007643316</v>
      </c>
      <c r="AU100" s="28">
        <v>9.0663452561577706</v>
      </c>
      <c r="AV100" s="28">
        <v>12.237266832316562</v>
      </c>
      <c r="AW100" s="28">
        <v>9.9216609120351684</v>
      </c>
      <c r="AX100" s="28">
        <v>8.7695121416324859</v>
      </c>
      <c r="AY100" s="28">
        <v>5.4017128124232094</v>
      </c>
      <c r="AZ100" s="28">
        <v>5.751708011906187</v>
      </c>
      <c r="BA100" s="29"/>
      <c r="BB100" s="19" t="s">
        <v>1</v>
      </c>
      <c r="BC100" s="19" t="s">
        <v>1</v>
      </c>
    </row>
    <row r="101" spans="1:55" s="6" customFormat="1" x14ac:dyDescent="0.25">
      <c r="A101" s="54" t="s">
        <v>20</v>
      </c>
      <c r="B101" s="4" t="s">
        <v>15</v>
      </c>
      <c r="C101" s="9" t="s">
        <v>1</v>
      </c>
      <c r="D101" s="8">
        <f t="shared" si="37"/>
        <v>8.3085926907855665</v>
      </c>
      <c r="E101" s="8">
        <f t="shared" si="37"/>
        <v>3.9306973748665097</v>
      </c>
      <c r="F101" s="8">
        <f t="shared" si="37"/>
        <v>10.867805900429218</v>
      </c>
      <c r="G101" s="8">
        <f t="shared" si="37"/>
        <v>4.8703862913480611</v>
      </c>
      <c r="H101" s="8">
        <f t="shared" si="37"/>
        <v>12.178444040014181</v>
      </c>
      <c r="I101" s="8">
        <f t="shared" si="37"/>
        <v>4.5508882146056973</v>
      </c>
      <c r="J101" s="8">
        <f t="shared" si="37"/>
        <v>8.3853064360299268</v>
      </c>
      <c r="K101" s="8">
        <f t="shared" si="37"/>
        <v>11.809182384379934</v>
      </c>
      <c r="L101" s="8">
        <v>11.677954240057332</v>
      </c>
      <c r="M101" s="8">
        <v>1.1065686059869018</v>
      </c>
      <c r="N101" s="8">
        <v>1.9886565365736297</v>
      </c>
      <c r="O101" s="8">
        <v>0.64165120206649551</v>
      </c>
      <c r="P101" s="8">
        <v>-0.41583943137162294</v>
      </c>
      <c r="Q101" s="29"/>
      <c r="R101" s="9" t="s">
        <v>1</v>
      </c>
      <c r="S101" s="9" t="s">
        <v>1</v>
      </c>
      <c r="T101" s="7"/>
      <c r="U101" s="9" t="s">
        <v>1</v>
      </c>
      <c r="V101" s="8">
        <f t="shared" si="38"/>
        <v>11.685513409183823</v>
      </c>
      <c r="W101" s="8">
        <f t="shared" si="38"/>
        <v>-29.503958384822116</v>
      </c>
      <c r="X101" s="8">
        <f t="shared" si="38"/>
        <v>11.970639453763866</v>
      </c>
      <c r="Y101" s="8">
        <f t="shared" si="38"/>
        <v>7.8104987539038939</v>
      </c>
      <c r="Z101" s="8">
        <f t="shared" si="38"/>
        <v>11.810732161223815</v>
      </c>
      <c r="AA101" s="8">
        <f t="shared" si="38"/>
        <v>-0.17671543515439536</v>
      </c>
      <c r="AB101" s="8">
        <v>6.2378051378179089</v>
      </c>
      <c r="AC101" s="8">
        <v>19.390185067967678</v>
      </c>
      <c r="AD101" s="8">
        <v>18.433850054024958</v>
      </c>
      <c r="AE101" s="8">
        <v>-3.5529103576340204</v>
      </c>
      <c r="AF101" s="8">
        <v>1.5739202658558771</v>
      </c>
      <c r="AG101" s="8">
        <v>-1.101303461215053</v>
      </c>
      <c r="AH101" s="8">
        <v>4.7835643662082594</v>
      </c>
      <c r="AI101" s="29"/>
      <c r="AJ101" s="9" t="s">
        <v>1</v>
      </c>
      <c r="AK101" s="9" t="s">
        <v>1</v>
      </c>
      <c r="AL101" s="11"/>
      <c r="AM101" s="9" t="s">
        <v>1</v>
      </c>
      <c r="AN101" s="8">
        <f t="shared" si="39"/>
        <v>7.9425571347781387</v>
      </c>
      <c r="AO101" s="8">
        <f t="shared" si="39"/>
        <v>7.6804568245809834</v>
      </c>
      <c r="AP101" s="8">
        <f t="shared" si="39"/>
        <v>10.786832129347124</v>
      </c>
      <c r="AQ101" s="8">
        <f t="shared" si="39"/>
        <v>4.6522065855191475</v>
      </c>
      <c r="AR101" s="8">
        <f t="shared" si="39"/>
        <v>12.206554680056447</v>
      </c>
      <c r="AS101" s="8">
        <f t="shared" si="39"/>
        <v>4.9110265868614889</v>
      </c>
      <c r="AT101" s="8">
        <v>8.5409648109408884</v>
      </c>
      <c r="AU101" s="8">
        <v>11.271344835070662</v>
      </c>
      <c r="AV101" s="8">
        <v>11.163682451482027</v>
      </c>
      <c r="AW101" s="8">
        <v>1.4844539385885591</v>
      </c>
      <c r="AX101" s="8">
        <v>2.0206222429597354</v>
      </c>
      <c r="AY101" s="8">
        <v>0.7754008430283843</v>
      </c>
      <c r="AZ101" s="8">
        <v>-0.80739744326187024</v>
      </c>
      <c r="BA101" s="29"/>
      <c r="BB101" s="9" t="s">
        <v>1</v>
      </c>
      <c r="BC101" s="9" t="s">
        <v>1</v>
      </c>
    </row>
    <row r="102" spans="1:55" s="6" customFormat="1" ht="22.5" x14ac:dyDescent="0.25">
      <c r="A102" s="52" t="s">
        <v>67</v>
      </c>
      <c r="B102" s="4" t="s">
        <v>15</v>
      </c>
      <c r="C102" s="9" t="s">
        <v>1</v>
      </c>
      <c r="D102" s="8">
        <f t="shared" si="37"/>
        <v>6.1136483575570333</v>
      </c>
      <c r="E102" s="8">
        <f t="shared" si="37"/>
        <v>6.0704273811711396</v>
      </c>
      <c r="F102" s="8">
        <f t="shared" si="37"/>
        <v>10.287014864424936</v>
      </c>
      <c r="G102" s="8">
        <f t="shared" si="37"/>
        <v>3.7718386411993654</v>
      </c>
      <c r="H102" s="8">
        <f t="shared" si="37"/>
        <v>12.192628879731227</v>
      </c>
      <c r="I102" s="8">
        <f t="shared" si="37"/>
        <v>6.4024688695212051</v>
      </c>
      <c r="J102" s="8">
        <f t="shared" si="37"/>
        <v>8.460631139429676</v>
      </c>
      <c r="K102" s="8">
        <f t="shared" si="37"/>
        <v>9.8381162265692943</v>
      </c>
      <c r="L102" s="8">
        <v>11.407242328309476</v>
      </c>
      <c r="M102" s="8">
        <v>0.99955287743547228</v>
      </c>
      <c r="N102" s="8">
        <v>2.2890616230519578</v>
      </c>
      <c r="O102" s="8">
        <v>1.3613850123873839</v>
      </c>
      <c r="P102" s="8">
        <v>0.34790130900603788</v>
      </c>
      <c r="Q102" s="29"/>
      <c r="R102" s="9" t="s">
        <v>1</v>
      </c>
      <c r="S102" s="9" t="s">
        <v>1</v>
      </c>
      <c r="T102" s="7"/>
      <c r="U102" s="9" t="s">
        <v>1</v>
      </c>
      <c r="V102" s="8">
        <f t="shared" si="38"/>
        <v>-12.807750343138856</v>
      </c>
      <c r="W102" s="8">
        <f t="shared" si="38"/>
        <v>-13.459760032367408</v>
      </c>
      <c r="X102" s="8">
        <f t="shared" si="38"/>
        <v>8.4318545895992756</v>
      </c>
      <c r="Y102" s="8">
        <f t="shared" si="38"/>
        <v>6.8059678238964638</v>
      </c>
      <c r="Z102" s="8">
        <f t="shared" si="38"/>
        <v>10.823458771087701</v>
      </c>
      <c r="AA102" s="8">
        <f t="shared" si="38"/>
        <v>11.972487384694496</v>
      </c>
      <c r="AB102" s="8">
        <v>4.9903088854808209</v>
      </c>
      <c r="AC102" s="8">
        <v>18.00211428876446</v>
      </c>
      <c r="AD102" s="8">
        <v>15.685430819769785</v>
      </c>
      <c r="AE102" s="8">
        <v>-5.7165950202779587</v>
      </c>
      <c r="AF102" s="8">
        <v>-0.42707849700235334</v>
      </c>
      <c r="AG102" s="8">
        <v>8.3533763697477337</v>
      </c>
      <c r="AH102" s="8">
        <v>3.9200687601759876</v>
      </c>
      <c r="AI102" s="29"/>
      <c r="AJ102" s="9" t="s">
        <v>1</v>
      </c>
      <c r="AK102" s="9" t="s">
        <v>1</v>
      </c>
      <c r="AL102" s="11"/>
      <c r="AM102" s="9" t="s">
        <v>1</v>
      </c>
      <c r="AN102" s="8">
        <f t="shared" si="39"/>
        <v>8.0606965960280608</v>
      </c>
      <c r="AO102" s="8">
        <f t="shared" si="39"/>
        <v>7.6920134530945594</v>
      </c>
      <c r="AP102" s="8">
        <f t="shared" si="39"/>
        <v>10.410794622348774</v>
      </c>
      <c r="AQ102" s="8">
        <f t="shared" si="39"/>
        <v>3.5730243446137289</v>
      </c>
      <c r="AR102" s="8">
        <f t="shared" si="39"/>
        <v>12.285145511770557</v>
      </c>
      <c r="AS102" s="8">
        <f t="shared" si="39"/>
        <v>6.0309948559322146</v>
      </c>
      <c r="AT102" s="8">
        <v>8.7050417714874762</v>
      </c>
      <c r="AU102" s="8">
        <v>9.2827842158011098</v>
      </c>
      <c r="AV102" s="8">
        <v>11.093012239671317</v>
      </c>
      <c r="AW102" s="8">
        <v>1.5132415979813629</v>
      </c>
      <c r="AX102" s="8">
        <v>2.4820115023078015</v>
      </c>
      <c r="AY102" s="8">
        <v>0.87878555200235908</v>
      </c>
      <c r="AZ102" s="8">
        <v>8.3075467078042031E-2</v>
      </c>
      <c r="BA102" s="29"/>
      <c r="BB102" s="9" t="s">
        <v>1</v>
      </c>
      <c r="BC102" s="9" t="s">
        <v>1</v>
      </c>
    </row>
    <row r="103" spans="1:55" s="6" customFormat="1" x14ac:dyDescent="0.25">
      <c r="A103" s="54" t="s">
        <v>17</v>
      </c>
      <c r="B103" s="4" t="s">
        <v>15</v>
      </c>
      <c r="C103" s="9" t="s">
        <v>1</v>
      </c>
      <c r="D103" s="8">
        <f t="shared" si="37"/>
        <v>5.7831348043040132</v>
      </c>
      <c r="E103" s="8">
        <f t="shared" si="37"/>
        <v>2.5310834845972519</v>
      </c>
      <c r="F103" s="8">
        <f t="shared" si="37"/>
        <v>13.209518835114364</v>
      </c>
      <c r="G103" s="8">
        <f t="shared" si="37"/>
        <v>7.8600033126795976</v>
      </c>
      <c r="H103" s="8">
        <f t="shared" si="37"/>
        <v>10.040441791938903</v>
      </c>
      <c r="I103" s="8">
        <f t="shared" si="37"/>
        <v>2.3448485041188016</v>
      </c>
      <c r="J103" s="8">
        <f t="shared" si="37"/>
        <v>14.432082950240432</v>
      </c>
      <c r="K103" s="8">
        <f t="shared" si="37"/>
        <v>17.220004623997866</v>
      </c>
      <c r="L103" s="8">
        <v>17.034802908743774</v>
      </c>
      <c r="M103" s="8">
        <v>4.1264632466786466E-3</v>
      </c>
      <c r="N103" s="8">
        <v>5.2765890060225917</v>
      </c>
      <c r="O103" s="8">
        <v>0.90820783568796859</v>
      </c>
      <c r="P103" s="8">
        <v>-2.6920664383027981</v>
      </c>
      <c r="Q103" s="29"/>
      <c r="R103" s="9" t="s">
        <v>1</v>
      </c>
      <c r="S103" s="9" t="s">
        <v>1</v>
      </c>
      <c r="T103" s="7"/>
      <c r="U103" s="9" t="s">
        <v>1</v>
      </c>
      <c r="V103" s="8">
        <f t="shared" si="38"/>
        <v>1.8885108890734026</v>
      </c>
      <c r="W103" s="8">
        <f t="shared" si="38"/>
        <v>-24.25272548813404</v>
      </c>
      <c r="X103" s="8">
        <f t="shared" si="38"/>
        <v>8.8208650098283492</v>
      </c>
      <c r="Y103" s="8">
        <f t="shared" si="38"/>
        <v>10.806535123578143</v>
      </c>
      <c r="Z103" s="8">
        <f t="shared" si="38"/>
        <v>12.848785720522393</v>
      </c>
      <c r="AA103" s="8">
        <f t="shared" si="38"/>
        <v>3.4455199058612385</v>
      </c>
      <c r="AB103" s="8">
        <v>6.0047178340703278</v>
      </c>
      <c r="AC103" s="8">
        <v>17.258592388872906</v>
      </c>
      <c r="AD103" s="8">
        <v>19.157457759815479</v>
      </c>
      <c r="AE103" s="8">
        <v>-0.43001670899872613</v>
      </c>
      <c r="AF103" s="8">
        <v>11.657915346262616</v>
      </c>
      <c r="AG103" s="8">
        <v>2.5902006714676906</v>
      </c>
      <c r="AH103" s="8">
        <v>3.3039134291311445</v>
      </c>
      <c r="AI103" s="29"/>
      <c r="AJ103" s="9" t="s">
        <v>1</v>
      </c>
      <c r="AK103" s="9" t="s">
        <v>1</v>
      </c>
      <c r="AL103" s="11"/>
      <c r="AM103" s="9" t="s">
        <v>1</v>
      </c>
      <c r="AN103" s="8">
        <f t="shared" si="39"/>
        <v>6.1525603158267161</v>
      </c>
      <c r="AO103" s="8">
        <f t="shared" si="39"/>
        <v>4.9696153630418127</v>
      </c>
      <c r="AP103" s="8">
        <f t="shared" si="39"/>
        <v>13.497849497020065</v>
      </c>
      <c r="AQ103" s="8">
        <f t="shared" si="39"/>
        <v>7.6743959590049871</v>
      </c>
      <c r="AR103" s="8">
        <f t="shared" si="39"/>
        <v>9.8583932232557459</v>
      </c>
      <c r="AS103" s="8">
        <f t="shared" si="39"/>
        <v>2.2715562117282984</v>
      </c>
      <c r="AT103" s="8">
        <v>14.999691927180114</v>
      </c>
      <c r="AU103" s="8">
        <v>17.217608906602976</v>
      </c>
      <c r="AV103" s="8">
        <v>16.902972024956565</v>
      </c>
      <c r="AW103" s="8">
        <v>3.1609608477878304E-2</v>
      </c>
      <c r="AX103" s="8">
        <v>4.8744876018725902</v>
      </c>
      <c r="AY103" s="8">
        <v>0.79536644244322385</v>
      </c>
      <c r="AZ103" s="8">
        <v>-3.1014871183103199</v>
      </c>
      <c r="BA103" s="29"/>
      <c r="BB103" s="9" t="s">
        <v>1</v>
      </c>
      <c r="BC103" s="9" t="s">
        <v>1</v>
      </c>
    </row>
    <row r="104" spans="1:55" s="6" customFormat="1" ht="22.5" x14ac:dyDescent="0.25">
      <c r="A104" s="52" t="s">
        <v>67</v>
      </c>
      <c r="B104" s="4" t="s">
        <v>15</v>
      </c>
      <c r="C104" s="9" t="s">
        <v>1</v>
      </c>
      <c r="D104" s="8">
        <f t="shared" si="37"/>
        <v>5.2363394082518999</v>
      </c>
      <c r="E104" s="8">
        <f t="shared" si="37"/>
        <v>2.4257572538017191</v>
      </c>
      <c r="F104" s="8">
        <f t="shared" si="37"/>
        <v>13.147282001633886</v>
      </c>
      <c r="G104" s="8">
        <f t="shared" si="37"/>
        <v>7.6060230275778684</v>
      </c>
      <c r="H104" s="8">
        <f t="shared" si="37"/>
        <v>9.8248459398281085</v>
      </c>
      <c r="I104" s="8">
        <f t="shared" si="37"/>
        <v>3.8291411983353729</v>
      </c>
      <c r="J104" s="8">
        <f t="shared" si="37"/>
        <v>13.949684091712999</v>
      </c>
      <c r="K104" s="8">
        <f t="shared" si="37"/>
        <v>16.745877628891503</v>
      </c>
      <c r="L104" s="8">
        <v>17.152558872575895</v>
      </c>
      <c r="M104" s="8">
        <v>-3.9066001940890605E-2</v>
      </c>
      <c r="N104" s="8">
        <v>5.2353624185720982</v>
      </c>
      <c r="O104" s="8">
        <v>1.9107819074172916</v>
      </c>
      <c r="P104" s="8">
        <v>-2.4930535630826256</v>
      </c>
      <c r="Q104" s="29"/>
      <c r="R104" s="9" t="s">
        <v>1</v>
      </c>
      <c r="S104" s="9" t="s">
        <v>1</v>
      </c>
      <c r="T104" s="7"/>
      <c r="U104" s="9" t="s">
        <v>1</v>
      </c>
      <c r="V104" s="8">
        <f t="shared" si="38"/>
        <v>-7.96954410898294</v>
      </c>
      <c r="W104" s="8">
        <f t="shared" si="38"/>
        <v>-17.494063876803136</v>
      </c>
      <c r="X104" s="8">
        <f t="shared" si="38"/>
        <v>6.1611346250276311</v>
      </c>
      <c r="Y104" s="8">
        <f t="shared" si="38"/>
        <v>9.3102672500344319</v>
      </c>
      <c r="Z104" s="8">
        <f t="shared" si="38"/>
        <v>13.451271433749667</v>
      </c>
      <c r="AA104" s="8">
        <f t="shared" si="38"/>
        <v>5.4709421912469525</v>
      </c>
      <c r="AB104" s="8">
        <v>2.6551474501924632</v>
      </c>
      <c r="AC104" s="8">
        <v>13.527799497510063</v>
      </c>
      <c r="AD104" s="8">
        <v>18.517169649367162</v>
      </c>
      <c r="AE104" s="8">
        <v>-1.9355106511632525</v>
      </c>
      <c r="AF104" s="8">
        <v>6.9022204181684144</v>
      </c>
      <c r="AG104" s="8">
        <v>17.994270375814246</v>
      </c>
      <c r="AH104" s="8">
        <v>2.5201196655612046</v>
      </c>
      <c r="AI104" s="29"/>
      <c r="AJ104" s="9" t="s">
        <v>1</v>
      </c>
      <c r="AK104" s="9" t="s">
        <v>1</v>
      </c>
      <c r="AL104" s="11"/>
      <c r="AM104" s="9" t="s">
        <v>1</v>
      </c>
      <c r="AN104" s="8">
        <f t="shared" si="39"/>
        <v>6.5029265878166598</v>
      </c>
      <c r="AO104" s="8">
        <f t="shared" si="39"/>
        <v>4.0766660876209393</v>
      </c>
      <c r="AP104" s="8">
        <f t="shared" si="39"/>
        <v>13.60627622987154</v>
      </c>
      <c r="AQ104" s="8">
        <f t="shared" si="39"/>
        <v>7.5013910247789806</v>
      </c>
      <c r="AR104" s="8">
        <f t="shared" si="39"/>
        <v>9.5984553664573369</v>
      </c>
      <c r="AS104" s="8">
        <f t="shared" si="39"/>
        <v>3.7230437282707918</v>
      </c>
      <c r="AT104" s="8">
        <v>14.69186624319363</v>
      </c>
      <c r="AU104" s="8">
        <v>16.935149808293094</v>
      </c>
      <c r="AV104" s="8">
        <v>17.074637581596729</v>
      </c>
      <c r="AW104" s="8">
        <v>7.0558078516791412E-2</v>
      </c>
      <c r="AX104" s="8">
        <v>5.1409411469817812</v>
      </c>
      <c r="AY104" s="8">
        <v>0.98445056453730917</v>
      </c>
      <c r="AZ104" s="8">
        <v>-2.8304226073702754</v>
      </c>
      <c r="BA104" s="29"/>
      <c r="BB104" s="9" t="s">
        <v>1</v>
      </c>
      <c r="BC104" s="9" t="s">
        <v>1</v>
      </c>
    </row>
    <row r="105" spans="1:55" s="6" customFormat="1" x14ac:dyDescent="0.25">
      <c r="A105" s="54" t="s">
        <v>18</v>
      </c>
      <c r="B105" s="4" t="s">
        <v>15</v>
      </c>
      <c r="C105" s="9" t="s">
        <v>1</v>
      </c>
      <c r="D105" s="8">
        <f t="shared" si="37"/>
        <v>10.815489772557596</v>
      </c>
      <c r="E105" s="8">
        <f t="shared" si="37"/>
        <v>6.7121841795134696</v>
      </c>
      <c r="F105" s="8">
        <f t="shared" si="37"/>
        <v>8.8041653493159178</v>
      </c>
      <c r="G105" s="8">
        <f t="shared" si="37"/>
        <v>6.0061331017047692</v>
      </c>
      <c r="H105" s="8">
        <f t="shared" si="37"/>
        <v>3.942931727319765</v>
      </c>
      <c r="I105" s="8">
        <f t="shared" si="37"/>
        <v>3.3253040822048163</v>
      </c>
      <c r="J105" s="8">
        <f t="shared" si="37"/>
        <v>-6.0872978766224879</v>
      </c>
      <c r="K105" s="8">
        <f t="shared" si="37"/>
        <v>3.7229030520533168</v>
      </c>
      <c r="L105" s="8">
        <v>9.054716150721287</v>
      </c>
      <c r="M105" s="8">
        <v>9.8624231589117031</v>
      </c>
      <c r="N105" s="8">
        <v>8.0942200319716218</v>
      </c>
      <c r="O105" s="8">
        <v>7.7840151772700539</v>
      </c>
      <c r="P105" s="8">
        <v>10.666211930191217</v>
      </c>
      <c r="Q105" s="29"/>
      <c r="R105" s="9" t="s">
        <v>1</v>
      </c>
      <c r="S105" s="9" t="s">
        <v>1</v>
      </c>
      <c r="T105" s="7"/>
      <c r="U105" s="9" t="s">
        <v>1</v>
      </c>
      <c r="V105" s="8">
        <f t="shared" si="38"/>
        <v>11.494731234990606</v>
      </c>
      <c r="W105" s="8">
        <f t="shared" si="38"/>
        <v>4.8354762541261698</v>
      </c>
      <c r="X105" s="8">
        <f t="shared" si="38"/>
        <v>5.7835311656302846</v>
      </c>
      <c r="Y105" s="8">
        <f t="shared" si="38"/>
        <v>4.3072907996984267</v>
      </c>
      <c r="Z105" s="8">
        <f t="shared" si="38"/>
        <v>4.4899940094551338</v>
      </c>
      <c r="AA105" s="8">
        <f t="shared" si="38"/>
        <v>0.77439555614315925</v>
      </c>
      <c r="AB105" s="8">
        <v>-9.0130345936556004</v>
      </c>
      <c r="AC105" s="8">
        <v>2.4417897245122999</v>
      </c>
      <c r="AD105" s="8">
        <v>7.7649940896233671</v>
      </c>
      <c r="AE105" s="8">
        <v>5.1604826654954916</v>
      </c>
      <c r="AF105" s="8">
        <v>4.983751832274752</v>
      </c>
      <c r="AG105" s="8">
        <v>7.5092024583812034</v>
      </c>
      <c r="AH105" s="8">
        <v>11.2203103707885</v>
      </c>
      <c r="AI105" s="29"/>
      <c r="AJ105" s="9" t="s">
        <v>1</v>
      </c>
      <c r="AK105" s="9" t="s">
        <v>1</v>
      </c>
      <c r="AL105" s="11"/>
      <c r="AM105" s="9" t="s">
        <v>1</v>
      </c>
      <c r="AN105" s="8">
        <f t="shared" si="39"/>
        <v>9.3976508789115343</v>
      </c>
      <c r="AO105" s="8">
        <f t="shared" si="39"/>
        <v>10.704691616991768</v>
      </c>
      <c r="AP105" s="8">
        <f t="shared" si="39"/>
        <v>14.889569476198039</v>
      </c>
      <c r="AQ105" s="8">
        <f t="shared" si="39"/>
        <v>9.1573755396984211</v>
      </c>
      <c r="AR105" s="8">
        <f t="shared" si="39"/>
        <v>2.9732547088856087</v>
      </c>
      <c r="AS105" s="8">
        <f t="shared" si="39"/>
        <v>7.9134316006408412</v>
      </c>
      <c r="AT105" s="8">
        <v>-1.1731238154219281</v>
      </c>
      <c r="AU105" s="8">
        <v>5.7040055937917389</v>
      </c>
      <c r="AV105" s="8">
        <v>10.987579926350644</v>
      </c>
      <c r="AW105" s="8">
        <v>16.704462617164072</v>
      </c>
      <c r="AX105" s="8">
        <v>12.172709255832025</v>
      </c>
      <c r="AY105" s="8">
        <v>8.1212599775160932</v>
      </c>
      <c r="AZ105" s="8">
        <v>9.9900824014073955</v>
      </c>
      <c r="BA105" s="29"/>
      <c r="BB105" s="9" t="s">
        <v>1</v>
      </c>
      <c r="BC105" s="9" t="s">
        <v>1</v>
      </c>
    </row>
    <row r="106" spans="1:55" s="6" customFormat="1" x14ac:dyDescent="0.25">
      <c r="A106" s="52" t="s">
        <v>81</v>
      </c>
      <c r="B106" s="4" t="s">
        <v>15</v>
      </c>
      <c r="C106" s="9" t="s">
        <v>1</v>
      </c>
      <c r="D106" s="8">
        <f t="shared" si="37"/>
        <v>8.2083469735577896</v>
      </c>
      <c r="E106" s="8">
        <f t="shared" si="37"/>
        <v>11.626965313906744</v>
      </c>
      <c r="F106" s="8">
        <f t="shared" si="37"/>
        <v>11.1930111664152</v>
      </c>
      <c r="G106" s="8">
        <f t="shared" si="37"/>
        <v>4.1138907860747365</v>
      </c>
      <c r="H106" s="8">
        <f t="shared" si="37"/>
        <v>4.9437684555743822</v>
      </c>
      <c r="I106" s="8">
        <f t="shared" si="37"/>
        <v>2.0684491294180818</v>
      </c>
      <c r="J106" s="8">
        <f t="shared" si="37"/>
        <v>-2.000678325952876</v>
      </c>
      <c r="K106" s="8">
        <f t="shared" si="37"/>
        <v>0.41527319369927262</v>
      </c>
      <c r="L106" s="8">
        <v>5.9132381787343702</v>
      </c>
      <c r="M106" s="8">
        <v>14.192797878496254</v>
      </c>
      <c r="N106" s="8">
        <v>13.219983729433959</v>
      </c>
      <c r="O106" s="8">
        <v>5.7329377539402371</v>
      </c>
      <c r="P106" s="8">
        <v>3.5414187293734134</v>
      </c>
      <c r="Q106" s="29"/>
      <c r="R106" s="9" t="s">
        <v>1</v>
      </c>
      <c r="S106" s="9" t="s">
        <v>1</v>
      </c>
      <c r="T106" s="7"/>
      <c r="U106" s="9" t="s">
        <v>1</v>
      </c>
      <c r="V106" s="8">
        <f t="shared" si="38"/>
        <v>14.476304888386826</v>
      </c>
      <c r="W106" s="8">
        <f t="shared" si="38"/>
        <v>3.8274487734839546</v>
      </c>
      <c r="X106" s="8">
        <f t="shared" si="38"/>
        <v>10.906314763742708</v>
      </c>
      <c r="Y106" s="8">
        <f t="shared" si="38"/>
        <v>-4.3098991423684225</v>
      </c>
      <c r="Z106" s="8">
        <f t="shared" si="38"/>
        <v>2.0920976479687159</v>
      </c>
      <c r="AA106" s="8">
        <f t="shared" si="38"/>
        <v>-9.3436673141717108</v>
      </c>
      <c r="AB106" s="8">
        <v>-12.167957310718268</v>
      </c>
      <c r="AC106" s="8">
        <v>-5.2851301485131845</v>
      </c>
      <c r="AD106" s="8">
        <v>4.7148180142682516</v>
      </c>
      <c r="AE106" s="8">
        <v>14.090517448932683</v>
      </c>
      <c r="AF106" s="8">
        <v>22.653939369181252</v>
      </c>
      <c r="AG106" s="8">
        <v>5.2741487128380671</v>
      </c>
      <c r="AH106" s="8">
        <v>4.4336230614746786</v>
      </c>
      <c r="AI106" s="29"/>
      <c r="AJ106" s="9" t="s">
        <v>1</v>
      </c>
      <c r="AK106" s="9" t="s">
        <v>1</v>
      </c>
      <c r="AL106" s="11"/>
      <c r="AM106" s="9" t="s">
        <v>1</v>
      </c>
      <c r="AN106" s="8">
        <f t="shared" si="39"/>
        <v>2.9424370142672185</v>
      </c>
      <c r="AO106" s="8">
        <f t="shared" si="39"/>
        <v>18.913754377540194</v>
      </c>
      <c r="AP106" s="8">
        <f t="shared" si="39"/>
        <v>11.426879192369421</v>
      </c>
      <c r="AQ106" s="8">
        <f t="shared" si="39"/>
        <v>10.953360670978029</v>
      </c>
      <c r="AR106" s="8">
        <f t="shared" si="39"/>
        <v>6.9405973608249294</v>
      </c>
      <c r="AS106" s="8">
        <f t="shared" si="39"/>
        <v>9.6972658407433521</v>
      </c>
      <c r="AT106" s="8">
        <v>3.6162395015647331</v>
      </c>
      <c r="AU106" s="8">
        <v>3.0847372189698907</v>
      </c>
      <c r="AV106" s="8">
        <v>6.4288838697599271</v>
      </c>
      <c r="AW106" s="8">
        <v>14.236097436492322</v>
      </c>
      <c r="AX106" s="8">
        <v>9.2312876971598179</v>
      </c>
      <c r="AY106" s="8">
        <v>5.9507511542033154</v>
      </c>
      <c r="AZ106" s="8">
        <v>3.1205432877860151</v>
      </c>
      <c r="BA106" s="29"/>
      <c r="BB106" s="9" t="s">
        <v>1</v>
      </c>
      <c r="BC106" s="9" t="s">
        <v>1</v>
      </c>
    </row>
    <row r="107" spans="1:55" s="6" customFormat="1" x14ac:dyDescent="0.25">
      <c r="A107" s="52" t="s">
        <v>82</v>
      </c>
      <c r="B107" s="4" t="s">
        <v>15</v>
      </c>
      <c r="C107" s="9" t="s">
        <v>1</v>
      </c>
      <c r="D107" s="8">
        <f t="shared" si="37"/>
        <v>11.870388807772535</v>
      </c>
      <c r="E107" s="8">
        <f t="shared" si="37"/>
        <v>4.7886678668034088</v>
      </c>
      <c r="F107" s="8">
        <f t="shared" si="37"/>
        <v>7.80822205908136</v>
      </c>
      <c r="G107" s="8">
        <f t="shared" si="37"/>
        <v>6.8198041206869675</v>
      </c>
      <c r="H107" s="8">
        <f t="shared" si="37"/>
        <v>3.523470105841553</v>
      </c>
      <c r="I107" s="8">
        <f t="shared" si="37"/>
        <v>3.8592926901185765</v>
      </c>
      <c r="J107" s="8">
        <f t="shared" si="37"/>
        <v>-7.7936049643531069</v>
      </c>
      <c r="K107" s="8">
        <f t="shared" si="37"/>
        <v>5.1907200640178397</v>
      </c>
      <c r="L107" s="8">
        <v>10.385511817539484</v>
      </c>
      <c r="M107" s="8">
        <v>8.1023083024249978</v>
      </c>
      <c r="N107" s="8">
        <v>-32.87001479017129</v>
      </c>
      <c r="O107" s="8">
        <v>9.0757973482725305</v>
      </c>
      <c r="P107" s="8">
        <v>12.788303972214688</v>
      </c>
      <c r="Q107" s="29"/>
      <c r="R107" s="24" t="s">
        <v>1</v>
      </c>
      <c r="S107" s="24" t="s">
        <v>1</v>
      </c>
      <c r="T107" s="7"/>
      <c r="U107" s="9" t="s">
        <v>1</v>
      </c>
      <c r="V107" s="8">
        <f t="shared" si="38"/>
        <v>10.774673322158534</v>
      </c>
      <c r="W107" s="8">
        <f t="shared" si="38"/>
        <v>5.0870523549781943</v>
      </c>
      <c r="X107" s="8">
        <f t="shared" si="38"/>
        <v>4.5203489793786522</v>
      </c>
      <c r="Y107" s="8">
        <f t="shared" si="38"/>
        <v>6.5619508592798192</v>
      </c>
      <c r="Z107" s="8">
        <f t="shared" si="38"/>
        <v>5.0533859941719328</v>
      </c>
      <c r="AA107" s="8">
        <f t="shared" si="38"/>
        <v>3.084649399458228</v>
      </c>
      <c r="AB107" s="8">
        <v>-8.3795220748025692</v>
      </c>
      <c r="AC107" s="8">
        <v>3.9292086914994195</v>
      </c>
      <c r="AD107" s="8">
        <v>8.3000909008779757</v>
      </c>
      <c r="AE107" s="8">
        <v>3.6457362818570482</v>
      </c>
      <c r="AF107" s="8">
        <v>-44.806562206403797</v>
      </c>
      <c r="AG107" s="8">
        <v>10.679869411832964</v>
      </c>
      <c r="AH107" s="8">
        <v>11.791713441854412</v>
      </c>
      <c r="AI107" s="29"/>
      <c r="AJ107" s="24" t="s">
        <v>1</v>
      </c>
      <c r="AK107" s="24" t="s">
        <v>1</v>
      </c>
      <c r="AL107" s="11"/>
      <c r="AM107" s="9" t="s">
        <v>1</v>
      </c>
      <c r="AN107" s="8">
        <f t="shared" si="39"/>
        <v>15.435937269736755</v>
      </c>
      <c r="AO107" s="8">
        <f t="shared" si="39"/>
        <v>3.8569075058358715</v>
      </c>
      <c r="AP107" s="8">
        <f t="shared" si="39"/>
        <v>18.196818040720398</v>
      </c>
      <c r="AQ107" s="8">
        <f t="shared" si="39"/>
        <v>7.5402635125651374</v>
      </c>
      <c r="AR107" s="8">
        <f t="shared" si="39"/>
        <v>-0.71233041560134769</v>
      </c>
      <c r="AS107" s="8">
        <f t="shared" si="39"/>
        <v>6.1285536717688771</v>
      </c>
      <c r="AT107" s="8">
        <v>-6.1264321670685291</v>
      </c>
      <c r="AU107" s="8">
        <v>8.6940805975953559</v>
      </c>
      <c r="AV107" s="8">
        <v>15.923080369723387</v>
      </c>
      <c r="AW107" s="8">
        <v>19.157982400979524</v>
      </c>
      <c r="AX107" s="8">
        <v>-7.1132491607786008</v>
      </c>
      <c r="AY107" s="8">
        <v>7.0191011383770485</v>
      </c>
      <c r="AZ107" s="8">
        <v>14.1098137103012</v>
      </c>
      <c r="BA107" s="29"/>
      <c r="BB107" s="24" t="s">
        <v>1</v>
      </c>
      <c r="BC107" s="24" t="s">
        <v>1</v>
      </c>
    </row>
    <row r="108" spans="1:55" s="6" customFormat="1" x14ac:dyDescent="0.25">
      <c r="A108" s="52" t="s">
        <v>225</v>
      </c>
      <c r="B108" s="4" t="s">
        <v>15</v>
      </c>
      <c r="C108" s="25" t="s">
        <v>1</v>
      </c>
      <c r="D108" s="25" t="s">
        <v>1</v>
      </c>
      <c r="E108" s="25" t="s">
        <v>1</v>
      </c>
      <c r="F108" s="25" t="s">
        <v>1</v>
      </c>
      <c r="G108" s="25" t="s">
        <v>1</v>
      </c>
      <c r="H108" s="25" t="s">
        <v>1</v>
      </c>
      <c r="I108" s="25" t="s">
        <v>1</v>
      </c>
      <c r="J108" s="25" t="s">
        <v>1</v>
      </c>
      <c r="K108" s="25" t="s">
        <v>1</v>
      </c>
      <c r="L108" s="25" t="s">
        <v>1</v>
      </c>
      <c r="M108" s="25" t="s">
        <v>1</v>
      </c>
      <c r="N108" s="8" t="s">
        <v>1</v>
      </c>
      <c r="O108" s="8">
        <v>-27.805054755287916</v>
      </c>
      <c r="P108" s="8">
        <v>-14.878869526622662</v>
      </c>
      <c r="Q108" s="29"/>
      <c r="R108" s="24" t="s">
        <v>1</v>
      </c>
      <c r="S108" s="24" t="s">
        <v>1</v>
      </c>
      <c r="T108" s="7"/>
      <c r="U108" s="25" t="s">
        <v>1</v>
      </c>
      <c r="V108" s="25" t="s">
        <v>1</v>
      </c>
      <c r="W108" s="25" t="s">
        <v>1</v>
      </c>
      <c r="X108" s="25" t="s">
        <v>1</v>
      </c>
      <c r="Y108" s="25" t="s">
        <v>1</v>
      </c>
      <c r="Z108" s="25" t="s">
        <v>1</v>
      </c>
      <c r="AA108" s="25" t="s">
        <v>1</v>
      </c>
      <c r="AB108" s="25" t="s">
        <v>1</v>
      </c>
      <c r="AC108" s="25" t="s">
        <v>1</v>
      </c>
      <c r="AD108" s="25" t="s">
        <v>1</v>
      </c>
      <c r="AE108" s="25" t="s">
        <v>1</v>
      </c>
      <c r="AF108" s="8" t="s">
        <v>1</v>
      </c>
      <c r="AG108" s="8">
        <v>-10.543104579782714</v>
      </c>
      <c r="AH108" s="8">
        <v>-0.44087760743835025</v>
      </c>
      <c r="AI108" s="29"/>
      <c r="AJ108" s="24" t="s">
        <v>1</v>
      </c>
      <c r="AK108" s="24" t="s">
        <v>1</v>
      </c>
      <c r="AL108" s="11"/>
      <c r="AM108" s="25" t="s">
        <v>1</v>
      </c>
      <c r="AN108" s="25" t="s">
        <v>1</v>
      </c>
      <c r="AO108" s="25" t="s">
        <v>1</v>
      </c>
      <c r="AP108" s="25" t="s">
        <v>1</v>
      </c>
      <c r="AQ108" s="25" t="s">
        <v>1</v>
      </c>
      <c r="AR108" s="25" t="s">
        <v>1</v>
      </c>
      <c r="AS108" s="25" t="s">
        <v>1</v>
      </c>
      <c r="AT108" s="25" t="s">
        <v>1</v>
      </c>
      <c r="AU108" s="25" t="s">
        <v>1</v>
      </c>
      <c r="AV108" s="25" t="s">
        <v>1</v>
      </c>
      <c r="AW108" s="25" t="s">
        <v>1</v>
      </c>
      <c r="AX108" s="8" t="s">
        <v>1</v>
      </c>
      <c r="AY108" s="8">
        <v>-29.629131571726486</v>
      </c>
      <c r="AZ108" s="8">
        <v>-16.818330168369368</v>
      </c>
      <c r="BA108" s="29"/>
      <c r="BB108" s="24" t="s">
        <v>1</v>
      </c>
      <c r="BC108" s="24" t="s">
        <v>1</v>
      </c>
    </row>
    <row r="109" spans="1:55" s="6" customFormat="1" x14ac:dyDescent="0.25">
      <c r="A109" s="52" t="s">
        <v>224</v>
      </c>
      <c r="B109" s="4" t="s">
        <v>15</v>
      </c>
      <c r="C109" s="25" t="s">
        <v>1</v>
      </c>
      <c r="D109" s="25" t="s">
        <v>1</v>
      </c>
      <c r="E109" s="25" t="s">
        <v>1</v>
      </c>
      <c r="F109" s="25" t="s">
        <v>1</v>
      </c>
      <c r="G109" s="25" t="s">
        <v>1</v>
      </c>
      <c r="H109" s="25" t="s">
        <v>1</v>
      </c>
      <c r="I109" s="25" t="s">
        <v>1</v>
      </c>
      <c r="J109" s="25" t="s">
        <v>1</v>
      </c>
      <c r="K109" s="25" t="s">
        <v>1</v>
      </c>
      <c r="L109" s="25" t="s">
        <v>1</v>
      </c>
      <c r="M109" s="25" t="s">
        <v>1</v>
      </c>
      <c r="N109" s="8" t="s">
        <v>1</v>
      </c>
      <c r="O109" s="8">
        <v>9.1262438694885262</v>
      </c>
      <c r="P109" s="8">
        <v>12.813340416748042</v>
      </c>
      <c r="Q109" s="29"/>
      <c r="R109" s="24" t="s">
        <v>1</v>
      </c>
      <c r="S109" s="24" t="s">
        <v>1</v>
      </c>
      <c r="T109" s="7"/>
      <c r="U109" s="25" t="s">
        <v>1</v>
      </c>
      <c r="V109" s="25" t="s">
        <v>1</v>
      </c>
      <c r="W109" s="25" t="s">
        <v>1</v>
      </c>
      <c r="X109" s="25" t="s">
        <v>1</v>
      </c>
      <c r="Y109" s="25" t="s">
        <v>1</v>
      </c>
      <c r="Z109" s="25" t="s">
        <v>1</v>
      </c>
      <c r="AA109" s="25" t="s">
        <v>1</v>
      </c>
      <c r="AB109" s="25" t="s">
        <v>1</v>
      </c>
      <c r="AC109" s="25" t="s">
        <v>1</v>
      </c>
      <c r="AD109" s="25" t="s">
        <v>1</v>
      </c>
      <c r="AE109" s="25" t="s">
        <v>1</v>
      </c>
      <c r="AF109" s="8" t="s">
        <v>1</v>
      </c>
      <c r="AG109" s="8">
        <v>10.684801984500702</v>
      </c>
      <c r="AH109" s="8">
        <v>11.794011238212644</v>
      </c>
      <c r="AI109" s="29"/>
      <c r="AJ109" s="24" t="s">
        <v>1</v>
      </c>
      <c r="AK109" s="24" t="s">
        <v>1</v>
      </c>
      <c r="AL109" s="11"/>
      <c r="AM109" s="25" t="s">
        <v>1</v>
      </c>
      <c r="AN109" s="25" t="s">
        <v>1</v>
      </c>
      <c r="AO109" s="25" t="s">
        <v>1</v>
      </c>
      <c r="AP109" s="25" t="s">
        <v>1</v>
      </c>
      <c r="AQ109" s="25" t="s">
        <v>1</v>
      </c>
      <c r="AR109" s="25" t="s">
        <v>1</v>
      </c>
      <c r="AS109" s="25" t="s">
        <v>1</v>
      </c>
      <c r="AT109" s="25" t="s">
        <v>1</v>
      </c>
      <c r="AU109" s="25" t="s">
        <v>1</v>
      </c>
      <c r="AV109" s="25" t="s">
        <v>1</v>
      </c>
      <c r="AW109" s="25" t="s">
        <v>1</v>
      </c>
      <c r="AX109" s="8" t="s">
        <v>1</v>
      </c>
      <c r="AY109" s="8">
        <v>7.1227199376702188</v>
      </c>
      <c r="AZ109" s="8">
        <v>14.167258506815061</v>
      </c>
      <c r="BA109" s="29"/>
      <c r="BB109" s="24" t="s">
        <v>1</v>
      </c>
      <c r="BC109" s="24" t="s">
        <v>1</v>
      </c>
    </row>
    <row r="110" spans="1:55" s="6" customFormat="1" x14ac:dyDescent="0.25">
      <c r="A110" s="52" t="s">
        <v>231</v>
      </c>
      <c r="B110" s="4" t="s">
        <v>15</v>
      </c>
      <c r="C110" s="25" t="s">
        <v>1</v>
      </c>
      <c r="D110" s="25" t="s">
        <v>1</v>
      </c>
      <c r="E110" s="25" t="s">
        <v>1</v>
      </c>
      <c r="F110" s="25" t="s">
        <v>1</v>
      </c>
      <c r="G110" s="25" t="s">
        <v>1</v>
      </c>
      <c r="H110" s="25" t="s">
        <v>1</v>
      </c>
      <c r="I110" s="25" t="s">
        <v>1</v>
      </c>
      <c r="J110" s="25" t="s">
        <v>1</v>
      </c>
      <c r="K110" s="25" t="s">
        <v>1</v>
      </c>
      <c r="L110" s="25" t="s">
        <v>1</v>
      </c>
      <c r="M110" s="25" t="s">
        <v>1</v>
      </c>
      <c r="N110" s="8" t="s">
        <v>1</v>
      </c>
      <c r="O110" s="8">
        <v>8.1191091874765817</v>
      </c>
      <c r="P110" s="8">
        <v>15.696444109233498</v>
      </c>
      <c r="Q110" s="29"/>
      <c r="R110" s="24" t="s">
        <v>1</v>
      </c>
      <c r="S110" s="24" t="s">
        <v>1</v>
      </c>
      <c r="T110" s="7"/>
      <c r="U110" s="25" t="s">
        <v>1</v>
      </c>
      <c r="V110" s="25" t="s">
        <v>1</v>
      </c>
      <c r="W110" s="25" t="s">
        <v>1</v>
      </c>
      <c r="X110" s="25" t="s">
        <v>1</v>
      </c>
      <c r="Y110" s="25" t="s">
        <v>1</v>
      </c>
      <c r="Z110" s="25" t="s">
        <v>1</v>
      </c>
      <c r="AA110" s="25" t="s">
        <v>1</v>
      </c>
      <c r="AB110" s="25" t="s">
        <v>1</v>
      </c>
      <c r="AC110" s="25" t="s">
        <v>1</v>
      </c>
      <c r="AD110" s="25" t="s">
        <v>1</v>
      </c>
      <c r="AE110" s="25" t="s">
        <v>1</v>
      </c>
      <c r="AF110" s="8" t="s">
        <v>1</v>
      </c>
      <c r="AG110" s="8">
        <v>4.8460271167936053</v>
      </c>
      <c r="AH110" s="8">
        <v>13.861001751691248</v>
      </c>
      <c r="AI110" s="29"/>
      <c r="AJ110" s="24" t="s">
        <v>1</v>
      </c>
      <c r="AK110" s="24" t="s">
        <v>1</v>
      </c>
      <c r="AL110" s="11"/>
      <c r="AM110" s="25" t="s">
        <v>1</v>
      </c>
      <c r="AN110" s="25" t="s">
        <v>1</v>
      </c>
      <c r="AO110" s="25" t="s">
        <v>1</v>
      </c>
      <c r="AP110" s="25" t="s">
        <v>1</v>
      </c>
      <c r="AQ110" s="25" t="s">
        <v>1</v>
      </c>
      <c r="AR110" s="25" t="s">
        <v>1</v>
      </c>
      <c r="AS110" s="25" t="s">
        <v>1</v>
      </c>
      <c r="AT110" s="25" t="s">
        <v>1</v>
      </c>
      <c r="AU110" s="25" t="s">
        <v>1</v>
      </c>
      <c r="AV110" s="25" t="s">
        <v>1</v>
      </c>
      <c r="AW110" s="25" t="s">
        <v>1</v>
      </c>
      <c r="AX110" s="8" t="s">
        <v>1</v>
      </c>
      <c r="AY110" s="8">
        <v>22.984066520002621</v>
      </c>
      <c r="AZ110" s="8">
        <v>22.802860508206123</v>
      </c>
      <c r="BA110" s="29"/>
      <c r="BB110" s="24" t="s">
        <v>1</v>
      </c>
      <c r="BC110" s="24" t="s">
        <v>1</v>
      </c>
    </row>
    <row r="111" spans="1:55" s="6" customFormat="1" x14ac:dyDescent="0.25">
      <c r="A111" s="54" t="s">
        <v>83</v>
      </c>
      <c r="B111" s="4" t="s">
        <v>15</v>
      </c>
      <c r="C111" s="9" t="s">
        <v>1</v>
      </c>
      <c r="D111" s="8">
        <f t="shared" ref="D111:K113" si="40">(D83/C83-1)*100</f>
        <v>17.912765713180299</v>
      </c>
      <c r="E111" s="8">
        <f t="shared" si="40"/>
        <v>11.476960320595264</v>
      </c>
      <c r="F111" s="8">
        <f t="shared" si="40"/>
        <v>14.531364047357375</v>
      </c>
      <c r="G111" s="8">
        <f t="shared" si="40"/>
        <v>8.3963969794566431</v>
      </c>
      <c r="H111" s="8">
        <f t="shared" si="40"/>
        <v>13.255858356413896</v>
      </c>
      <c r="I111" s="8">
        <f t="shared" si="40"/>
        <v>-2.4924690539081196</v>
      </c>
      <c r="J111" s="8">
        <f t="shared" si="40"/>
        <v>-1.0594308088813675</v>
      </c>
      <c r="K111" s="8">
        <f t="shared" si="40"/>
        <v>2.3326052886005755</v>
      </c>
      <c r="L111" s="8">
        <v>12.902611486430526</v>
      </c>
      <c r="M111" s="8">
        <v>25.431191055334267</v>
      </c>
      <c r="N111" s="8">
        <v>19.508717657075515</v>
      </c>
      <c r="O111" s="8">
        <v>14.468181544670266</v>
      </c>
      <c r="P111" s="8">
        <v>15.526683660082231</v>
      </c>
      <c r="Q111" s="29"/>
      <c r="R111" s="24" t="s">
        <v>1</v>
      </c>
      <c r="S111" s="24" t="s">
        <v>1</v>
      </c>
      <c r="T111" s="7"/>
      <c r="U111" s="9" t="s">
        <v>1</v>
      </c>
      <c r="V111" s="8">
        <f t="shared" ref="V111:AA113" si="41">(V83/U83-1)*100</f>
        <v>18.076264746253834</v>
      </c>
      <c r="W111" s="8">
        <f t="shared" si="41"/>
        <v>5.917716789144789</v>
      </c>
      <c r="X111" s="8">
        <f t="shared" si="41"/>
        <v>13.882433084565783</v>
      </c>
      <c r="Y111" s="8">
        <f t="shared" si="41"/>
        <v>4.1755303094430207</v>
      </c>
      <c r="Z111" s="8">
        <f t="shared" si="41"/>
        <v>11.53771338727192</v>
      </c>
      <c r="AA111" s="8">
        <f t="shared" si="41"/>
        <v>-19.152071165837313</v>
      </c>
      <c r="AB111" s="8">
        <v>-5.0294096777337423</v>
      </c>
      <c r="AC111" s="8">
        <v>0.23079156823377911</v>
      </c>
      <c r="AD111" s="8">
        <v>9.2785078787530395</v>
      </c>
      <c r="AE111" s="8">
        <v>13.069397027759134</v>
      </c>
      <c r="AF111" s="8">
        <v>18.592538428877447</v>
      </c>
      <c r="AG111" s="8">
        <v>15.905838052528098</v>
      </c>
      <c r="AH111" s="8">
        <v>14.246800251464698</v>
      </c>
      <c r="AI111" s="29"/>
      <c r="AJ111" s="24" t="s">
        <v>1</v>
      </c>
      <c r="AK111" s="24" t="s">
        <v>1</v>
      </c>
      <c r="AL111" s="11"/>
      <c r="AM111" s="9" t="s">
        <v>1</v>
      </c>
      <c r="AN111" s="8">
        <f t="shared" ref="AN111:AS113" si="42">(AN83/AM83-1)*100</f>
        <v>17.374680780458718</v>
      </c>
      <c r="AO111" s="8">
        <f t="shared" si="42"/>
        <v>29.882117218998914</v>
      </c>
      <c r="AP111" s="8">
        <f t="shared" si="42"/>
        <v>16.28339418267084</v>
      </c>
      <c r="AQ111" s="8">
        <f t="shared" si="42"/>
        <v>19.556899415456485</v>
      </c>
      <c r="AR111" s="8">
        <f t="shared" si="42"/>
        <v>17.214379728544138</v>
      </c>
      <c r="AS111" s="8">
        <f t="shared" si="42"/>
        <v>34.03155811412779</v>
      </c>
      <c r="AT111" s="8">
        <v>4.1906266900726408</v>
      </c>
      <c r="AU111" s="8">
        <v>4.8661616773074678</v>
      </c>
      <c r="AV111" s="8">
        <v>17.078056270708998</v>
      </c>
      <c r="AW111" s="8">
        <v>38.724799899613416</v>
      </c>
      <c r="AX111" s="8">
        <v>20.311749566778815</v>
      </c>
      <c r="AY111" s="8">
        <v>13.226080808447026</v>
      </c>
      <c r="AZ111" s="8">
        <v>16.658643268728724</v>
      </c>
      <c r="BA111" s="29"/>
      <c r="BB111" s="24" t="s">
        <v>1</v>
      </c>
      <c r="BC111" s="24" t="s">
        <v>1</v>
      </c>
    </row>
    <row r="112" spans="1:55" s="6" customFormat="1" x14ac:dyDescent="0.25">
      <c r="A112" s="52" t="s">
        <v>84</v>
      </c>
      <c r="B112" s="4" t="s">
        <v>15</v>
      </c>
      <c r="C112" s="9" t="s">
        <v>1</v>
      </c>
      <c r="D112" s="8">
        <f t="shared" si="40"/>
        <v>17.758147673437975</v>
      </c>
      <c r="E112" s="8">
        <f t="shared" si="40"/>
        <v>11.765356164488416</v>
      </c>
      <c r="F112" s="8">
        <f t="shared" si="40"/>
        <v>12.634639450825036</v>
      </c>
      <c r="G112" s="8">
        <f t="shared" si="40"/>
        <v>4.1093579624132737</v>
      </c>
      <c r="H112" s="8">
        <f t="shared" si="40"/>
        <v>9.4044925159851633</v>
      </c>
      <c r="I112" s="8">
        <f t="shared" si="40"/>
        <v>6.8394579729988525</v>
      </c>
      <c r="J112" s="8">
        <f t="shared" si="40"/>
        <v>-3.0159930893788545</v>
      </c>
      <c r="K112" s="8">
        <f t="shared" si="40"/>
        <v>-0.52334708197697699</v>
      </c>
      <c r="L112" s="8">
        <v>9.3484847553053196</v>
      </c>
      <c r="M112" s="8">
        <v>18.509061230376943</v>
      </c>
      <c r="N112" s="8">
        <v>15.371235271334793</v>
      </c>
      <c r="O112" s="8">
        <v>9.0177774168927591</v>
      </c>
      <c r="P112" s="8">
        <v>8.8985501049938307</v>
      </c>
      <c r="Q112" s="29"/>
      <c r="R112" s="24" t="s">
        <v>1</v>
      </c>
      <c r="S112" s="24" t="s">
        <v>1</v>
      </c>
      <c r="T112" s="7"/>
      <c r="U112" s="9" t="s">
        <v>1</v>
      </c>
      <c r="V112" s="8">
        <f t="shared" si="41"/>
        <v>17.535259798418501</v>
      </c>
      <c r="W112" s="8">
        <f t="shared" si="41"/>
        <v>2.1910938714573946</v>
      </c>
      <c r="X112" s="8">
        <f t="shared" si="41"/>
        <v>10.992714425282092</v>
      </c>
      <c r="Y112" s="8">
        <f t="shared" si="41"/>
        <v>-4.1293972630451421</v>
      </c>
      <c r="Z112" s="8">
        <f t="shared" si="41"/>
        <v>4.2772347857022774</v>
      </c>
      <c r="AA112" s="8">
        <f t="shared" si="41"/>
        <v>-11.061980988859366</v>
      </c>
      <c r="AB112" s="8">
        <v>-10.091502348634307</v>
      </c>
      <c r="AC112" s="8">
        <v>-5.5021989692901947</v>
      </c>
      <c r="AD112" s="8">
        <v>5.4388413984399309</v>
      </c>
      <c r="AE112" s="8">
        <v>15.554260095862471</v>
      </c>
      <c r="AF112" s="8">
        <v>22.518679508442574</v>
      </c>
      <c r="AG112" s="8">
        <v>7.7209464319300425</v>
      </c>
      <c r="AH112" s="8">
        <v>6.0775066350454932</v>
      </c>
      <c r="AI112" s="29"/>
      <c r="AJ112" s="24" t="s">
        <v>1</v>
      </c>
      <c r="AK112" s="24" t="s">
        <v>1</v>
      </c>
      <c r="AL112" s="11"/>
      <c r="AM112" s="9" t="s">
        <v>1</v>
      </c>
      <c r="AN112" s="8">
        <f t="shared" si="42"/>
        <v>18.279008725430892</v>
      </c>
      <c r="AO112" s="8">
        <f t="shared" si="42"/>
        <v>33.998519400790748</v>
      </c>
      <c r="AP112" s="8">
        <f t="shared" si="42"/>
        <v>15.54242454529977</v>
      </c>
      <c r="AQ112" s="8">
        <f t="shared" si="42"/>
        <v>18.125341537193584</v>
      </c>
      <c r="AR112" s="8">
        <f t="shared" si="42"/>
        <v>16.483779345827276</v>
      </c>
      <c r="AS112" s="8">
        <f t="shared" si="42"/>
        <v>28.966143089508535</v>
      </c>
      <c r="AT112" s="8">
        <v>3.0151253470893424</v>
      </c>
      <c r="AU112" s="8">
        <v>3.1806369502704657</v>
      </c>
      <c r="AV112" s="8">
        <v>12.012278159158729</v>
      </c>
      <c r="AW112" s="8">
        <v>20.404137305980964</v>
      </c>
      <c r="AX112" s="8">
        <v>10.971832558071949</v>
      </c>
      <c r="AY112" s="8">
        <v>9.8990613866121624</v>
      </c>
      <c r="AZ112" s="8">
        <v>10.777643852725216</v>
      </c>
      <c r="BA112" s="29"/>
      <c r="BB112" s="24" t="s">
        <v>1</v>
      </c>
      <c r="BC112" s="24" t="s">
        <v>1</v>
      </c>
    </row>
    <row r="113" spans="1:55" s="6" customFormat="1" x14ac:dyDescent="0.25">
      <c r="A113" s="52" t="s">
        <v>85</v>
      </c>
      <c r="B113" s="4" t="s">
        <v>15</v>
      </c>
      <c r="C113" s="9" t="s">
        <v>1</v>
      </c>
      <c r="D113" s="8">
        <f t="shared" si="40"/>
        <v>18.329776083151962</v>
      </c>
      <c r="E113" s="8">
        <f t="shared" si="40"/>
        <v>10.702903909016248</v>
      </c>
      <c r="F113" s="8">
        <f t="shared" si="40"/>
        <v>19.671044092436361</v>
      </c>
      <c r="G113" s="8">
        <f t="shared" si="40"/>
        <v>19.330222449186007</v>
      </c>
      <c r="H113" s="8">
        <f t="shared" si="40"/>
        <v>21.825620995623463</v>
      </c>
      <c r="I113" s="8">
        <f t="shared" si="40"/>
        <v>-21.140023132418438</v>
      </c>
      <c r="J113" s="8">
        <f t="shared" si="40"/>
        <v>4.237438391162307</v>
      </c>
      <c r="K113" s="8">
        <f t="shared" si="40"/>
        <v>9.5263152733672243</v>
      </c>
      <c r="L113" s="8">
        <v>21.033491671174652</v>
      </c>
      <c r="M113" s="8">
        <v>39.738290609071967</v>
      </c>
      <c r="N113" s="8">
        <v>26.761157720468187</v>
      </c>
      <c r="O113" s="8">
        <v>23.163551031053387</v>
      </c>
      <c r="P113" s="8">
        <v>24.886465119840139</v>
      </c>
      <c r="Q113" s="29"/>
      <c r="R113" s="9" t="s">
        <v>1</v>
      </c>
      <c r="S113" s="9" t="s">
        <v>1</v>
      </c>
      <c r="T113" s="7"/>
      <c r="U113" s="9" t="s">
        <v>1</v>
      </c>
      <c r="V113" s="8">
        <f t="shared" si="41"/>
        <v>19.155653968197008</v>
      </c>
      <c r="W113" s="8">
        <f t="shared" si="41"/>
        <v>13.251799570642486</v>
      </c>
      <c r="X113" s="8">
        <f t="shared" si="41"/>
        <v>19.014045600712603</v>
      </c>
      <c r="Y113" s="8">
        <f t="shared" si="41"/>
        <v>17.92957392192789</v>
      </c>
      <c r="Z113" s="8">
        <f t="shared" si="41"/>
        <v>21.312843029637762</v>
      </c>
      <c r="AA113" s="8">
        <f t="shared" si="41"/>
        <v>-28.51460422020342</v>
      </c>
      <c r="AB113" s="8">
        <v>2.2591249042116957</v>
      </c>
      <c r="AC113" s="8">
        <v>7.4883413107922125</v>
      </c>
      <c r="AD113" s="8">
        <v>13.551800569955287</v>
      </c>
      <c r="AE113" s="8">
        <v>10.50149648661025</v>
      </c>
      <c r="AF113" s="8">
        <v>14.349671214405802</v>
      </c>
      <c r="AG113" s="8">
        <v>25.382903051710159</v>
      </c>
      <c r="AH113" s="8">
        <v>22.373370073258371</v>
      </c>
      <c r="AI113" s="29"/>
      <c r="AJ113" s="9" t="s">
        <v>1</v>
      </c>
      <c r="AK113" s="9" t="s">
        <v>1</v>
      </c>
      <c r="AL113" s="11"/>
      <c r="AM113" s="9" t="s">
        <v>1</v>
      </c>
      <c r="AN113" s="8">
        <f t="shared" si="42"/>
        <v>3.6651900209839106</v>
      </c>
      <c r="AO113" s="8">
        <f t="shared" si="42"/>
        <v>-41.319178924324895</v>
      </c>
      <c r="AP113" s="8">
        <f t="shared" si="42"/>
        <v>45.550132869991813</v>
      </c>
      <c r="AQ113" s="8">
        <f t="shared" si="42"/>
        <v>64.442981493672733</v>
      </c>
      <c r="AR113" s="8">
        <f t="shared" si="42"/>
        <v>33.66985454383704</v>
      </c>
      <c r="AS113" s="8">
        <f t="shared" si="42"/>
        <v>133.45242247004356</v>
      </c>
      <c r="AT113" s="8">
        <v>16.936305115090988</v>
      </c>
      <c r="AU113" s="8">
        <v>20.966187909095858</v>
      </c>
      <c r="AV113" s="8">
        <v>58.35160662546577</v>
      </c>
      <c r="AW113" s="8">
        <v>144.31168987205959</v>
      </c>
      <c r="AX113" s="8">
        <v>46.840023989058224</v>
      </c>
      <c r="AY113" s="8">
        <v>20.367583947979927</v>
      </c>
      <c r="AZ113" s="8">
        <v>28.184411216800488</v>
      </c>
      <c r="BA113" s="29"/>
      <c r="BB113" s="9" t="s">
        <v>1</v>
      </c>
      <c r="BC113" s="9" t="s">
        <v>1</v>
      </c>
    </row>
    <row r="114" spans="1:55" ht="22.5" x14ac:dyDescent="0.25">
      <c r="A114" s="47" t="s">
        <v>77</v>
      </c>
      <c r="B114" s="17" t="s">
        <v>55</v>
      </c>
      <c r="C114" s="28">
        <v>58258.186000000002</v>
      </c>
      <c r="D114" s="28">
        <v>65565.031000000003</v>
      </c>
      <c r="E114" s="28">
        <v>72124.851999999999</v>
      </c>
      <c r="F114" s="28">
        <v>82585.370999999999</v>
      </c>
      <c r="G114" s="28">
        <v>88659.66</v>
      </c>
      <c r="H114" s="28">
        <v>90537.313999999998</v>
      </c>
      <c r="I114" s="28">
        <v>97284.042000000001</v>
      </c>
      <c r="J114" s="28">
        <v>100140.909</v>
      </c>
      <c r="K114" s="28">
        <v>97259.84599999999</v>
      </c>
      <c r="L114" s="28">
        <v>97481.307000000001</v>
      </c>
      <c r="M114" s="28">
        <v>103956.448</v>
      </c>
      <c r="N114" s="28">
        <v>111231.01170900004</v>
      </c>
      <c r="O114" s="28">
        <v>119828.5511682631</v>
      </c>
      <c r="P114" s="28">
        <v>126633.75112999999</v>
      </c>
      <c r="Q114" s="29"/>
      <c r="R114" s="19">
        <f>IFERROR(P114/O114-1,"X")</f>
        <v>5.6791139468765017E-2</v>
      </c>
      <c r="S114" s="19">
        <f>IFERROR(P114/L114-1,"X")</f>
        <v>0.29905676305714679</v>
      </c>
      <c r="T114" s="7"/>
      <c r="U114" s="28">
        <v>29621.956999999999</v>
      </c>
      <c r="V114" s="28">
        <v>34485.489000000001</v>
      </c>
      <c r="W114" s="28">
        <v>37234.425000000003</v>
      </c>
      <c r="X114" s="28">
        <v>42999.911999999997</v>
      </c>
      <c r="Y114" s="28">
        <v>45134.144</v>
      </c>
      <c r="Z114" s="28">
        <v>44986.976999999999</v>
      </c>
      <c r="AA114" s="28">
        <v>46031.976000000002</v>
      </c>
      <c r="AB114" s="28">
        <v>43788.703999999998</v>
      </c>
      <c r="AC114" s="28">
        <v>40818.773000000001</v>
      </c>
      <c r="AD114" s="28">
        <v>39451.966</v>
      </c>
      <c r="AE114" s="28">
        <v>39884.675000000003</v>
      </c>
      <c r="AF114" s="28">
        <v>41768.871999000003</v>
      </c>
      <c r="AG114" s="28">
        <v>45733.1</v>
      </c>
      <c r="AH114" s="28">
        <v>49084.217982999995</v>
      </c>
      <c r="AI114" s="29"/>
      <c r="AJ114" s="19">
        <f>IFERROR(AH114/AG114-1,"X")</f>
        <v>7.3275548410232316E-2</v>
      </c>
      <c r="AK114" s="19">
        <f>IFERROR(AH114/AD114-1,"X")</f>
        <v>0.24415138102369838</v>
      </c>
      <c r="AL114" s="11"/>
      <c r="AM114" s="28">
        <v>28636.228999999999</v>
      </c>
      <c r="AN114" s="28">
        <v>31079.542000000001</v>
      </c>
      <c r="AO114" s="28">
        <v>34890.427000000003</v>
      </c>
      <c r="AP114" s="28">
        <v>39585.459000000003</v>
      </c>
      <c r="AQ114" s="28">
        <v>43525.516000000003</v>
      </c>
      <c r="AR114" s="28">
        <v>45550.337</v>
      </c>
      <c r="AS114" s="28">
        <v>51252.065999999999</v>
      </c>
      <c r="AT114" s="28">
        <v>56352.205000000002</v>
      </c>
      <c r="AU114" s="28">
        <v>56441.072999999997</v>
      </c>
      <c r="AV114" s="28">
        <v>58029.341</v>
      </c>
      <c r="AW114" s="28">
        <v>64071.773000000001</v>
      </c>
      <c r="AX114" s="28">
        <v>69462.139710000047</v>
      </c>
      <c r="AY114" s="28">
        <v>74095.451168263098</v>
      </c>
      <c r="AZ114" s="28">
        <v>77549.533146999995</v>
      </c>
      <c r="BA114" s="29"/>
      <c r="BB114" s="19">
        <f>IFERROR(AZ114/AY114-1,"X")</f>
        <v>4.6616653576925238E-2</v>
      </c>
      <c r="BC114" s="19">
        <f>IFERROR(AZ114/AV114-1,"X")</f>
        <v>0.33638486687277713</v>
      </c>
    </row>
    <row r="115" spans="1:55" s="6" customFormat="1" x14ac:dyDescent="0.25">
      <c r="A115" s="54" t="s">
        <v>20</v>
      </c>
      <c r="B115" s="10" t="s">
        <v>55</v>
      </c>
      <c r="C115" s="8">
        <v>330.07299999999998</v>
      </c>
      <c r="D115" s="8">
        <v>325.74099999999999</v>
      </c>
      <c r="E115" s="8">
        <v>322.43599999999998</v>
      </c>
      <c r="F115" s="8">
        <v>365.80500000000001</v>
      </c>
      <c r="G115" s="8">
        <v>416.10599999999999</v>
      </c>
      <c r="H115" s="8">
        <v>425.34899999999999</v>
      </c>
      <c r="I115" s="8">
        <v>460.82799999999997</v>
      </c>
      <c r="J115" s="8">
        <v>524.72900000000004</v>
      </c>
      <c r="K115" s="8">
        <v>568.73199999999997</v>
      </c>
      <c r="L115" s="8">
        <v>525.78199999999993</v>
      </c>
      <c r="M115" s="8">
        <v>547.38800000000003</v>
      </c>
      <c r="N115" s="8">
        <v>524.42863199999931</v>
      </c>
      <c r="O115" s="8">
        <v>449.90404685132927</v>
      </c>
      <c r="P115" s="8">
        <v>417.47822800000006</v>
      </c>
      <c r="Q115" s="29"/>
      <c r="R115" s="24">
        <f>IFERROR(P115/O115-1,"X")</f>
        <v>-7.2072743239947612E-2</v>
      </c>
      <c r="S115" s="24">
        <f>IFERROR(P115/L115-1,"X")</f>
        <v>-0.20598607788018586</v>
      </c>
      <c r="T115" s="7"/>
      <c r="U115" s="8">
        <v>38.055</v>
      </c>
      <c r="V115" s="8">
        <v>44.47</v>
      </c>
      <c r="W115" s="8">
        <v>21.841000000000001</v>
      </c>
      <c r="X115" s="8">
        <v>26.300999999999998</v>
      </c>
      <c r="Y115" s="8">
        <v>30.452000000000002</v>
      </c>
      <c r="Z115" s="8">
        <v>32.994</v>
      </c>
      <c r="AA115" s="8">
        <v>37.832000000000001</v>
      </c>
      <c r="AB115" s="8">
        <v>51.398000000000003</v>
      </c>
      <c r="AC115" s="8">
        <v>60.612000000000002</v>
      </c>
      <c r="AD115" s="8">
        <v>59.292999999999999</v>
      </c>
      <c r="AE115" s="8">
        <v>50.103000000000002</v>
      </c>
      <c r="AF115" s="8">
        <v>45.112884999999991</v>
      </c>
      <c r="AG115" s="8">
        <v>45.49781999999999</v>
      </c>
      <c r="AH115" s="8">
        <v>43.112496</v>
      </c>
      <c r="AI115" s="29"/>
      <c r="AJ115" s="24">
        <f>IFERROR(AH115/AG115-1,"X")</f>
        <v>-5.2427215194046473E-2</v>
      </c>
      <c r="AK115" s="24">
        <f>IFERROR(AH115/AD115-1,"X")</f>
        <v>-0.27289062789874019</v>
      </c>
      <c r="AL115" s="11"/>
      <c r="AM115" s="8">
        <v>292.01799999999997</v>
      </c>
      <c r="AN115" s="8">
        <v>281.27100000000002</v>
      </c>
      <c r="AO115" s="8">
        <v>300.59500000000003</v>
      </c>
      <c r="AP115" s="8">
        <v>339.50400000000002</v>
      </c>
      <c r="AQ115" s="8">
        <v>385.654</v>
      </c>
      <c r="AR115" s="8">
        <v>392.35500000000002</v>
      </c>
      <c r="AS115" s="8">
        <v>422.99599999999998</v>
      </c>
      <c r="AT115" s="8">
        <v>473.33100000000002</v>
      </c>
      <c r="AU115" s="8">
        <v>508.12</v>
      </c>
      <c r="AV115" s="8">
        <v>466.48899999999998</v>
      </c>
      <c r="AW115" s="8">
        <v>497.28500000000003</v>
      </c>
      <c r="AX115" s="8">
        <v>479.31574699999931</v>
      </c>
      <c r="AY115" s="8">
        <v>404.40622685132928</v>
      </c>
      <c r="AZ115" s="8">
        <v>374.36573200000004</v>
      </c>
      <c r="BA115" s="29"/>
      <c r="BB115" s="24">
        <f>IFERROR(AZ115/AY115-1,"X")</f>
        <v>-7.4282968106653136E-2</v>
      </c>
      <c r="BC115" s="24">
        <f>IFERROR(AZ115/AV115-1,"X")</f>
        <v>-0.19748218714696364</v>
      </c>
    </row>
    <row r="116" spans="1:55" s="6" customFormat="1" ht="22.5" x14ac:dyDescent="0.25">
      <c r="A116" s="55" t="s">
        <v>76</v>
      </c>
      <c r="B116" s="10" t="s">
        <v>55</v>
      </c>
      <c r="C116" s="8">
        <v>324.93799999999999</v>
      </c>
      <c r="D116" s="8">
        <v>313.3</v>
      </c>
      <c r="E116" s="8">
        <v>310.33800000000002</v>
      </c>
      <c r="F116" s="8">
        <v>348.28899999999999</v>
      </c>
      <c r="G116" s="8">
        <v>390.73</v>
      </c>
      <c r="H116" s="8">
        <v>401.26</v>
      </c>
      <c r="I116" s="8">
        <v>434.86400000000003</v>
      </c>
      <c r="J116" s="8">
        <v>494.83499999999998</v>
      </c>
      <c r="K116" s="8">
        <v>509.02199999999999</v>
      </c>
      <c r="L116" s="8">
        <v>461.65800000000002</v>
      </c>
      <c r="M116" s="8">
        <v>479.113</v>
      </c>
      <c r="N116" s="8">
        <v>378.96220599999992</v>
      </c>
      <c r="O116" s="8">
        <v>320.12191764795818</v>
      </c>
      <c r="P116" s="8">
        <v>325.81509500000016</v>
      </c>
      <c r="Q116" s="29"/>
      <c r="R116" s="24">
        <f>IFERROR(P116/O116-1,"X")</f>
        <v>1.7784403498116053E-2</v>
      </c>
      <c r="S116" s="24">
        <f>IFERROR(P116/L116-1,"X")</f>
        <v>-0.29425008339506709</v>
      </c>
      <c r="T116" s="7"/>
      <c r="U116" s="8">
        <v>37.267000000000003</v>
      </c>
      <c r="V116" s="8">
        <v>36.497999999999998</v>
      </c>
      <c r="W116" s="8">
        <v>17.852</v>
      </c>
      <c r="X116" s="8">
        <v>21.254999999999999</v>
      </c>
      <c r="Y116" s="8">
        <v>23.091999999999999</v>
      </c>
      <c r="Z116" s="8">
        <v>26.006</v>
      </c>
      <c r="AA116" s="8">
        <v>30.626999999999999</v>
      </c>
      <c r="AB116" s="8">
        <v>41.781999999999996</v>
      </c>
      <c r="AC116" s="8">
        <v>48.177999999999997</v>
      </c>
      <c r="AD116" s="8">
        <v>44.808999999999997</v>
      </c>
      <c r="AE116" s="8">
        <v>35.095999999999997</v>
      </c>
      <c r="AF116" s="8">
        <v>32.770544000000001</v>
      </c>
      <c r="AG116" s="8">
        <v>32.663217000000003</v>
      </c>
      <c r="AH116" s="8">
        <v>32.910159999999998</v>
      </c>
      <c r="AI116" s="29"/>
      <c r="AJ116" s="24">
        <f>IFERROR(AH116/AG116-1,"X")</f>
        <v>7.5602779726196001E-3</v>
      </c>
      <c r="AK116" s="24">
        <f>IFERROR(AH116/AD116-1,"X")</f>
        <v>-0.26554576089624848</v>
      </c>
      <c r="AL116" s="11"/>
      <c r="AM116" s="8">
        <v>287.67099999999999</v>
      </c>
      <c r="AN116" s="8">
        <v>276.80200000000002</v>
      </c>
      <c r="AO116" s="8">
        <v>292.48599999999999</v>
      </c>
      <c r="AP116" s="8">
        <v>327.03399999999999</v>
      </c>
      <c r="AQ116" s="8">
        <v>367.63799999999998</v>
      </c>
      <c r="AR116" s="8">
        <v>375.25400000000002</v>
      </c>
      <c r="AS116" s="8">
        <v>404.23700000000002</v>
      </c>
      <c r="AT116" s="8">
        <v>453.053</v>
      </c>
      <c r="AU116" s="8">
        <v>460.84399999999999</v>
      </c>
      <c r="AV116" s="8">
        <v>416.84899999999999</v>
      </c>
      <c r="AW116" s="8">
        <v>444.017</v>
      </c>
      <c r="AX116" s="8">
        <v>346.19166199999989</v>
      </c>
      <c r="AY116" s="8">
        <v>287.45870064795821</v>
      </c>
      <c r="AZ116" s="8">
        <v>292.90493500000014</v>
      </c>
      <c r="BA116" s="29"/>
      <c r="BB116" s="24">
        <f>IFERROR(AZ116/AY116-1,"X")</f>
        <v>1.8946145445469575E-2</v>
      </c>
      <c r="BC116" s="24">
        <f>IFERROR(AZ116/AV116-1,"X")</f>
        <v>-0.29733564192309414</v>
      </c>
    </row>
    <row r="117" spans="1:55" s="6" customFormat="1" x14ac:dyDescent="0.25">
      <c r="A117" s="54" t="s">
        <v>17</v>
      </c>
      <c r="B117" s="10" t="s">
        <v>55</v>
      </c>
      <c r="C117" s="8">
        <v>302.42200000000003</v>
      </c>
      <c r="D117" s="8">
        <v>278.851</v>
      </c>
      <c r="E117" s="8">
        <v>278.11200000000002</v>
      </c>
      <c r="F117" s="8">
        <v>317.95699999999999</v>
      </c>
      <c r="G117" s="8">
        <v>375.678</v>
      </c>
      <c r="H117" s="8">
        <v>345.61700000000002</v>
      </c>
      <c r="I117" s="8">
        <v>386.18399999999997</v>
      </c>
      <c r="J117" s="8">
        <v>479.00099999999998</v>
      </c>
      <c r="K117" s="8">
        <v>422.81299999999999</v>
      </c>
      <c r="L117" s="8">
        <v>423.32000000000005</v>
      </c>
      <c r="M117" s="8">
        <v>485.81</v>
      </c>
      <c r="N117" s="8">
        <v>582.82420000000002</v>
      </c>
      <c r="O117" s="8">
        <v>548.41352820226746</v>
      </c>
      <c r="P117" s="8">
        <v>533.30190200000004</v>
      </c>
      <c r="Q117" s="29"/>
      <c r="R117" s="24">
        <f>IFERROR(P117/O117-1,"X")</f>
        <v>-2.7555166722097901E-2</v>
      </c>
      <c r="S117" s="24">
        <f>IFERROR(P117/L117-1,"X")</f>
        <v>0.25980795143154101</v>
      </c>
      <c r="T117" s="7"/>
      <c r="U117" s="8">
        <v>52.707999999999998</v>
      </c>
      <c r="V117" s="8">
        <v>37.412999999999997</v>
      </c>
      <c r="W117" s="8">
        <v>22.898</v>
      </c>
      <c r="X117" s="8">
        <v>16.984999999999999</v>
      </c>
      <c r="Y117" s="8">
        <v>16.632999999999999</v>
      </c>
      <c r="Z117" s="8">
        <v>19.289000000000001</v>
      </c>
      <c r="AA117" s="8">
        <v>25.481000000000002</v>
      </c>
      <c r="AB117" s="8">
        <v>35.387</v>
      </c>
      <c r="AC117" s="8">
        <v>43.295000000000002</v>
      </c>
      <c r="AD117" s="8">
        <v>50.91</v>
      </c>
      <c r="AE117" s="8">
        <v>48.116999999999997</v>
      </c>
      <c r="AF117" s="8">
        <v>56.663314999999997</v>
      </c>
      <c r="AG117" s="8">
        <v>50.530137999999994</v>
      </c>
      <c r="AH117" s="8">
        <v>52.202782999999997</v>
      </c>
      <c r="AI117" s="29"/>
      <c r="AJ117" s="24">
        <f>IFERROR(AH117/AG117-1,"X")</f>
        <v>3.3101928199760655E-2</v>
      </c>
      <c r="AK117" s="24">
        <f>IFERROR(AH117/AD117-1,"X")</f>
        <v>2.5393498330386954E-2</v>
      </c>
      <c r="AL117" s="11"/>
      <c r="AM117" s="8">
        <v>249.714</v>
      </c>
      <c r="AN117" s="8">
        <v>241.43799999999999</v>
      </c>
      <c r="AO117" s="8">
        <v>255.214</v>
      </c>
      <c r="AP117" s="8">
        <v>300.97199999999998</v>
      </c>
      <c r="AQ117" s="8">
        <v>359.04500000000002</v>
      </c>
      <c r="AR117" s="8">
        <v>326.32799999999997</v>
      </c>
      <c r="AS117" s="8">
        <v>360.70299999999997</v>
      </c>
      <c r="AT117" s="8">
        <v>443.61399999999998</v>
      </c>
      <c r="AU117" s="8">
        <v>379.51799999999997</v>
      </c>
      <c r="AV117" s="8">
        <v>372.41</v>
      </c>
      <c r="AW117" s="8">
        <v>437.69299999999998</v>
      </c>
      <c r="AX117" s="8">
        <v>526.16088500000001</v>
      </c>
      <c r="AY117" s="8">
        <v>497.88339020226744</v>
      </c>
      <c r="AZ117" s="8">
        <v>481.09911900000009</v>
      </c>
      <c r="BA117" s="29"/>
      <c r="BB117" s="24">
        <f>IFERROR(AZ117/AY117-1,"X")</f>
        <v>-3.3711249526618414E-2</v>
      </c>
      <c r="BC117" s="24">
        <f>IFERROR(AZ117/AV117-1,"X")</f>
        <v>0.2918533847103999</v>
      </c>
    </row>
    <row r="118" spans="1:55" s="6" customFormat="1" ht="22.5" x14ac:dyDescent="0.25">
      <c r="A118" s="55" t="s">
        <v>76</v>
      </c>
      <c r="B118" s="10" t="s">
        <v>55</v>
      </c>
      <c r="C118" s="8">
        <v>278.15800000000002</v>
      </c>
      <c r="D118" s="8">
        <v>255.50700000000001</v>
      </c>
      <c r="E118" s="8">
        <v>252.077</v>
      </c>
      <c r="F118" s="8">
        <v>289.55200000000002</v>
      </c>
      <c r="G118" s="8">
        <v>342.22399999999999</v>
      </c>
      <c r="H118" s="8">
        <v>323.57499999999999</v>
      </c>
      <c r="I118" s="8">
        <v>365.62299999999999</v>
      </c>
      <c r="J118" s="8">
        <v>457.87600000000003</v>
      </c>
      <c r="K118" s="8">
        <v>388.16199999999998</v>
      </c>
      <c r="L118" s="8">
        <v>384.83699999999999</v>
      </c>
      <c r="M118" s="8">
        <v>445.56799999999998</v>
      </c>
      <c r="N118" s="8">
        <v>505.38240100000013</v>
      </c>
      <c r="O118" s="8">
        <v>479.12417455265239</v>
      </c>
      <c r="P118" s="8">
        <v>457.2881579999999</v>
      </c>
      <c r="Q118" s="29"/>
      <c r="R118" s="24">
        <f>IFERROR(P118/O118-1,"X")</f>
        <v>-4.5574858695118681E-2</v>
      </c>
      <c r="S118" s="24">
        <f>IFERROR(P118/L118-1,"X")</f>
        <v>0.18826453277621402</v>
      </c>
      <c r="T118" s="7"/>
      <c r="U118" s="8">
        <v>51.709000000000003</v>
      </c>
      <c r="V118" s="8">
        <v>34.348999999999997</v>
      </c>
      <c r="W118" s="8">
        <v>22.04</v>
      </c>
      <c r="X118" s="8">
        <v>15.763999999999999</v>
      </c>
      <c r="Y118" s="8">
        <v>14.394</v>
      </c>
      <c r="Z118" s="8">
        <v>16.925000000000001</v>
      </c>
      <c r="AA118" s="8">
        <v>24.721</v>
      </c>
      <c r="AB118" s="8">
        <v>34.049999999999997</v>
      </c>
      <c r="AC118" s="8">
        <v>41.106000000000002</v>
      </c>
      <c r="AD118" s="8">
        <v>47.908000000000001</v>
      </c>
      <c r="AE118" s="8">
        <v>44.277000000000001</v>
      </c>
      <c r="AF118" s="8">
        <v>50.612945000000011</v>
      </c>
      <c r="AG118" s="8">
        <v>48.734767999999995</v>
      </c>
      <c r="AH118" s="8">
        <v>49.909510999999995</v>
      </c>
      <c r="AI118" s="29"/>
      <c r="AJ118" s="24">
        <f>IFERROR(AH118/AG118-1,"X")</f>
        <v>2.4104823890820581E-2</v>
      </c>
      <c r="AK118" s="24">
        <f>IFERROR(AH118/AD118-1,"X")</f>
        <v>4.1778220756449658E-2</v>
      </c>
      <c r="AL118" s="11"/>
      <c r="AM118" s="8">
        <v>226.44900000000001</v>
      </c>
      <c r="AN118" s="8">
        <v>221.15799999999999</v>
      </c>
      <c r="AO118" s="8">
        <v>230.03700000000001</v>
      </c>
      <c r="AP118" s="8">
        <v>273.78800000000001</v>
      </c>
      <c r="AQ118" s="8">
        <v>327.83</v>
      </c>
      <c r="AR118" s="8">
        <v>306.64999999999998</v>
      </c>
      <c r="AS118" s="8">
        <v>340.90199999999999</v>
      </c>
      <c r="AT118" s="8">
        <v>423.82600000000002</v>
      </c>
      <c r="AU118" s="8">
        <v>347.05599999999998</v>
      </c>
      <c r="AV118" s="8">
        <v>336.92899999999997</v>
      </c>
      <c r="AW118" s="8">
        <v>401.291</v>
      </c>
      <c r="AX118" s="8">
        <v>454.7694560000001</v>
      </c>
      <c r="AY118" s="8">
        <v>430.38940655265242</v>
      </c>
      <c r="AZ118" s="8">
        <v>407.37864699999989</v>
      </c>
      <c r="BA118" s="29"/>
      <c r="BB118" s="24">
        <f>IFERROR(AZ118/AY118-1,"X")</f>
        <v>-5.3464976605639314E-2</v>
      </c>
      <c r="BC118" s="24">
        <f>IFERROR(AZ118/AV118-1,"X")</f>
        <v>0.20909344995533163</v>
      </c>
    </row>
    <row r="119" spans="1:55" s="6" customFormat="1" x14ac:dyDescent="0.25">
      <c r="A119" s="54" t="s">
        <v>18</v>
      </c>
      <c r="B119" s="10" t="s">
        <v>55</v>
      </c>
      <c r="C119" s="8">
        <v>57625.688000000002</v>
      </c>
      <c r="D119" s="8">
        <v>64960.438999999998</v>
      </c>
      <c r="E119" s="8">
        <v>71524.304000000004</v>
      </c>
      <c r="F119" s="8">
        <v>81901.61</v>
      </c>
      <c r="G119" s="8">
        <v>87867.876000000004</v>
      </c>
      <c r="H119" s="8">
        <v>89766.347999999998</v>
      </c>
      <c r="I119" s="8">
        <v>96437.03</v>
      </c>
      <c r="J119" s="8">
        <v>99137.178</v>
      </c>
      <c r="K119" s="8">
        <v>96268.301000000007</v>
      </c>
      <c r="L119" s="8">
        <v>96532.205000000002</v>
      </c>
      <c r="M119" s="8">
        <v>102923.25099999999</v>
      </c>
      <c r="N119" s="8">
        <v>110123.75887599995</v>
      </c>
      <c r="O119" s="8">
        <v>118830.23359320944</v>
      </c>
      <c r="P119" s="8">
        <v>125682.97099999999</v>
      </c>
      <c r="Q119" s="29"/>
      <c r="R119" s="24">
        <f>IFERROR(P119/O119-1,"X")</f>
        <v>5.7668298711331945E-2</v>
      </c>
      <c r="S119" s="24">
        <f>IFERROR(P119/L119-1,"X")</f>
        <v>0.30197969682760273</v>
      </c>
      <c r="T119" s="7"/>
      <c r="U119" s="8">
        <v>29531.190999999999</v>
      </c>
      <c r="V119" s="8">
        <v>34403.606</v>
      </c>
      <c r="W119" s="8">
        <v>37189.686000000002</v>
      </c>
      <c r="X119" s="8">
        <v>42956.625999999997</v>
      </c>
      <c r="Y119" s="8">
        <v>45087.059000000001</v>
      </c>
      <c r="Z119" s="8">
        <v>44934.694000000003</v>
      </c>
      <c r="AA119" s="8">
        <v>45968.663</v>
      </c>
      <c r="AB119" s="8">
        <v>43701.919000000002</v>
      </c>
      <c r="AC119" s="8">
        <v>40714.866000000002</v>
      </c>
      <c r="AD119" s="8">
        <v>39341.762999999999</v>
      </c>
      <c r="AE119" s="8">
        <v>39786.455999999998</v>
      </c>
      <c r="AF119" s="8">
        <v>41667.095798000002</v>
      </c>
      <c r="AG119" s="8">
        <v>45637.072042000007</v>
      </c>
      <c r="AH119" s="8">
        <v>48988.902703999993</v>
      </c>
      <c r="AI119" s="29"/>
      <c r="AJ119" s="24">
        <f>IFERROR(AH119/AG119-1,"X")</f>
        <v>7.3445348529705967E-2</v>
      </c>
      <c r="AK119" s="24">
        <f>IFERROR(AH119/AD119-1,"X")</f>
        <v>0.24521371103780965</v>
      </c>
      <c r="AL119" s="11"/>
      <c r="AM119" s="8">
        <v>28094.496999999999</v>
      </c>
      <c r="AN119" s="8">
        <v>30556.832999999999</v>
      </c>
      <c r="AO119" s="8">
        <v>34334.618000000002</v>
      </c>
      <c r="AP119" s="8">
        <v>38944.983999999997</v>
      </c>
      <c r="AQ119" s="8">
        <v>42780.817000000003</v>
      </c>
      <c r="AR119" s="8">
        <v>44831.654000000002</v>
      </c>
      <c r="AS119" s="8">
        <v>50468.366999999998</v>
      </c>
      <c r="AT119" s="8">
        <v>55435.258999999998</v>
      </c>
      <c r="AU119" s="8">
        <v>55553.434999999998</v>
      </c>
      <c r="AV119" s="8">
        <v>57190.442000000003</v>
      </c>
      <c r="AW119" s="8">
        <v>63136.794999999998</v>
      </c>
      <c r="AX119" s="8">
        <v>68456.66307799994</v>
      </c>
      <c r="AY119" s="8">
        <v>73193.161551209443</v>
      </c>
      <c r="AZ119" s="8">
        <v>76694.068295999998</v>
      </c>
      <c r="BA119" s="29"/>
      <c r="BB119" s="24">
        <f>IFERROR(AZ119/AY119-1,"X")</f>
        <v>4.7831063320596501E-2</v>
      </c>
      <c r="BC119" s="24">
        <f>IFERROR(AZ119/AV119-1,"X")</f>
        <v>0.34102947300179975</v>
      </c>
    </row>
    <row r="120" spans="1:55" s="6" customFormat="1" x14ac:dyDescent="0.25">
      <c r="A120" s="52" t="s">
        <v>81</v>
      </c>
      <c r="B120" s="10" t="s">
        <v>55</v>
      </c>
      <c r="C120" s="8">
        <v>40870.841999999997</v>
      </c>
      <c r="D120" s="8">
        <v>45501.358999999997</v>
      </c>
      <c r="E120" s="8">
        <v>49917.09</v>
      </c>
      <c r="F120" s="8">
        <v>56719.101999999999</v>
      </c>
      <c r="G120" s="8">
        <v>60200.61</v>
      </c>
      <c r="H120" s="8">
        <v>62269.962</v>
      </c>
      <c r="I120" s="8">
        <v>65282.180000000008</v>
      </c>
      <c r="J120" s="8">
        <v>65848.800000000003</v>
      </c>
      <c r="K120" s="8">
        <v>62509.320999999996</v>
      </c>
      <c r="L120" s="8">
        <v>62404.112000000001</v>
      </c>
      <c r="M120" s="8">
        <v>66064.472999999998</v>
      </c>
      <c r="N120" s="8">
        <v>71444.813871999955</v>
      </c>
      <c r="O120" s="8">
        <v>74506.179708213065</v>
      </c>
      <c r="P120" s="8">
        <v>76304.285806</v>
      </c>
      <c r="Q120" s="29"/>
      <c r="R120" s="24">
        <f>IFERROR(P120/O120-1,"X")</f>
        <v>2.4133650454617461E-2</v>
      </c>
      <c r="S120" s="24">
        <f>IFERROR(P120/L120-1,"X")</f>
        <v>0.22274451731642286</v>
      </c>
      <c r="T120" s="7"/>
      <c r="U120" s="8">
        <v>18325.304</v>
      </c>
      <c r="V120" s="8">
        <v>21416.013999999999</v>
      </c>
      <c r="W120" s="8">
        <v>22521.378000000001</v>
      </c>
      <c r="X120" s="8">
        <v>25863.379000000001</v>
      </c>
      <c r="Y120" s="8">
        <v>26420.249</v>
      </c>
      <c r="Z120" s="8">
        <v>26205.816999999999</v>
      </c>
      <c r="AA120" s="8">
        <v>24981.454000000002</v>
      </c>
      <c r="AB120" s="8">
        <v>22104.79</v>
      </c>
      <c r="AC120" s="8">
        <v>18753.55</v>
      </c>
      <c r="AD120" s="8">
        <v>17805.561000000002</v>
      </c>
      <c r="AE120" s="8">
        <v>17522.044000000002</v>
      </c>
      <c r="AF120" s="8">
        <v>19592.436407000005</v>
      </c>
      <c r="AG120" s="8">
        <v>20412.841709</v>
      </c>
      <c r="AH120" s="8">
        <v>22028.114087000005</v>
      </c>
      <c r="AI120" s="29"/>
      <c r="AJ120" s="24">
        <f>IFERROR(AH120/AG120-1,"X")</f>
        <v>7.9130206417455051E-2</v>
      </c>
      <c r="AK120" s="24">
        <f>IFERROR(AH120/AD120-1,"X")</f>
        <v>0.23714799477534032</v>
      </c>
      <c r="AL120" s="11"/>
      <c r="AM120" s="8">
        <v>22545.538</v>
      </c>
      <c r="AN120" s="8">
        <v>24085.345000000001</v>
      </c>
      <c r="AO120" s="8">
        <v>27395.712</v>
      </c>
      <c r="AP120" s="8">
        <v>30855.723000000002</v>
      </c>
      <c r="AQ120" s="8">
        <v>33780.360999999997</v>
      </c>
      <c r="AR120" s="8">
        <v>36064.144999999997</v>
      </c>
      <c r="AS120" s="8">
        <v>40300.726000000002</v>
      </c>
      <c r="AT120" s="8">
        <v>43744.01</v>
      </c>
      <c r="AU120" s="8">
        <v>43755.771000000001</v>
      </c>
      <c r="AV120" s="8">
        <v>44598.550999999999</v>
      </c>
      <c r="AW120" s="8">
        <v>48542.428999999996</v>
      </c>
      <c r="AX120" s="8">
        <v>51852.377464999954</v>
      </c>
      <c r="AY120" s="8">
        <v>54093.337999213065</v>
      </c>
      <c r="AZ120" s="8">
        <v>54276.171718999998</v>
      </c>
      <c r="BA120" s="29"/>
      <c r="BB120" s="24">
        <f>IFERROR(AZ120/AY120-1,"X")</f>
        <v>3.3799674146490766E-3</v>
      </c>
      <c r="BC120" s="24">
        <f>IFERROR(AZ120/AV120-1,"X")</f>
        <v>0.21699406151110145</v>
      </c>
    </row>
    <row r="121" spans="1:55" s="6" customFormat="1" x14ac:dyDescent="0.25">
      <c r="A121" s="52" t="s">
        <v>82</v>
      </c>
      <c r="B121" s="10" t="s">
        <v>55</v>
      </c>
      <c r="C121" s="58">
        <v>16754.846000000001</v>
      </c>
      <c r="D121" s="58">
        <v>19459.080000000002</v>
      </c>
      <c r="E121" s="58">
        <v>21607.214</v>
      </c>
      <c r="F121" s="58">
        <v>25182.508000000002</v>
      </c>
      <c r="G121" s="58">
        <v>27667.266</v>
      </c>
      <c r="H121" s="58">
        <v>27496.385999999999</v>
      </c>
      <c r="I121" s="58">
        <v>31154.85</v>
      </c>
      <c r="J121" s="58">
        <v>33288.377999999997</v>
      </c>
      <c r="K121" s="58">
        <v>33758.979999999996</v>
      </c>
      <c r="L121" s="58">
        <v>34128.093000000001</v>
      </c>
      <c r="M121" s="58">
        <v>36858.777999999998</v>
      </c>
      <c r="N121" s="58">
        <v>35345.564308999972</v>
      </c>
      <c r="O121" s="58">
        <v>40730.206343996397</v>
      </c>
      <c r="P121" s="58">
        <v>45310.308611</v>
      </c>
      <c r="Q121" s="29"/>
      <c r="R121" s="24">
        <f>IFERROR(P121/O121-1,"X")</f>
        <v>0.11244976831988751</v>
      </c>
      <c r="S121" s="24">
        <f>IFERROR(P121/L121-1,"X")</f>
        <v>0.32765427622926357</v>
      </c>
      <c r="T121" s="7"/>
      <c r="U121" s="58">
        <v>11205.887000000001</v>
      </c>
      <c r="V121" s="58">
        <v>12987.592000000001</v>
      </c>
      <c r="W121" s="58">
        <v>14668.308000000001</v>
      </c>
      <c r="X121" s="58">
        <v>17093.246999999999</v>
      </c>
      <c r="Y121" s="58">
        <v>18666.810000000001</v>
      </c>
      <c r="Z121" s="58">
        <v>18728.877</v>
      </c>
      <c r="AA121" s="58">
        <v>20987.208999999999</v>
      </c>
      <c r="AB121" s="58">
        <v>21597.129000000001</v>
      </c>
      <c r="AC121" s="58">
        <v>21961.315999999999</v>
      </c>
      <c r="AD121" s="58">
        <v>21536.202000000001</v>
      </c>
      <c r="AE121" s="58">
        <v>22264.412</v>
      </c>
      <c r="AF121" s="58">
        <v>19144.448971999995</v>
      </c>
      <c r="AG121" s="58">
        <v>22259.319802000009</v>
      </c>
      <c r="AH121" s="58">
        <v>23874.152751999991</v>
      </c>
      <c r="AI121" s="29"/>
      <c r="AJ121" s="24">
        <f>IFERROR(AH121/AG121-1,"X")</f>
        <v>7.2546374478832387E-2</v>
      </c>
      <c r="AK121" s="24">
        <f>IFERROR(AH121/AD121-1,"X")</f>
        <v>0.10855910211094733</v>
      </c>
      <c r="AL121" s="11"/>
      <c r="AM121" s="58">
        <v>5548.9589999999998</v>
      </c>
      <c r="AN121" s="58">
        <v>6471.4880000000003</v>
      </c>
      <c r="AO121" s="58">
        <v>6938.9059999999999</v>
      </c>
      <c r="AP121" s="58">
        <v>8089.2610000000004</v>
      </c>
      <c r="AQ121" s="58">
        <v>9000.4560000000001</v>
      </c>
      <c r="AR121" s="58">
        <v>8767.509</v>
      </c>
      <c r="AS121" s="58">
        <v>10167.641</v>
      </c>
      <c r="AT121" s="58">
        <v>11691.249</v>
      </c>
      <c r="AU121" s="58">
        <v>11797.664000000001</v>
      </c>
      <c r="AV121" s="58">
        <v>12591.891</v>
      </c>
      <c r="AW121" s="58">
        <v>14594.366</v>
      </c>
      <c r="AX121" s="58">
        <v>16201.115336999979</v>
      </c>
      <c r="AY121" s="58">
        <v>18470.886541996384</v>
      </c>
      <c r="AZ121" s="58">
        <v>21436.155859000006</v>
      </c>
      <c r="BA121" s="29"/>
      <c r="BB121" s="24">
        <f>IFERROR(AZ121/AY121-1,"X")</f>
        <v>0.1605374658255645</v>
      </c>
      <c r="BC121" s="24">
        <f>IFERROR(AZ121/AV121-1,"X")</f>
        <v>0.70237781275266808</v>
      </c>
    </row>
    <row r="122" spans="1:55" s="6" customFormat="1" x14ac:dyDescent="0.25">
      <c r="A122" s="52" t="s">
        <v>225</v>
      </c>
      <c r="B122" s="10" t="s">
        <v>55</v>
      </c>
      <c r="C122" s="25" t="s">
        <v>1</v>
      </c>
      <c r="D122" s="25" t="s">
        <v>1</v>
      </c>
      <c r="E122" s="25" t="s">
        <v>1</v>
      </c>
      <c r="F122" s="25" t="s">
        <v>1</v>
      </c>
      <c r="G122" s="25" t="s">
        <v>1</v>
      </c>
      <c r="H122" s="25" t="s">
        <v>1</v>
      </c>
      <c r="I122" s="25" t="s">
        <v>1</v>
      </c>
      <c r="J122" s="25" t="s">
        <v>1</v>
      </c>
      <c r="K122" s="25" t="s">
        <v>1</v>
      </c>
      <c r="L122" s="25" t="s">
        <v>1</v>
      </c>
      <c r="M122" s="25" t="s">
        <v>1</v>
      </c>
      <c r="N122" s="58">
        <v>52.913826999999984</v>
      </c>
      <c r="O122" s="58">
        <v>51.180934206130992</v>
      </c>
      <c r="P122" s="58">
        <v>35.328254000000008</v>
      </c>
      <c r="Q122" s="29"/>
      <c r="R122" s="24">
        <f>IFERROR(P122/O122-1,"X")</f>
        <v>-0.30973800013662089</v>
      </c>
      <c r="S122" s="24" t="str">
        <f>IFERROR(P122/L122-1,"X")</f>
        <v>X</v>
      </c>
      <c r="T122" s="7"/>
      <c r="U122" s="25" t="s">
        <v>1</v>
      </c>
      <c r="V122" s="25" t="s">
        <v>1</v>
      </c>
      <c r="W122" s="25" t="s">
        <v>1</v>
      </c>
      <c r="X122" s="25" t="s">
        <v>1</v>
      </c>
      <c r="Y122" s="25" t="s">
        <v>1</v>
      </c>
      <c r="Z122" s="25" t="s">
        <v>1</v>
      </c>
      <c r="AA122" s="25" t="s">
        <v>1</v>
      </c>
      <c r="AB122" s="25" t="s">
        <v>1</v>
      </c>
      <c r="AC122" s="25" t="s">
        <v>1</v>
      </c>
      <c r="AD122" s="25" t="s">
        <v>1</v>
      </c>
      <c r="AE122" s="25" t="s">
        <v>1</v>
      </c>
      <c r="AF122" s="58">
        <v>3.0155440000000002</v>
      </c>
      <c r="AG122" s="58">
        <v>2.7685569999999999</v>
      </c>
      <c r="AH122" s="58">
        <v>2.7844830000000003</v>
      </c>
      <c r="AI122" s="29"/>
      <c r="AJ122" s="24">
        <f>IFERROR(AH122/AG122-1,"X")</f>
        <v>5.7524551598542306E-3</v>
      </c>
      <c r="AK122" s="24" t="str">
        <f>IFERROR(AH122/AD122-1,"X")</f>
        <v>X</v>
      </c>
      <c r="AL122" s="11"/>
      <c r="AM122" s="25" t="s">
        <v>1</v>
      </c>
      <c r="AN122" s="25" t="s">
        <v>1</v>
      </c>
      <c r="AO122" s="25" t="s">
        <v>1</v>
      </c>
      <c r="AP122" s="25" t="s">
        <v>1</v>
      </c>
      <c r="AQ122" s="25" t="s">
        <v>1</v>
      </c>
      <c r="AR122" s="25" t="s">
        <v>1</v>
      </c>
      <c r="AS122" s="25" t="s">
        <v>1</v>
      </c>
      <c r="AT122" s="25" t="s">
        <v>1</v>
      </c>
      <c r="AU122" s="25" t="s">
        <v>1</v>
      </c>
      <c r="AV122" s="25" t="s">
        <v>1</v>
      </c>
      <c r="AW122" s="25" t="s">
        <v>1</v>
      </c>
      <c r="AX122" s="58">
        <v>49.898282999999985</v>
      </c>
      <c r="AY122" s="58">
        <v>48.412377206130991</v>
      </c>
      <c r="AZ122" s="58">
        <v>32.543771000000007</v>
      </c>
      <c r="BA122" s="29"/>
      <c r="BB122" s="24">
        <f>IFERROR(AZ122/AY122-1,"X")</f>
        <v>-0.32777994227726892</v>
      </c>
      <c r="BC122" s="24" t="str">
        <f>IFERROR(AZ122/AV122-1,"X")</f>
        <v>X</v>
      </c>
    </row>
    <row r="123" spans="1:55" s="6" customFormat="1" x14ac:dyDescent="0.25">
      <c r="A123" s="52" t="s">
        <v>224</v>
      </c>
      <c r="B123" s="10" t="s">
        <v>55</v>
      </c>
      <c r="C123" s="25" t="s">
        <v>1</v>
      </c>
      <c r="D123" s="25" t="s">
        <v>1</v>
      </c>
      <c r="E123" s="25" t="s">
        <v>1</v>
      </c>
      <c r="F123" s="25" t="s">
        <v>1</v>
      </c>
      <c r="G123" s="25" t="s">
        <v>1</v>
      </c>
      <c r="H123" s="25" t="s">
        <v>1</v>
      </c>
      <c r="I123" s="25" t="s">
        <v>1</v>
      </c>
      <c r="J123" s="25" t="s">
        <v>1</v>
      </c>
      <c r="K123" s="25" t="s">
        <v>1</v>
      </c>
      <c r="L123" s="25" t="s">
        <v>1</v>
      </c>
      <c r="M123" s="25" t="s">
        <v>1</v>
      </c>
      <c r="N123" s="58">
        <v>35292.650481999975</v>
      </c>
      <c r="O123" s="58">
        <v>40679.025409790265</v>
      </c>
      <c r="P123" s="58">
        <v>45274.980356999993</v>
      </c>
      <c r="Q123" s="29"/>
      <c r="R123" s="24">
        <f>IFERROR(P123/O123-1,"X")</f>
        <v>0.11298095027870581</v>
      </c>
      <c r="S123" s="24" t="str">
        <f>IFERROR(P123/L123-1,"X")</f>
        <v>X</v>
      </c>
      <c r="T123" s="7"/>
      <c r="U123" s="25" t="s">
        <v>1</v>
      </c>
      <c r="V123" s="25" t="s">
        <v>1</v>
      </c>
      <c r="W123" s="25" t="s">
        <v>1</v>
      </c>
      <c r="X123" s="25" t="s">
        <v>1</v>
      </c>
      <c r="Y123" s="25" t="s">
        <v>1</v>
      </c>
      <c r="Z123" s="25" t="s">
        <v>1</v>
      </c>
      <c r="AA123" s="25" t="s">
        <v>1</v>
      </c>
      <c r="AB123" s="25" t="s">
        <v>1</v>
      </c>
      <c r="AC123" s="25" t="s">
        <v>1</v>
      </c>
      <c r="AD123" s="25" t="s">
        <v>1</v>
      </c>
      <c r="AE123" s="25" t="s">
        <v>1</v>
      </c>
      <c r="AF123" s="58">
        <v>19141.433427999997</v>
      </c>
      <c r="AG123" s="58">
        <v>22256.55124500001</v>
      </c>
      <c r="AH123" s="58">
        <v>23871.368268999991</v>
      </c>
      <c r="AI123" s="29"/>
      <c r="AJ123" s="24">
        <f>IFERROR(AH123/AG123-1,"X")</f>
        <v>7.2554683168298828E-2</v>
      </c>
      <c r="AK123" s="24" t="str">
        <f>IFERROR(AH123/AD123-1,"X")</f>
        <v>X</v>
      </c>
      <c r="AL123" s="11"/>
      <c r="AM123" s="25" t="s">
        <v>1</v>
      </c>
      <c r="AN123" s="25" t="s">
        <v>1</v>
      </c>
      <c r="AO123" s="25" t="s">
        <v>1</v>
      </c>
      <c r="AP123" s="25" t="s">
        <v>1</v>
      </c>
      <c r="AQ123" s="25" t="s">
        <v>1</v>
      </c>
      <c r="AR123" s="25" t="s">
        <v>1</v>
      </c>
      <c r="AS123" s="25" t="s">
        <v>1</v>
      </c>
      <c r="AT123" s="25" t="s">
        <v>1</v>
      </c>
      <c r="AU123" s="25" t="s">
        <v>1</v>
      </c>
      <c r="AV123" s="25" t="s">
        <v>1</v>
      </c>
      <c r="AW123" s="25" t="s">
        <v>1</v>
      </c>
      <c r="AX123" s="58">
        <v>16151.217053999979</v>
      </c>
      <c r="AY123" s="58">
        <v>18422.474164790252</v>
      </c>
      <c r="AZ123" s="58">
        <v>21403.612088000005</v>
      </c>
      <c r="BA123" s="29"/>
      <c r="BB123" s="24">
        <f>IFERROR(AZ123/AY123-1,"X")</f>
        <v>0.16182071401177045</v>
      </c>
      <c r="BC123" s="24" t="str">
        <f>IFERROR(AZ123/AV123-1,"X")</f>
        <v>X</v>
      </c>
    </row>
    <row r="124" spans="1:55" s="6" customFormat="1" x14ac:dyDescent="0.25">
      <c r="A124" s="52" t="s">
        <v>230</v>
      </c>
      <c r="B124" s="10" t="s">
        <v>55</v>
      </c>
      <c r="C124" s="25" t="s">
        <v>1</v>
      </c>
      <c r="D124" s="25" t="s">
        <v>1</v>
      </c>
      <c r="E124" s="25" t="s">
        <v>1</v>
      </c>
      <c r="F124" s="25" t="s">
        <v>1</v>
      </c>
      <c r="G124" s="25" t="s">
        <v>1</v>
      </c>
      <c r="H124" s="25" t="s">
        <v>1</v>
      </c>
      <c r="I124" s="25" t="s">
        <v>1</v>
      </c>
      <c r="J124" s="25" t="s">
        <v>1</v>
      </c>
      <c r="K124" s="25" t="s">
        <v>1</v>
      </c>
      <c r="L124" s="25" t="s">
        <v>1</v>
      </c>
      <c r="M124" s="25" t="s">
        <v>1</v>
      </c>
      <c r="N124" s="58">
        <v>3333.3806949999998</v>
      </c>
      <c r="O124" s="58">
        <v>3593.8475410000001</v>
      </c>
      <c r="P124" s="58">
        <v>4068.3765829999998</v>
      </c>
      <c r="Q124" s="29"/>
      <c r="R124" s="24">
        <f>IFERROR(P124/O124-1,"X")</f>
        <v>0.13203928007139676</v>
      </c>
      <c r="S124" s="24" t="str">
        <f>IFERROR(P124/L124-1,"X")</f>
        <v>X</v>
      </c>
      <c r="T124" s="7"/>
      <c r="U124" s="25" t="s">
        <v>1</v>
      </c>
      <c r="V124" s="25" t="s">
        <v>1</v>
      </c>
      <c r="W124" s="25" t="s">
        <v>1</v>
      </c>
      <c r="X124" s="25" t="s">
        <v>1</v>
      </c>
      <c r="Y124" s="25" t="s">
        <v>1</v>
      </c>
      <c r="Z124" s="25" t="s">
        <v>1</v>
      </c>
      <c r="AA124" s="25" t="s">
        <v>1</v>
      </c>
      <c r="AB124" s="25" t="s">
        <v>1</v>
      </c>
      <c r="AC124" s="25" t="s">
        <v>1</v>
      </c>
      <c r="AD124" s="25" t="s">
        <v>1</v>
      </c>
      <c r="AE124" s="25" t="s">
        <v>1</v>
      </c>
      <c r="AF124" s="58">
        <v>2930.210419</v>
      </c>
      <c r="AG124" s="58">
        <v>2964.910531</v>
      </c>
      <c r="AH124" s="58">
        <v>3086.6358649999997</v>
      </c>
      <c r="AI124" s="29"/>
      <c r="AJ124" s="24">
        <f>IFERROR(AH124/AG124-1,"X")</f>
        <v>4.1055314393903197E-2</v>
      </c>
      <c r="AK124" s="24" t="str">
        <f>IFERROR(AH124/AD124-1,"X")</f>
        <v>X</v>
      </c>
      <c r="AL124" s="11"/>
      <c r="AM124" s="25" t="s">
        <v>1</v>
      </c>
      <c r="AN124" s="25" t="s">
        <v>1</v>
      </c>
      <c r="AO124" s="25" t="s">
        <v>1</v>
      </c>
      <c r="AP124" s="25" t="s">
        <v>1</v>
      </c>
      <c r="AQ124" s="25" t="s">
        <v>1</v>
      </c>
      <c r="AR124" s="25" t="s">
        <v>1</v>
      </c>
      <c r="AS124" s="25" t="s">
        <v>1</v>
      </c>
      <c r="AT124" s="25" t="s">
        <v>1</v>
      </c>
      <c r="AU124" s="25" t="s">
        <v>1</v>
      </c>
      <c r="AV124" s="25" t="s">
        <v>1</v>
      </c>
      <c r="AW124" s="25" t="s">
        <v>1</v>
      </c>
      <c r="AX124" s="58">
        <v>403.17027599999994</v>
      </c>
      <c r="AY124" s="58">
        <v>628.9370100000001</v>
      </c>
      <c r="AZ124" s="58">
        <v>981.7407179999999</v>
      </c>
      <c r="BA124" s="29"/>
      <c r="BB124" s="24">
        <f>IFERROR(AZ124/AY124-1,"X")</f>
        <v>0.56095237263903375</v>
      </c>
      <c r="BC124" s="24" t="str">
        <f>IFERROR(AZ124/AV124-1,"X")</f>
        <v>X</v>
      </c>
    </row>
    <row r="125" spans="1:55" s="6" customFormat="1" x14ac:dyDescent="0.25">
      <c r="A125" s="54" t="s">
        <v>83</v>
      </c>
      <c r="B125" s="10" t="s">
        <v>55</v>
      </c>
      <c r="C125" s="8">
        <v>27838.368999999999</v>
      </c>
      <c r="D125" s="8">
        <v>33043.792000000001</v>
      </c>
      <c r="E125" s="8">
        <v>36842.218999999997</v>
      </c>
      <c r="F125" s="8">
        <v>43012.43</v>
      </c>
      <c r="G125" s="8">
        <v>45951.142999999996</v>
      </c>
      <c r="H125" s="8">
        <v>49471.826999999997</v>
      </c>
      <c r="I125" s="8">
        <v>54773.884000000005</v>
      </c>
      <c r="J125" s="8">
        <v>56306.457000000002</v>
      </c>
      <c r="K125" s="8">
        <v>52699.851999999999</v>
      </c>
      <c r="L125" s="8">
        <v>53721.149000000005</v>
      </c>
      <c r="M125" s="8">
        <v>58401.803</v>
      </c>
      <c r="N125" s="8">
        <v>64508.876785999979</v>
      </c>
      <c r="O125" s="8">
        <v>72308.01253800001</v>
      </c>
      <c r="P125" s="8">
        <v>80906.580026000011</v>
      </c>
      <c r="Q125" s="29"/>
      <c r="R125" s="24">
        <f>IFERROR(P125/O125-1,"X")</f>
        <v>0.1189158322320254</v>
      </c>
      <c r="S125" s="24">
        <f>IFERROR(P125/L125-1,"X")</f>
        <v>0.50604708819612187</v>
      </c>
      <c r="T125" s="7"/>
      <c r="U125" s="8">
        <v>18370.506000000001</v>
      </c>
      <c r="V125" s="8">
        <v>22102.241000000002</v>
      </c>
      <c r="W125" s="8">
        <v>23634.643</v>
      </c>
      <c r="X125" s="8">
        <v>27699.503000000001</v>
      </c>
      <c r="Y125" s="8">
        <v>28128.133000000002</v>
      </c>
      <c r="Z125" s="8">
        <v>29284.966</v>
      </c>
      <c r="AA125" s="8">
        <v>29215.987000000001</v>
      </c>
      <c r="AB125" s="8">
        <v>27693.473000000002</v>
      </c>
      <c r="AC125" s="8">
        <v>24255.940999999999</v>
      </c>
      <c r="AD125" s="8">
        <v>23724.465</v>
      </c>
      <c r="AE125" s="8">
        <v>23998.991000000002</v>
      </c>
      <c r="AF125" s="8">
        <v>26272.019040999996</v>
      </c>
      <c r="AG125" s="8">
        <v>30186.826875999999</v>
      </c>
      <c r="AH125" s="8">
        <v>33575.483309000003</v>
      </c>
      <c r="AI125" s="29"/>
      <c r="AJ125" s="24">
        <f>IFERROR(AH125/AG125-1,"X")</f>
        <v>0.11225613234937759</v>
      </c>
      <c r="AK125" s="24">
        <f>IFERROR(AH125/AD125-1,"X")</f>
        <v>0.41522615194905366</v>
      </c>
      <c r="AL125" s="11"/>
      <c r="AM125" s="8">
        <v>9467.8629999999994</v>
      </c>
      <c r="AN125" s="8">
        <v>10941.550999999999</v>
      </c>
      <c r="AO125" s="8">
        <v>13207.575999999999</v>
      </c>
      <c r="AP125" s="8">
        <v>15312.927</v>
      </c>
      <c r="AQ125" s="8">
        <v>17823.009999999998</v>
      </c>
      <c r="AR125" s="8">
        <v>20186.861000000001</v>
      </c>
      <c r="AS125" s="8">
        <v>25557.897000000001</v>
      </c>
      <c r="AT125" s="8">
        <v>28612.984</v>
      </c>
      <c r="AU125" s="8">
        <v>28443.911</v>
      </c>
      <c r="AV125" s="8">
        <v>29996.684000000001</v>
      </c>
      <c r="AW125" s="8">
        <v>34402.811999999998</v>
      </c>
      <c r="AX125" s="8">
        <v>38236.857744999987</v>
      </c>
      <c r="AY125" s="8">
        <v>42121.185662000004</v>
      </c>
      <c r="AZ125" s="8">
        <v>47331.096717</v>
      </c>
      <c r="BA125" s="29"/>
      <c r="BB125" s="24">
        <f>IFERROR(AZ125/AY125-1,"X")</f>
        <v>0.12368861353540117</v>
      </c>
      <c r="BC125" s="24">
        <f>IFERROR(AZ125/AV125-1,"X")</f>
        <v>0.57787763197425424</v>
      </c>
    </row>
    <row r="126" spans="1:55" s="6" customFormat="1" x14ac:dyDescent="0.25">
      <c r="A126" s="52" t="s">
        <v>84</v>
      </c>
      <c r="B126" s="10" t="s">
        <v>55</v>
      </c>
      <c r="C126" s="8">
        <v>24738.414000000001</v>
      </c>
      <c r="D126" s="8">
        <v>28968.544999999998</v>
      </c>
      <c r="E126" s="8">
        <v>32401.614000000001</v>
      </c>
      <c r="F126" s="8">
        <v>37398.493000000002</v>
      </c>
      <c r="G126" s="8">
        <v>40382.311000000002</v>
      </c>
      <c r="H126" s="8">
        <v>42685.62</v>
      </c>
      <c r="I126" s="8">
        <v>46394.779000000002</v>
      </c>
      <c r="J126" s="8">
        <v>46844.002999999997</v>
      </c>
      <c r="K126" s="8">
        <v>43661.092000000004</v>
      </c>
      <c r="L126" s="8">
        <v>43780.873</v>
      </c>
      <c r="M126" s="8">
        <v>46830.004999999997</v>
      </c>
      <c r="N126" s="8">
        <v>51122.835320999999</v>
      </c>
      <c r="O126" s="8">
        <v>54661.977004</v>
      </c>
      <c r="P126" s="8">
        <v>58850.712532999984</v>
      </c>
      <c r="Q126" s="29"/>
      <c r="R126" s="24">
        <f>IFERROR(P126/O126-1,"X")</f>
        <v>7.6629784698300618E-2</v>
      </c>
      <c r="S126" s="24">
        <f>IFERROR(P126/L126-1,"X")</f>
        <v>0.34421057645424247</v>
      </c>
      <c r="T126" s="7"/>
      <c r="U126" s="8">
        <v>15423.009</v>
      </c>
      <c r="V126" s="8">
        <v>18534.137999999999</v>
      </c>
      <c r="W126" s="8">
        <v>19368.524000000001</v>
      </c>
      <c r="X126" s="8">
        <v>22355.248</v>
      </c>
      <c r="Y126" s="8">
        <v>22960.52</v>
      </c>
      <c r="Z126" s="8">
        <v>23071.218000000001</v>
      </c>
      <c r="AA126" s="8">
        <v>21814.738000000001</v>
      </c>
      <c r="AB126" s="8">
        <v>19771.442999999999</v>
      </c>
      <c r="AC126" s="8">
        <v>16542.317999999999</v>
      </c>
      <c r="AD126" s="8">
        <v>15678.986000000001</v>
      </c>
      <c r="AE126" s="8">
        <v>15496.977999999999</v>
      </c>
      <c r="AF126" s="8">
        <v>17443.869713</v>
      </c>
      <c r="AG126" s="8">
        <v>18865.966721999997</v>
      </c>
      <c r="AH126" s="8">
        <v>20494.906726999998</v>
      </c>
      <c r="AI126" s="29"/>
      <c r="AJ126" s="24">
        <f>IFERROR(AH126/AG126-1,"X")</f>
        <v>8.6342779514206436E-2</v>
      </c>
      <c r="AK126" s="24">
        <f>IFERROR(AH126/AD126-1,"X")</f>
        <v>0.30715766485154061</v>
      </c>
      <c r="AL126" s="11"/>
      <c r="AM126" s="8">
        <v>9315.4050000000007</v>
      </c>
      <c r="AN126" s="8">
        <v>10434.406999999999</v>
      </c>
      <c r="AO126" s="8">
        <v>13033.09</v>
      </c>
      <c r="AP126" s="8">
        <v>15043.245000000001</v>
      </c>
      <c r="AQ126" s="8">
        <v>17421.791000000001</v>
      </c>
      <c r="AR126" s="8">
        <v>19614.401999999998</v>
      </c>
      <c r="AS126" s="8">
        <v>24580.041000000001</v>
      </c>
      <c r="AT126" s="8">
        <v>27072.560000000001</v>
      </c>
      <c r="AU126" s="8">
        <v>27118.774000000001</v>
      </c>
      <c r="AV126" s="8">
        <v>28101.886999999999</v>
      </c>
      <c r="AW126" s="8">
        <v>31333.026999999998</v>
      </c>
      <c r="AX126" s="8">
        <v>33678.965607999999</v>
      </c>
      <c r="AY126" s="8">
        <v>35796.010282000003</v>
      </c>
      <c r="AZ126" s="8">
        <v>38355.805805999989</v>
      </c>
      <c r="BA126" s="29"/>
      <c r="BB126" s="24">
        <f>IFERROR(AZ126/AY126-1,"X")</f>
        <v>7.1510637745211936E-2</v>
      </c>
      <c r="BC126" s="24">
        <f>IFERROR(AZ126/AV126-1,"X")</f>
        <v>0.36488363952214287</v>
      </c>
    </row>
    <row r="127" spans="1:55" s="6" customFormat="1" x14ac:dyDescent="0.25">
      <c r="A127" s="52" t="s">
        <v>85</v>
      </c>
      <c r="B127" s="10" t="s">
        <v>55</v>
      </c>
      <c r="C127" s="58">
        <v>3099.9549999999999</v>
      </c>
      <c r="D127" s="58">
        <v>4075.2469999999998</v>
      </c>
      <c r="E127" s="58">
        <v>4440.6049999999996</v>
      </c>
      <c r="F127" s="58">
        <v>5613.9369999999999</v>
      </c>
      <c r="G127" s="58">
        <v>5568.8320000000003</v>
      </c>
      <c r="H127" s="58">
        <v>6786.2070000000003</v>
      </c>
      <c r="I127" s="58">
        <v>8379.1049999999996</v>
      </c>
      <c r="J127" s="58">
        <v>9462.4539999999997</v>
      </c>
      <c r="K127" s="58">
        <v>9038.76</v>
      </c>
      <c r="L127" s="58">
        <v>9940.2759999999998</v>
      </c>
      <c r="M127" s="58">
        <v>11571.798000000001</v>
      </c>
      <c r="N127" s="58">
        <v>13386.041464999988</v>
      </c>
      <c r="O127" s="58">
        <v>17646.035533999999</v>
      </c>
      <c r="P127" s="58">
        <v>22055.867493000009</v>
      </c>
      <c r="Q127" s="29"/>
      <c r="R127" s="24">
        <f>IFERROR(P127/O127-1,"X")</f>
        <v>0.24990496876781432</v>
      </c>
      <c r="S127" s="24">
        <f>IFERROR(P127/L127-1,"X")</f>
        <v>1.2188385405998798</v>
      </c>
      <c r="T127" s="7"/>
      <c r="U127" s="58">
        <v>2947.4969999999998</v>
      </c>
      <c r="V127" s="58">
        <v>3568.1030000000001</v>
      </c>
      <c r="W127" s="58">
        <v>4266.1189999999997</v>
      </c>
      <c r="X127" s="58">
        <v>5344.2550000000001</v>
      </c>
      <c r="Y127" s="58">
        <v>5167.6130000000003</v>
      </c>
      <c r="Z127" s="58">
        <v>6213.7479999999996</v>
      </c>
      <c r="AA127" s="58">
        <v>7401.2489999999998</v>
      </c>
      <c r="AB127" s="58">
        <v>7922.03</v>
      </c>
      <c r="AC127" s="58">
        <v>7713.6229999999996</v>
      </c>
      <c r="AD127" s="58">
        <v>8045.4790000000003</v>
      </c>
      <c r="AE127" s="58">
        <v>8502.0130000000008</v>
      </c>
      <c r="AF127" s="58">
        <v>8828.1493279999977</v>
      </c>
      <c r="AG127" s="58">
        <v>11320.860154</v>
      </c>
      <c r="AH127" s="58">
        <v>13080.576582000002</v>
      </c>
      <c r="AI127" s="29"/>
      <c r="AJ127" s="24">
        <f>IFERROR(AH127/AG127-1,"X")</f>
        <v>0.15544017009858035</v>
      </c>
      <c r="AK127" s="24">
        <f>IFERROR(AH127/AD127-1,"X")</f>
        <v>0.62582943563708282</v>
      </c>
      <c r="AL127" s="11"/>
      <c r="AM127" s="58">
        <v>152.458</v>
      </c>
      <c r="AN127" s="58">
        <v>507.14400000000001</v>
      </c>
      <c r="AO127" s="58">
        <v>174.48599999999999</v>
      </c>
      <c r="AP127" s="58">
        <v>269.68200000000002</v>
      </c>
      <c r="AQ127" s="58">
        <v>401.21899999999999</v>
      </c>
      <c r="AR127" s="58">
        <v>572.45899999999995</v>
      </c>
      <c r="AS127" s="58">
        <v>977.85599999999999</v>
      </c>
      <c r="AT127" s="58">
        <v>1540.424</v>
      </c>
      <c r="AU127" s="58">
        <v>1325.1369999999999</v>
      </c>
      <c r="AV127" s="58">
        <v>1894.797</v>
      </c>
      <c r="AW127" s="58">
        <v>3069.7849999999999</v>
      </c>
      <c r="AX127" s="58">
        <v>4557.8921369999889</v>
      </c>
      <c r="AY127" s="58">
        <v>6325.1753799999979</v>
      </c>
      <c r="AZ127" s="58">
        <v>8975.2909110000073</v>
      </c>
      <c r="BA127" s="29"/>
      <c r="BB127" s="24">
        <f>IFERROR(AZ127/AY127-1,"X")</f>
        <v>0.41897898031090008</v>
      </c>
      <c r="BC127" s="24">
        <f>IFERROR(AZ127/AV127-1,"X")</f>
        <v>3.7368086982405018</v>
      </c>
    </row>
    <row r="128" spans="1:55" s="6" customFormat="1" x14ac:dyDescent="0.25">
      <c r="A128" s="47" t="s">
        <v>95</v>
      </c>
      <c r="B128" s="30" t="s">
        <v>55</v>
      </c>
      <c r="C128" s="28">
        <v>180183.31899999999</v>
      </c>
      <c r="D128" s="28">
        <v>185958.98699999999</v>
      </c>
      <c r="E128" s="28">
        <v>195587.144</v>
      </c>
      <c r="F128" s="28">
        <v>212079.595</v>
      </c>
      <c r="G128" s="28">
        <v>222241.046</v>
      </c>
      <c r="H128" s="28">
        <v>229948.098</v>
      </c>
      <c r="I128" s="28">
        <v>227943.37099999998</v>
      </c>
      <c r="J128" s="28">
        <v>243689.03599999999</v>
      </c>
      <c r="K128" s="28">
        <v>247132.62299999999</v>
      </c>
      <c r="L128" s="28">
        <v>256709.32699999999</v>
      </c>
      <c r="M128" s="28">
        <v>265942.67300000001</v>
      </c>
      <c r="N128" s="28">
        <v>258217.79086100007</v>
      </c>
      <c r="O128" s="28">
        <v>277201.0774469187</v>
      </c>
      <c r="P128" s="28">
        <v>301012.65461900004</v>
      </c>
      <c r="Q128" s="29"/>
      <c r="R128" s="19">
        <f>IFERROR(P128/O128-1,"X")</f>
        <v>8.5900016664405054E-2</v>
      </c>
      <c r="S128" s="19">
        <f>IFERROR(P128/L128-1,"X")</f>
        <v>0.17258168270216401</v>
      </c>
      <c r="T128" s="7"/>
      <c r="U128" s="28">
        <v>80613.816999999995</v>
      </c>
      <c r="V128" s="28">
        <v>86285.262000000002</v>
      </c>
      <c r="W128" s="28">
        <v>88683.957999999999</v>
      </c>
      <c r="X128" s="28">
        <v>90742.9</v>
      </c>
      <c r="Y128" s="28">
        <v>93072.017000000007</v>
      </c>
      <c r="Z128" s="28">
        <v>96024.362999999998</v>
      </c>
      <c r="AA128" s="28">
        <v>97529.285000000003</v>
      </c>
      <c r="AB128" s="28">
        <v>92961.68</v>
      </c>
      <c r="AC128" s="28">
        <v>89516.252999999997</v>
      </c>
      <c r="AD128" s="28">
        <v>95715.97</v>
      </c>
      <c r="AE128" s="28">
        <v>100600.548</v>
      </c>
      <c r="AF128" s="28">
        <v>113964.92245300001</v>
      </c>
      <c r="AG128" s="28">
        <v>123139.99955800001</v>
      </c>
      <c r="AH128" s="28">
        <v>138551.18385900001</v>
      </c>
      <c r="AI128" s="29"/>
      <c r="AJ128" s="19">
        <f>IFERROR(AH128/AG128-1,"X")</f>
        <v>0.12515173263210211</v>
      </c>
      <c r="AK128" s="19">
        <f>IFERROR(AH128/AD128-1,"X")</f>
        <v>0.44752421000382703</v>
      </c>
      <c r="AL128" s="11"/>
      <c r="AM128" s="28">
        <v>99569.501999999993</v>
      </c>
      <c r="AN128" s="28">
        <v>99673.725000000006</v>
      </c>
      <c r="AO128" s="28">
        <v>106903.186</v>
      </c>
      <c r="AP128" s="28">
        <v>121336.69500000001</v>
      </c>
      <c r="AQ128" s="28">
        <v>129169.02899999999</v>
      </c>
      <c r="AR128" s="28">
        <v>133923.73499999999</v>
      </c>
      <c r="AS128" s="28">
        <v>130414.086</v>
      </c>
      <c r="AT128" s="28">
        <v>150727.356</v>
      </c>
      <c r="AU128" s="28">
        <v>157616.37</v>
      </c>
      <c r="AV128" s="28">
        <v>160993.35699999999</v>
      </c>
      <c r="AW128" s="28">
        <v>165342.125</v>
      </c>
      <c r="AX128" s="28">
        <v>144252.86840800007</v>
      </c>
      <c r="AY128" s="28">
        <v>154061.07788891872</v>
      </c>
      <c r="AZ128" s="28">
        <v>162461.47076</v>
      </c>
      <c r="BA128" s="29"/>
      <c r="BB128" s="19">
        <f>IFERROR(AZ128/AY128-1,"X")</f>
        <v>5.4526379966899574E-2</v>
      </c>
      <c r="BC128" s="19">
        <f>IFERROR(AZ128/AV128-1,"X")</f>
        <v>9.1190952680115789E-3</v>
      </c>
    </row>
    <row r="129" spans="1:55" x14ac:dyDescent="0.25">
      <c r="A129" s="47" t="s">
        <v>19</v>
      </c>
      <c r="B129" s="30" t="s">
        <v>55</v>
      </c>
      <c r="C129" s="28">
        <v>83405.274000000005</v>
      </c>
      <c r="D129" s="28">
        <v>78588.384000000005</v>
      </c>
      <c r="E129" s="28">
        <v>89823.508000000002</v>
      </c>
      <c r="F129" s="28">
        <v>94978.198000000004</v>
      </c>
      <c r="G129" s="28">
        <v>105665.73299999999</v>
      </c>
      <c r="H129" s="28">
        <v>115104.933</v>
      </c>
      <c r="I129" s="28">
        <v>119102.20999999999</v>
      </c>
      <c r="J129" s="28">
        <v>142531.361</v>
      </c>
      <c r="K129" s="28">
        <v>143832.21100000001</v>
      </c>
      <c r="L129" s="28">
        <v>146645.31</v>
      </c>
      <c r="M129" s="28">
        <v>152047.25900000002</v>
      </c>
      <c r="N129" s="28">
        <v>155937.9023149999</v>
      </c>
      <c r="O129" s="28">
        <v>164508.95921504253</v>
      </c>
      <c r="P129" s="28">
        <v>171552.16477400006</v>
      </c>
      <c r="Q129" s="29"/>
      <c r="R129" s="19">
        <f>IFERROR(P129/O129-1,"X")</f>
        <v>4.2813507498705938E-2</v>
      </c>
      <c r="S129" s="19">
        <f>IFERROR(P129/L129-1,"X")</f>
        <v>0.16984419599917699</v>
      </c>
      <c r="T129" s="7"/>
      <c r="U129" s="28">
        <v>28590.177</v>
      </c>
      <c r="V129" s="28">
        <v>30115.811000000002</v>
      </c>
      <c r="W129" s="28">
        <v>32335.476999999999</v>
      </c>
      <c r="X129" s="28">
        <v>30569.083999999999</v>
      </c>
      <c r="Y129" s="28">
        <v>32472.986000000001</v>
      </c>
      <c r="Z129" s="28">
        <v>34177.483999999997</v>
      </c>
      <c r="AA129" s="28">
        <v>36353.928999999996</v>
      </c>
      <c r="AB129" s="28">
        <v>38185.434000000001</v>
      </c>
      <c r="AC129" s="28">
        <v>33392.457000000002</v>
      </c>
      <c r="AD129" s="28">
        <v>34680.271999999997</v>
      </c>
      <c r="AE129" s="28">
        <v>36227.044999999998</v>
      </c>
      <c r="AF129" s="28">
        <v>45578.518901999996</v>
      </c>
      <c r="AG129" s="28">
        <v>49697.070076000004</v>
      </c>
      <c r="AH129" s="28">
        <v>52557.43594600002</v>
      </c>
      <c r="AI129" s="29"/>
      <c r="AJ129" s="19">
        <f>IFERROR(AH129/AG129-1,"X")</f>
        <v>5.7556026253172687E-2</v>
      </c>
      <c r="AK129" s="19">
        <f>IFERROR(AH129/AD129-1,"X")</f>
        <v>0.51548511343855741</v>
      </c>
      <c r="AL129" s="11"/>
      <c r="AM129" s="28">
        <v>54815.097000000002</v>
      </c>
      <c r="AN129" s="28">
        <v>48472.572999999997</v>
      </c>
      <c r="AO129" s="28">
        <v>57488.031000000003</v>
      </c>
      <c r="AP129" s="28">
        <v>64409.114000000001</v>
      </c>
      <c r="AQ129" s="28">
        <v>73192.747000000003</v>
      </c>
      <c r="AR129" s="28">
        <v>80927.448999999993</v>
      </c>
      <c r="AS129" s="28">
        <v>82748.281000000003</v>
      </c>
      <c r="AT129" s="28">
        <v>104345.927</v>
      </c>
      <c r="AU129" s="28">
        <v>110439.754</v>
      </c>
      <c r="AV129" s="28">
        <v>111965.038</v>
      </c>
      <c r="AW129" s="28">
        <v>115820.21400000001</v>
      </c>
      <c r="AX129" s="28">
        <v>110359.38341299992</v>
      </c>
      <c r="AY129" s="28">
        <v>114811.88913904253</v>
      </c>
      <c r="AZ129" s="28">
        <v>118994.72882800004</v>
      </c>
      <c r="BA129" s="29"/>
      <c r="BB129" s="19">
        <f>IFERROR(AZ129/AY129-1,"X")</f>
        <v>3.6432112739577915E-2</v>
      </c>
      <c r="BC129" s="19">
        <f>IFERROR(AZ129/AV129-1,"X")</f>
        <v>6.2784695593994577E-2</v>
      </c>
    </row>
    <row r="130" spans="1:55" s="6" customFormat="1" ht="22.5" x14ac:dyDescent="0.25">
      <c r="A130" s="47" t="s">
        <v>102</v>
      </c>
      <c r="B130" s="30" t="s">
        <v>55</v>
      </c>
      <c r="C130" s="28">
        <v>121747.82799999999</v>
      </c>
      <c r="D130" s="28">
        <v>166530.815</v>
      </c>
      <c r="E130" s="28">
        <v>49408.777999999998</v>
      </c>
      <c r="F130" s="28">
        <v>98816.410999999993</v>
      </c>
      <c r="G130" s="28">
        <v>149310.883</v>
      </c>
      <c r="H130" s="28">
        <v>205913.84299999999</v>
      </c>
      <c r="I130" s="28">
        <v>49362.603000000003</v>
      </c>
      <c r="J130" s="28">
        <v>95203.313999999998</v>
      </c>
      <c r="K130" s="28">
        <v>141849.06200000001</v>
      </c>
      <c r="L130" s="28">
        <v>188249.345</v>
      </c>
      <c r="M130" s="28">
        <v>51388.409</v>
      </c>
      <c r="N130" s="28">
        <v>94232.156331999984</v>
      </c>
      <c r="O130" s="28">
        <v>139812.61277426634</v>
      </c>
      <c r="P130" s="28">
        <v>196309.66961300006</v>
      </c>
      <c r="Q130" s="29"/>
      <c r="R130" s="19" t="s">
        <v>1</v>
      </c>
      <c r="S130" s="19">
        <f>IFERROR(P130/L130-1,"X")</f>
        <v>4.2817278397436542E-2</v>
      </c>
      <c r="T130" s="7"/>
      <c r="U130" s="28">
        <v>61468.078000000001</v>
      </c>
      <c r="V130" s="28">
        <v>84056.854000000007</v>
      </c>
      <c r="W130" s="28">
        <v>25576.525000000001</v>
      </c>
      <c r="X130" s="28">
        <v>49461.224000000002</v>
      </c>
      <c r="Y130" s="28">
        <v>71039.081999999995</v>
      </c>
      <c r="Z130" s="28">
        <v>92971.354000000007</v>
      </c>
      <c r="AA130" s="28">
        <v>22066.304</v>
      </c>
      <c r="AB130" s="28">
        <v>39705.627</v>
      </c>
      <c r="AC130" s="28">
        <v>61034.972000000002</v>
      </c>
      <c r="AD130" s="28">
        <v>82798.544999999998</v>
      </c>
      <c r="AE130" s="28">
        <v>22704.386999999999</v>
      </c>
      <c r="AF130" s="28">
        <v>41538.184156999989</v>
      </c>
      <c r="AG130" s="28">
        <v>61381.797639999997</v>
      </c>
      <c r="AH130" s="28">
        <v>86783.615529000002</v>
      </c>
      <c r="AI130" s="29"/>
      <c r="AJ130" s="19" t="s">
        <v>1</v>
      </c>
      <c r="AK130" s="19">
        <f>IFERROR(AH130/AD130-1,"X")</f>
        <v>4.8129716880894513E-2</v>
      </c>
      <c r="AL130" s="11"/>
      <c r="AM130" s="28">
        <v>60279.75</v>
      </c>
      <c r="AN130" s="28">
        <v>82473.960999999996</v>
      </c>
      <c r="AO130" s="28">
        <v>23832.253000000001</v>
      </c>
      <c r="AP130" s="28">
        <v>49355.186999999998</v>
      </c>
      <c r="AQ130" s="28">
        <v>78271.801000000007</v>
      </c>
      <c r="AR130" s="28">
        <v>112942.489</v>
      </c>
      <c r="AS130" s="28">
        <v>27296.298999999999</v>
      </c>
      <c r="AT130" s="28">
        <v>55497.686999999998</v>
      </c>
      <c r="AU130" s="28">
        <v>80814.09</v>
      </c>
      <c r="AV130" s="28">
        <v>105450.8</v>
      </c>
      <c r="AW130" s="28">
        <v>28684.022000000001</v>
      </c>
      <c r="AX130" s="28">
        <v>52693.972175000003</v>
      </c>
      <c r="AY130" s="28">
        <v>78430.815134266348</v>
      </c>
      <c r="AZ130" s="28">
        <v>109526.05408400008</v>
      </c>
      <c r="BA130" s="29"/>
      <c r="BB130" s="19" t="s">
        <v>1</v>
      </c>
      <c r="BC130" s="19">
        <f>IFERROR(AZ130/AV130-1,"X")</f>
        <v>3.8646023396693652E-2</v>
      </c>
    </row>
    <row r="131" spans="1:55" s="6" customFormat="1" x14ac:dyDescent="0.25">
      <c r="A131" s="52" t="s">
        <v>90</v>
      </c>
      <c r="B131" s="31" t="s">
        <v>55</v>
      </c>
      <c r="C131" s="32">
        <v>105102.141</v>
      </c>
      <c r="D131" s="32">
        <v>141883.712</v>
      </c>
      <c r="E131" s="32">
        <v>42318.55</v>
      </c>
      <c r="F131" s="32">
        <v>84504.843999999997</v>
      </c>
      <c r="G131" s="32">
        <v>128710.898</v>
      </c>
      <c r="H131" s="32">
        <v>169544.177</v>
      </c>
      <c r="I131" s="32">
        <v>42751.438999999998</v>
      </c>
      <c r="J131" s="32">
        <v>81813.997999999992</v>
      </c>
      <c r="K131" s="32">
        <v>121787.36900000001</v>
      </c>
      <c r="L131" s="32">
        <v>160936.758</v>
      </c>
      <c r="M131" s="32">
        <v>45800.741000000002</v>
      </c>
      <c r="N131" s="32">
        <v>80123.531585000077</v>
      </c>
      <c r="O131" s="32">
        <v>117352.65868001501</v>
      </c>
      <c r="P131" s="32">
        <v>162258.51939700011</v>
      </c>
      <c r="Q131" s="29"/>
      <c r="R131" s="24" t="s">
        <v>1</v>
      </c>
      <c r="S131" s="24">
        <f>IFERROR(P131/L131-1,"X")</f>
        <v>8.2129242158595073E-3</v>
      </c>
      <c r="T131" s="7"/>
      <c r="U131" s="32">
        <v>54776.480000000003</v>
      </c>
      <c r="V131" s="32">
        <v>74597.381999999998</v>
      </c>
      <c r="W131" s="32">
        <v>21596.489000000001</v>
      </c>
      <c r="X131" s="32">
        <v>42621.419000000002</v>
      </c>
      <c r="Y131" s="32">
        <v>63165.057999999997</v>
      </c>
      <c r="Z131" s="32">
        <v>81982.843999999997</v>
      </c>
      <c r="AA131" s="32">
        <v>18591.379000000001</v>
      </c>
      <c r="AB131" s="32">
        <v>33464.203000000001</v>
      </c>
      <c r="AC131" s="32">
        <v>50904.106</v>
      </c>
      <c r="AD131" s="32">
        <v>70117.649000000005</v>
      </c>
      <c r="AE131" s="32">
        <v>20136.973000000002</v>
      </c>
      <c r="AF131" s="32">
        <v>36040.628947000005</v>
      </c>
      <c r="AG131" s="32">
        <v>52955.138226000003</v>
      </c>
      <c r="AH131" s="32">
        <v>74262.570373000024</v>
      </c>
      <c r="AI131" s="29"/>
      <c r="AJ131" s="24" t="s">
        <v>1</v>
      </c>
      <c r="AK131" s="24">
        <f>IFERROR(AH131/AD131-1,"X")</f>
        <v>5.9113809891144786E-2</v>
      </c>
      <c r="AL131" s="11"/>
      <c r="AM131" s="32">
        <v>50325.661</v>
      </c>
      <c r="AN131" s="32">
        <v>67286.33</v>
      </c>
      <c r="AO131" s="32">
        <v>20722.061000000002</v>
      </c>
      <c r="AP131" s="32">
        <v>41883.425000000003</v>
      </c>
      <c r="AQ131" s="32">
        <v>65545.84</v>
      </c>
      <c r="AR131" s="32">
        <v>87561.332999999999</v>
      </c>
      <c r="AS131" s="32">
        <v>24160.06</v>
      </c>
      <c r="AT131" s="32">
        <v>48349.794999999998</v>
      </c>
      <c r="AU131" s="32">
        <v>70883.263000000006</v>
      </c>
      <c r="AV131" s="32">
        <v>90819.108999999997</v>
      </c>
      <c r="AW131" s="32">
        <v>25663.768</v>
      </c>
      <c r="AX131" s="32">
        <v>44082.90263800008</v>
      </c>
      <c r="AY131" s="32">
        <v>64397.520454015001</v>
      </c>
      <c r="AZ131" s="32">
        <v>87995.949024000089</v>
      </c>
      <c r="BA131" s="29"/>
      <c r="BB131" s="24" t="s">
        <v>1</v>
      </c>
      <c r="BC131" s="24">
        <f>IFERROR(AZ131/AV131-1,"X")</f>
        <v>-3.1085528222919545E-2</v>
      </c>
    </row>
    <row r="132" spans="1:55" s="6" customFormat="1" x14ac:dyDescent="0.25">
      <c r="A132" s="87" t="s">
        <v>227</v>
      </c>
      <c r="B132" s="31" t="s">
        <v>55</v>
      </c>
      <c r="C132" s="25" t="s">
        <v>1</v>
      </c>
      <c r="D132" s="25" t="s">
        <v>1</v>
      </c>
      <c r="E132" s="25" t="s">
        <v>1</v>
      </c>
      <c r="F132" s="25" t="s">
        <v>1</v>
      </c>
      <c r="G132" s="25" t="s">
        <v>1</v>
      </c>
      <c r="H132" s="25" t="s">
        <v>1</v>
      </c>
      <c r="I132" s="25" t="s">
        <v>1</v>
      </c>
      <c r="J132" s="25" t="s">
        <v>1</v>
      </c>
      <c r="K132" s="25" t="s">
        <v>1</v>
      </c>
      <c r="L132" s="25" t="s">
        <v>1</v>
      </c>
      <c r="M132" s="25" t="s">
        <v>1</v>
      </c>
      <c r="N132" s="32">
        <v>78682.613100000031</v>
      </c>
      <c r="O132" s="32">
        <v>114616.87465930218</v>
      </c>
      <c r="P132" s="32">
        <v>159085.67096699995</v>
      </c>
      <c r="Q132" s="29"/>
      <c r="R132" s="24" t="s">
        <v>1</v>
      </c>
      <c r="S132" s="24" t="str">
        <f>IFERROR(P132/L132-1,"X")</f>
        <v>X</v>
      </c>
      <c r="T132" s="7"/>
      <c r="U132" s="25" t="s">
        <v>1</v>
      </c>
      <c r="V132" s="25" t="s">
        <v>1</v>
      </c>
      <c r="W132" s="25" t="s">
        <v>1</v>
      </c>
      <c r="X132" s="25" t="s">
        <v>1</v>
      </c>
      <c r="Y132" s="25" t="s">
        <v>1</v>
      </c>
      <c r="Z132" s="25" t="s">
        <v>1</v>
      </c>
      <c r="AA132" s="25" t="s">
        <v>1</v>
      </c>
      <c r="AB132" s="25" t="s">
        <v>1</v>
      </c>
      <c r="AC132" s="25" t="s">
        <v>1</v>
      </c>
      <c r="AD132" s="25" t="s">
        <v>1</v>
      </c>
      <c r="AE132" s="25" t="s">
        <v>1</v>
      </c>
      <c r="AF132" s="32">
        <v>35488.922792000005</v>
      </c>
      <c r="AG132" s="32">
        <v>52041.145432999991</v>
      </c>
      <c r="AH132" s="32">
        <v>72957.131276999993</v>
      </c>
      <c r="AI132" s="29"/>
      <c r="AJ132" s="24" t="s">
        <v>1</v>
      </c>
      <c r="AK132" s="24" t="str">
        <f>IFERROR(AH132/AD132-1,"X")</f>
        <v>X</v>
      </c>
      <c r="AL132" s="11"/>
      <c r="AM132" s="25" t="s">
        <v>1</v>
      </c>
      <c r="AN132" s="25" t="s">
        <v>1</v>
      </c>
      <c r="AO132" s="25" t="s">
        <v>1</v>
      </c>
      <c r="AP132" s="25" t="s">
        <v>1</v>
      </c>
      <c r="AQ132" s="25" t="s">
        <v>1</v>
      </c>
      <c r="AR132" s="25" t="s">
        <v>1</v>
      </c>
      <c r="AS132" s="25" t="s">
        <v>1</v>
      </c>
      <c r="AT132" s="25" t="s">
        <v>1</v>
      </c>
      <c r="AU132" s="25" t="s">
        <v>1</v>
      </c>
      <c r="AV132" s="25" t="s">
        <v>1</v>
      </c>
      <c r="AW132" s="25" t="s">
        <v>1</v>
      </c>
      <c r="AX132" s="32">
        <v>43193.690308000027</v>
      </c>
      <c r="AY132" s="32">
        <v>62575.729226302195</v>
      </c>
      <c r="AZ132" s="32">
        <v>86128.539689999976</v>
      </c>
      <c r="BA132" s="29"/>
      <c r="BB132" s="24" t="s">
        <v>1</v>
      </c>
      <c r="BC132" s="24" t="str">
        <f>IFERROR(AZ132/AV132-1,"X")</f>
        <v>X</v>
      </c>
    </row>
    <row r="133" spans="1:55" s="6" customFormat="1" ht="22.5" x14ac:dyDescent="0.25">
      <c r="A133" s="87" t="s">
        <v>226</v>
      </c>
      <c r="B133" s="31" t="s">
        <v>55</v>
      </c>
      <c r="C133" s="25" t="s">
        <v>1</v>
      </c>
      <c r="D133" s="25" t="s">
        <v>1</v>
      </c>
      <c r="E133" s="25" t="s">
        <v>1</v>
      </c>
      <c r="F133" s="25" t="s">
        <v>1</v>
      </c>
      <c r="G133" s="25" t="s">
        <v>1</v>
      </c>
      <c r="H133" s="25" t="s">
        <v>1</v>
      </c>
      <c r="I133" s="25" t="s">
        <v>1</v>
      </c>
      <c r="J133" s="25" t="s">
        <v>1</v>
      </c>
      <c r="K133" s="25" t="s">
        <v>1</v>
      </c>
      <c r="L133" s="25" t="s">
        <v>1</v>
      </c>
      <c r="M133" s="25" t="s">
        <v>1</v>
      </c>
      <c r="N133" s="32">
        <v>1440.9184850000001</v>
      </c>
      <c r="O133" s="32">
        <v>2735.7840207128884</v>
      </c>
      <c r="P133" s="32">
        <v>3172.8484299999991</v>
      </c>
      <c r="Q133" s="29"/>
      <c r="R133" s="24" t="s">
        <v>1</v>
      </c>
      <c r="S133" s="24" t="str">
        <f>IFERROR(P133/L133-1,"X")</f>
        <v>X</v>
      </c>
      <c r="T133" s="7"/>
      <c r="U133" s="25" t="s">
        <v>1</v>
      </c>
      <c r="V133" s="25" t="s">
        <v>1</v>
      </c>
      <c r="W133" s="25" t="s">
        <v>1</v>
      </c>
      <c r="X133" s="25" t="s">
        <v>1</v>
      </c>
      <c r="Y133" s="25" t="s">
        <v>1</v>
      </c>
      <c r="Z133" s="25" t="s">
        <v>1</v>
      </c>
      <c r="AA133" s="25" t="s">
        <v>1</v>
      </c>
      <c r="AB133" s="25" t="s">
        <v>1</v>
      </c>
      <c r="AC133" s="25" t="s">
        <v>1</v>
      </c>
      <c r="AD133" s="25" t="s">
        <v>1</v>
      </c>
      <c r="AE133" s="25" t="s">
        <v>1</v>
      </c>
      <c r="AF133" s="32">
        <v>551.70615499999997</v>
      </c>
      <c r="AG133" s="32">
        <v>913.99279299999989</v>
      </c>
      <c r="AH133" s="32">
        <v>1305.4390960000003</v>
      </c>
      <c r="AI133" s="29"/>
      <c r="AJ133" s="24" t="s">
        <v>1</v>
      </c>
      <c r="AK133" s="24" t="str">
        <f>IFERROR(AH133/AD133-1,"X")</f>
        <v>X</v>
      </c>
      <c r="AL133" s="11"/>
      <c r="AM133" s="25" t="s">
        <v>1</v>
      </c>
      <c r="AN133" s="25" t="s">
        <v>1</v>
      </c>
      <c r="AO133" s="25" t="s">
        <v>1</v>
      </c>
      <c r="AP133" s="25" t="s">
        <v>1</v>
      </c>
      <c r="AQ133" s="25" t="s">
        <v>1</v>
      </c>
      <c r="AR133" s="25" t="s">
        <v>1</v>
      </c>
      <c r="AS133" s="25" t="s">
        <v>1</v>
      </c>
      <c r="AT133" s="25" t="s">
        <v>1</v>
      </c>
      <c r="AU133" s="25" t="s">
        <v>1</v>
      </c>
      <c r="AV133" s="25" t="s">
        <v>1</v>
      </c>
      <c r="AW133" s="25" t="s">
        <v>1</v>
      </c>
      <c r="AX133" s="32">
        <v>889.21233000000018</v>
      </c>
      <c r="AY133" s="32">
        <v>1821.7912277128885</v>
      </c>
      <c r="AZ133" s="32">
        <v>1867.409333999999</v>
      </c>
      <c r="BA133" s="29"/>
      <c r="BB133" s="24" t="s">
        <v>1</v>
      </c>
      <c r="BC133" s="24" t="str">
        <f>IFERROR(AZ133/AV133-1,"X")</f>
        <v>X</v>
      </c>
    </row>
    <row r="134" spans="1:55" s="6" customFormat="1" x14ac:dyDescent="0.25">
      <c r="A134" s="52" t="s">
        <v>89</v>
      </c>
      <c r="B134" s="31" t="s">
        <v>55</v>
      </c>
      <c r="C134" s="32">
        <v>1823.634</v>
      </c>
      <c r="D134" s="32">
        <v>2282.1869999999999</v>
      </c>
      <c r="E134" s="32">
        <v>504.01100000000002</v>
      </c>
      <c r="F134" s="32">
        <v>1571.9549999999999</v>
      </c>
      <c r="G134" s="32">
        <v>2475.4119999999998</v>
      </c>
      <c r="H134" s="32">
        <v>3274.4870000000001</v>
      </c>
      <c r="I134" s="32">
        <v>641.36099999999999</v>
      </c>
      <c r="J134" s="32">
        <v>1237.3809999999999</v>
      </c>
      <c r="K134" s="32">
        <v>1743.1999999999998</v>
      </c>
      <c r="L134" s="32">
        <v>3145.989</v>
      </c>
      <c r="M134" s="32">
        <v>521.30600000000004</v>
      </c>
      <c r="N134" s="32">
        <v>1190.2095349999997</v>
      </c>
      <c r="O134" s="32">
        <v>1628.5875509613334</v>
      </c>
      <c r="P134" s="32">
        <v>2247.4695109999989</v>
      </c>
      <c r="Q134" s="29"/>
      <c r="R134" s="24" t="s">
        <v>1</v>
      </c>
      <c r="S134" s="24">
        <f>IFERROR(P134/L134-1,"X")</f>
        <v>-0.28560795635331249</v>
      </c>
      <c r="T134" s="7"/>
      <c r="U134" s="32">
        <v>671.70600000000002</v>
      </c>
      <c r="V134" s="32">
        <v>525.56600000000003</v>
      </c>
      <c r="W134" s="32">
        <v>108.224</v>
      </c>
      <c r="X134" s="32">
        <v>193.684</v>
      </c>
      <c r="Y134" s="32">
        <v>263.755</v>
      </c>
      <c r="Z134" s="32">
        <v>336.20100000000002</v>
      </c>
      <c r="AA134" s="32">
        <v>114.48399999999999</v>
      </c>
      <c r="AB134" s="32">
        <v>250.20599999999999</v>
      </c>
      <c r="AC134" s="32">
        <v>408.16899999999998</v>
      </c>
      <c r="AD134" s="32">
        <v>1395.7380000000001</v>
      </c>
      <c r="AE134" s="32">
        <v>178.49299999999999</v>
      </c>
      <c r="AF134" s="32">
        <v>331.56746399999997</v>
      </c>
      <c r="AG134" s="32">
        <v>490.10987499999999</v>
      </c>
      <c r="AH134" s="32">
        <v>668.63421000000005</v>
      </c>
      <c r="AI134" s="29"/>
      <c r="AJ134" s="24" t="s">
        <v>1</v>
      </c>
      <c r="AK134" s="24">
        <f>IFERROR(AH134/AD134-1,"X")</f>
        <v>-0.52094575772816953</v>
      </c>
      <c r="AL134" s="11"/>
      <c r="AM134" s="32">
        <v>1151.9280000000001</v>
      </c>
      <c r="AN134" s="32">
        <v>1756.6210000000001</v>
      </c>
      <c r="AO134" s="32">
        <v>395.78699999999998</v>
      </c>
      <c r="AP134" s="32">
        <v>1378.271</v>
      </c>
      <c r="AQ134" s="32">
        <v>2211.6570000000002</v>
      </c>
      <c r="AR134" s="32">
        <v>2938.2860000000001</v>
      </c>
      <c r="AS134" s="32">
        <v>526.87699999999995</v>
      </c>
      <c r="AT134" s="32">
        <v>987.17499999999995</v>
      </c>
      <c r="AU134" s="32">
        <v>1335.0309999999999</v>
      </c>
      <c r="AV134" s="32">
        <v>1750.251</v>
      </c>
      <c r="AW134" s="32">
        <v>342.81299999999999</v>
      </c>
      <c r="AX134" s="32">
        <v>858.64207099999976</v>
      </c>
      <c r="AY134" s="32">
        <v>1138.4776759613333</v>
      </c>
      <c r="AZ134" s="32">
        <v>1578.8353009999989</v>
      </c>
      <c r="BA134" s="29"/>
      <c r="BB134" s="24" t="s">
        <v>1</v>
      </c>
      <c r="BC134" s="24">
        <f>IFERROR(AZ134/AV134-1,"X")</f>
        <v>-9.7937780923993745E-2</v>
      </c>
    </row>
    <row r="135" spans="1:55" s="6" customFormat="1" x14ac:dyDescent="0.25">
      <c r="A135" s="52" t="s">
        <v>91</v>
      </c>
      <c r="B135" s="31" t="s">
        <v>55</v>
      </c>
      <c r="C135" s="32">
        <v>6892.85</v>
      </c>
      <c r="D135" s="32">
        <v>9098.6149999999998</v>
      </c>
      <c r="E135" s="32">
        <v>1921.0060000000001</v>
      </c>
      <c r="F135" s="32">
        <v>3021.145</v>
      </c>
      <c r="G135" s="32">
        <v>3763.7130000000002</v>
      </c>
      <c r="H135" s="32">
        <v>4170.6880000000001</v>
      </c>
      <c r="I135" s="32">
        <v>672.596</v>
      </c>
      <c r="J135" s="32">
        <v>1413.537</v>
      </c>
      <c r="K135" s="32">
        <v>2062.34</v>
      </c>
      <c r="L135" s="32">
        <v>2828.8589999999999</v>
      </c>
      <c r="M135" s="32">
        <v>721.83100000000002</v>
      </c>
      <c r="N135" s="32">
        <v>2422.9837090000001</v>
      </c>
      <c r="O135" s="32">
        <v>3966.1151765442742</v>
      </c>
      <c r="P135" s="32">
        <v>6032.04745</v>
      </c>
      <c r="Q135" s="29"/>
      <c r="R135" s="24" t="s">
        <v>1</v>
      </c>
      <c r="S135" s="24">
        <f>IFERROR(P135/L135-1,"X")</f>
        <v>1.1323252413782376</v>
      </c>
      <c r="T135" s="7"/>
      <c r="U135" s="32">
        <v>2160.64</v>
      </c>
      <c r="V135" s="32">
        <v>3172.2289999999998</v>
      </c>
      <c r="W135" s="32">
        <v>773.20500000000004</v>
      </c>
      <c r="X135" s="32">
        <v>858.23299999999995</v>
      </c>
      <c r="Y135" s="32">
        <v>1174.902</v>
      </c>
      <c r="Z135" s="32">
        <v>1261.8340000000001</v>
      </c>
      <c r="AA135" s="32">
        <v>427.48399999999998</v>
      </c>
      <c r="AB135" s="32">
        <v>731.08900000000006</v>
      </c>
      <c r="AC135" s="32">
        <v>1215.7560000000001</v>
      </c>
      <c r="AD135" s="32">
        <v>1642.385</v>
      </c>
      <c r="AE135" s="32">
        <v>474.11200000000002</v>
      </c>
      <c r="AF135" s="32">
        <v>1728.2096279999998</v>
      </c>
      <c r="AG135" s="32">
        <v>2692.889075</v>
      </c>
      <c r="AH135" s="32">
        <v>4102.664092</v>
      </c>
      <c r="AI135" s="29"/>
      <c r="AJ135" s="24" t="s">
        <v>1</v>
      </c>
      <c r="AK135" s="24">
        <f>IFERROR(AH135/AD135-1,"X")</f>
        <v>1.4979916962222624</v>
      </c>
      <c r="AL135" s="11"/>
      <c r="AM135" s="32">
        <v>4732.21</v>
      </c>
      <c r="AN135" s="32">
        <v>5926.3860000000004</v>
      </c>
      <c r="AO135" s="32">
        <v>1147.8009999999999</v>
      </c>
      <c r="AP135" s="32">
        <v>2162.9119999999998</v>
      </c>
      <c r="AQ135" s="32">
        <v>2588.8110000000001</v>
      </c>
      <c r="AR135" s="32">
        <v>2908.8539999999998</v>
      </c>
      <c r="AS135" s="32">
        <v>245.11199999999999</v>
      </c>
      <c r="AT135" s="32">
        <v>682.44799999999998</v>
      </c>
      <c r="AU135" s="32">
        <v>846.58399999999995</v>
      </c>
      <c r="AV135" s="32">
        <v>1186.4739999999999</v>
      </c>
      <c r="AW135" s="32">
        <v>247.71899999999999</v>
      </c>
      <c r="AX135" s="32">
        <v>694.77408100000002</v>
      </c>
      <c r="AY135" s="32">
        <v>1273.2261015442741</v>
      </c>
      <c r="AZ135" s="32">
        <v>1929.3833579999996</v>
      </c>
      <c r="BA135" s="29"/>
      <c r="BB135" s="24" t="s">
        <v>1</v>
      </c>
      <c r="BC135" s="24">
        <f>IFERROR(AZ135/AV135-1,"X")</f>
        <v>0.62614887304736522</v>
      </c>
    </row>
    <row r="136" spans="1:55" s="6" customFormat="1" x14ac:dyDescent="0.25">
      <c r="A136" s="52" t="s">
        <v>92</v>
      </c>
      <c r="B136" s="31" t="s">
        <v>55</v>
      </c>
      <c r="C136" s="32">
        <v>7893.3339999999998</v>
      </c>
      <c r="D136" s="32">
        <v>13207.038</v>
      </c>
      <c r="E136" s="32">
        <v>4664.1930000000002</v>
      </c>
      <c r="F136" s="32">
        <v>9700.9680000000008</v>
      </c>
      <c r="G136" s="32">
        <v>14233.888000000001</v>
      </c>
      <c r="H136" s="32">
        <v>28923.482</v>
      </c>
      <c r="I136" s="32">
        <v>5253.9580000000005</v>
      </c>
      <c r="J136" s="32">
        <v>10737.072</v>
      </c>
      <c r="K136" s="32">
        <v>16256.053</v>
      </c>
      <c r="L136" s="32">
        <v>20883.352999999999</v>
      </c>
      <c r="M136" s="32">
        <v>4344.527</v>
      </c>
      <c r="N136" s="32">
        <v>10495.430502000001</v>
      </c>
      <c r="O136" s="32">
        <v>16865.250367745761</v>
      </c>
      <c r="P136" s="32">
        <v>25856.672203999995</v>
      </c>
      <c r="Q136" s="29"/>
      <c r="R136" s="24" t="s">
        <v>1</v>
      </c>
      <c r="S136" s="24">
        <f>IFERROR(P136/L136-1,"X")</f>
        <v>0.23814754287781259</v>
      </c>
      <c r="T136" s="7"/>
      <c r="U136" s="32">
        <v>3858.7170000000001</v>
      </c>
      <c r="V136" s="32">
        <v>5761.2529999999997</v>
      </c>
      <c r="W136" s="32">
        <v>3098.607</v>
      </c>
      <c r="X136" s="32">
        <v>5772.11</v>
      </c>
      <c r="Y136" s="32">
        <v>6309.4030000000002</v>
      </c>
      <c r="Z136" s="32">
        <v>9390.4740000000002</v>
      </c>
      <c r="AA136" s="32">
        <v>2932.9569999999999</v>
      </c>
      <c r="AB136" s="32">
        <v>5260.1289999999999</v>
      </c>
      <c r="AC136" s="32">
        <v>8506.94</v>
      </c>
      <c r="AD136" s="32">
        <v>9642.7739999999994</v>
      </c>
      <c r="AE136" s="32">
        <v>1914.809</v>
      </c>
      <c r="AF136" s="32">
        <v>3437.7781179999997</v>
      </c>
      <c r="AG136" s="32">
        <v>5243.6604649999999</v>
      </c>
      <c r="AH136" s="32">
        <v>7749.7468529999987</v>
      </c>
      <c r="AI136" s="29"/>
      <c r="AJ136" s="24" t="s">
        <v>1</v>
      </c>
      <c r="AK136" s="24">
        <f>IFERROR(AH136/AD136-1,"X")</f>
        <v>-0.19631561903244865</v>
      </c>
      <c r="AL136" s="11"/>
      <c r="AM136" s="32">
        <v>4034.6170000000002</v>
      </c>
      <c r="AN136" s="32">
        <v>7445.7849999999999</v>
      </c>
      <c r="AO136" s="32">
        <v>1565.586</v>
      </c>
      <c r="AP136" s="32">
        <v>3928.8580000000002</v>
      </c>
      <c r="AQ136" s="32">
        <v>7924.4849999999997</v>
      </c>
      <c r="AR136" s="32">
        <v>19533.008000000002</v>
      </c>
      <c r="AS136" s="32">
        <v>2321.0010000000002</v>
      </c>
      <c r="AT136" s="32">
        <v>5476.9430000000002</v>
      </c>
      <c r="AU136" s="32">
        <v>7749.1130000000003</v>
      </c>
      <c r="AV136" s="32">
        <v>11240.579</v>
      </c>
      <c r="AW136" s="32">
        <v>2429.7179999999998</v>
      </c>
      <c r="AX136" s="32">
        <v>7057.6523840000018</v>
      </c>
      <c r="AY136" s="32">
        <v>11621.589902745762</v>
      </c>
      <c r="AZ136" s="32">
        <v>18106.925350999994</v>
      </c>
      <c r="BA136" s="29"/>
      <c r="BB136" s="24" t="s">
        <v>1</v>
      </c>
      <c r="BC136" s="24">
        <f>IFERROR(AZ136/AV136-1,"X")</f>
        <v>0.61085344011193676</v>
      </c>
    </row>
    <row r="137" spans="1:55" s="6" customFormat="1" ht="22.5" x14ac:dyDescent="0.25">
      <c r="A137" s="47" t="s">
        <v>103</v>
      </c>
      <c r="B137" s="30" t="s">
        <v>55</v>
      </c>
      <c r="C137" s="28">
        <v>40585.980000000003</v>
      </c>
      <c r="D137" s="28">
        <v>44782.987000000001</v>
      </c>
      <c r="E137" s="28">
        <v>49408.777999999998</v>
      </c>
      <c r="F137" s="28">
        <v>49407.633000000002</v>
      </c>
      <c r="G137" s="28">
        <v>50494.472000000002</v>
      </c>
      <c r="H137" s="28">
        <v>56602.96</v>
      </c>
      <c r="I137" s="28">
        <v>49362.603000000003</v>
      </c>
      <c r="J137" s="28">
        <v>45840.710999999996</v>
      </c>
      <c r="K137" s="28">
        <v>46645.747999999992</v>
      </c>
      <c r="L137" s="28">
        <v>46400.282999999996</v>
      </c>
      <c r="M137" s="28">
        <v>51388.409</v>
      </c>
      <c r="N137" s="28">
        <v>42843.747331999992</v>
      </c>
      <c r="O137" s="28">
        <v>45580.456442266353</v>
      </c>
      <c r="P137" s="28">
        <v>56497.056838733726</v>
      </c>
      <c r="Q137" s="29"/>
      <c r="R137" s="19">
        <f>IFERROR(P137/O137-1,"X")</f>
        <v>0.23950177880062884</v>
      </c>
      <c r="S137" s="19">
        <f>IFERROR(P137/L137-1,"X")</f>
        <v>0.21760155727355657</v>
      </c>
      <c r="T137" s="7"/>
      <c r="U137" s="28">
        <v>18571.644</v>
      </c>
      <c r="V137" s="28">
        <v>22588.776000000002</v>
      </c>
      <c r="W137" s="28">
        <v>25576.525000000001</v>
      </c>
      <c r="X137" s="28">
        <v>23884.699000000001</v>
      </c>
      <c r="Y137" s="28">
        <v>21577.858</v>
      </c>
      <c r="Z137" s="28">
        <v>21932.272000000001</v>
      </c>
      <c r="AA137" s="28">
        <v>22066.304</v>
      </c>
      <c r="AB137" s="28">
        <v>17639.323</v>
      </c>
      <c r="AC137" s="28">
        <v>21329.345000000001</v>
      </c>
      <c r="AD137" s="28">
        <v>21763.572999999997</v>
      </c>
      <c r="AE137" s="28">
        <v>22704.386999999999</v>
      </c>
      <c r="AF137" s="28">
        <v>18833.79715699999</v>
      </c>
      <c r="AG137" s="28">
        <v>19843.613483000008</v>
      </c>
      <c r="AH137" s="28">
        <v>25401.817889000002</v>
      </c>
      <c r="AI137" s="29"/>
      <c r="AJ137" s="19">
        <f>IFERROR(AH137/AG137-1,"X")</f>
        <v>0.28010041672912545</v>
      </c>
      <c r="AK137" s="19">
        <f>IFERROR(AH137/AD137-1,"X")</f>
        <v>0.16717130450041484</v>
      </c>
      <c r="AL137" s="11"/>
      <c r="AM137" s="28">
        <v>22014.335999999999</v>
      </c>
      <c r="AN137" s="28">
        <v>22194.210999999999</v>
      </c>
      <c r="AO137" s="28">
        <v>23832.253000000001</v>
      </c>
      <c r="AP137" s="28">
        <v>25522.934000000001</v>
      </c>
      <c r="AQ137" s="28">
        <v>28916.614000000001</v>
      </c>
      <c r="AR137" s="28">
        <v>34670.688000000002</v>
      </c>
      <c r="AS137" s="28">
        <v>27296.298999999999</v>
      </c>
      <c r="AT137" s="28">
        <v>28201.387999999999</v>
      </c>
      <c r="AU137" s="28">
        <v>25316.402999999995</v>
      </c>
      <c r="AV137" s="28">
        <v>24636.710000000003</v>
      </c>
      <c r="AW137" s="28">
        <v>28684.022000000001</v>
      </c>
      <c r="AX137" s="28">
        <v>24009.950175000002</v>
      </c>
      <c r="AY137" s="28">
        <v>25736.842959266341</v>
      </c>
      <c r="AZ137" s="28">
        <v>31095.238949733728</v>
      </c>
      <c r="BA137" s="29"/>
      <c r="BB137" s="19">
        <f>IFERROR(AZ137/AY137-1,"X")</f>
        <v>0.20819942830393412</v>
      </c>
      <c r="BC137" s="19">
        <f>IFERROR(AZ137/AV137-1,"X")</f>
        <v>0.26215062602651584</v>
      </c>
    </row>
    <row r="138" spans="1:55" s="6" customFormat="1" x14ac:dyDescent="0.25">
      <c r="A138" s="52" t="s">
        <v>90</v>
      </c>
      <c r="B138" s="31" t="s">
        <v>55</v>
      </c>
      <c r="C138" s="32">
        <v>36751.866999999998</v>
      </c>
      <c r="D138" s="32">
        <v>36781.571000000004</v>
      </c>
      <c r="E138" s="32">
        <v>42318.55</v>
      </c>
      <c r="F138" s="32">
        <v>42186.294000000002</v>
      </c>
      <c r="G138" s="32">
        <v>44206.053999999996</v>
      </c>
      <c r="H138" s="32">
        <v>40833.279000000002</v>
      </c>
      <c r="I138" s="32">
        <v>42751.438999999998</v>
      </c>
      <c r="J138" s="32">
        <v>39062.558999999994</v>
      </c>
      <c r="K138" s="32">
        <v>39973.371000000006</v>
      </c>
      <c r="L138" s="32">
        <v>39149.389000000003</v>
      </c>
      <c r="M138" s="32">
        <v>45800.741000000002</v>
      </c>
      <c r="N138" s="32">
        <v>34322.790585000083</v>
      </c>
      <c r="O138" s="32">
        <v>37229.127095014919</v>
      </c>
      <c r="P138" s="32">
        <v>44905.860716985109</v>
      </c>
      <c r="Q138" s="29"/>
      <c r="R138" s="24">
        <f>IFERROR(P138/O138-1,"X")</f>
        <v>0.20620235339866788</v>
      </c>
      <c r="S138" s="24">
        <f>IFERROR(P138/L138-1,"X")</f>
        <v>0.14703860938890023</v>
      </c>
      <c r="T138" s="7"/>
      <c r="U138" s="32">
        <v>18354.852999999999</v>
      </c>
      <c r="V138" s="32">
        <v>19820.901999999998</v>
      </c>
      <c r="W138" s="32">
        <v>21596.489000000001</v>
      </c>
      <c r="X138" s="32">
        <v>21024.93</v>
      </c>
      <c r="Y138" s="32">
        <v>20543.638999999999</v>
      </c>
      <c r="Z138" s="32">
        <v>18817.786</v>
      </c>
      <c r="AA138" s="32">
        <v>18591.379000000001</v>
      </c>
      <c r="AB138" s="32">
        <v>14872.824000000001</v>
      </c>
      <c r="AC138" s="32">
        <v>17439.902999999998</v>
      </c>
      <c r="AD138" s="32">
        <v>19213.543000000005</v>
      </c>
      <c r="AE138" s="32">
        <v>20136.973000000002</v>
      </c>
      <c r="AF138" s="32">
        <v>15903.655947000005</v>
      </c>
      <c r="AG138" s="32">
        <v>16914.509278999998</v>
      </c>
      <c r="AH138" s="32">
        <v>21307.432147000021</v>
      </c>
      <c r="AI138" s="29"/>
      <c r="AJ138" s="24">
        <f>IFERROR(AH138/AG138-1,"X")</f>
        <v>0.25971329085225081</v>
      </c>
      <c r="AK138" s="24">
        <f>IFERROR(AH138/AD138-1,"X")</f>
        <v>0.10897985587561942</v>
      </c>
      <c r="AL138" s="11"/>
      <c r="AM138" s="32">
        <v>18397.013999999999</v>
      </c>
      <c r="AN138" s="32">
        <v>16960.669000000002</v>
      </c>
      <c r="AO138" s="32">
        <v>20722.061000000002</v>
      </c>
      <c r="AP138" s="32">
        <v>21161.364000000001</v>
      </c>
      <c r="AQ138" s="32">
        <v>23662.415000000001</v>
      </c>
      <c r="AR138" s="32">
        <v>22015.492999999999</v>
      </c>
      <c r="AS138" s="32">
        <v>24160.06</v>
      </c>
      <c r="AT138" s="32">
        <v>24189.734999999997</v>
      </c>
      <c r="AU138" s="32">
        <v>22533.468000000008</v>
      </c>
      <c r="AV138" s="32">
        <v>19935.845999999998</v>
      </c>
      <c r="AW138" s="32">
        <v>25663.768</v>
      </c>
      <c r="AX138" s="32">
        <v>18419.13463800008</v>
      </c>
      <c r="AY138" s="32">
        <v>20314.617816014921</v>
      </c>
      <c r="AZ138" s="32">
        <v>23598.428569985088</v>
      </c>
      <c r="BA138" s="29"/>
      <c r="BB138" s="24">
        <f>IFERROR(AZ138/AY138-1,"X")</f>
        <v>0.16164767576288797</v>
      </c>
      <c r="BC138" s="24">
        <f>IFERROR(AZ138/AV138-1,"X")</f>
        <v>0.18371844214612665</v>
      </c>
    </row>
    <row r="139" spans="1:55" s="6" customFormat="1" x14ac:dyDescent="0.25">
      <c r="A139" s="87" t="s">
        <v>227</v>
      </c>
      <c r="B139" s="31" t="s">
        <v>55</v>
      </c>
      <c r="C139" s="25" t="s">
        <v>1</v>
      </c>
      <c r="D139" s="25" t="s">
        <v>1</v>
      </c>
      <c r="E139" s="25" t="s">
        <v>1</v>
      </c>
      <c r="F139" s="25" t="s">
        <v>1</v>
      </c>
      <c r="G139" s="25" t="s">
        <v>1</v>
      </c>
      <c r="H139" s="25" t="s">
        <v>1</v>
      </c>
      <c r="I139" s="25" t="s">
        <v>1</v>
      </c>
      <c r="J139" s="25" t="s">
        <v>1</v>
      </c>
      <c r="K139" s="25" t="s">
        <v>1</v>
      </c>
      <c r="L139" s="25" t="s">
        <v>1</v>
      </c>
      <c r="M139" s="25" t="s">
        <v>1</v>
      </c>
      <c r="N139" s="32" t="s">
        <v>1</v>
      </c>
      <c r="O139" s="32">
        <v>35934.261559302155</v>
      </c>
      <c r="P139" s="32">
        <v>44468.796307697776</v>
      </c>
      <c r="Q139" s="29"/>
      <c r="R139" s="24">
        <f>IFERROR(P139/O139-1,"X")</f>
        <v>0.23750410828148283</v>
      </c>
      <c r="S139" s="24" t="str">
        <f>IFERROR(P139/L139-1,"X")</f>
        <v>X</v>
      </c>
      <c r="T139" s="7"/>
      <c r="U139" s="25" t="s">
        <v>1</v>
      </c>
      <c r="V139" s="25" t="s">
        <v>1</v>
      </c>
      <c r="W139" s="25" t="s">
        <v>1</v>
      </c>
      <c r="X139" s="25" t="s">
        <v>1</v>
      </c>
      <c r="Y139" s="25" t="s">
        <v>1</v>
      </c>
      <c r="Z139" s="25" t="s">
        <v>1</v>
      </c>
      <c r="AA139" s="25" t="s">
        <v>1</v>
      </c>
      <c r="AB139" s="25" t="s">
        <v>1</v>
      </c>
      <c r="AC139" s="25" t="s">
        <v>1</v>
      </c>
      <c r="AD139" s="25" t="s">
        <v>1</v>
      </c>
      <c r="AE139" s="25" t="s">
        <v>1</v>
      </c>
      <c r="AF139" s="32" t="s">
        <v>1</v>
      </c>
      <c r="AG139" s="32">
        <v>16552.222640999986</v>
      </c>
      <c r="AH139" s="32">
        <v>20915.985844000003</v>
      </c>
      <c r="AI139" s="29"/>
      <c r="AJ139" s="24">
        <f>IFERROR(AH139/AG139-1,"X")</f>
        <v>0.26363608668427041</v>
      </c>
      <c r="AK139" s="24" t="str">
        <f>IFERROR(AH139/AD139-1,"X")</f>
        <v>X</v>
      </c>
      <c r="AL139" s="11"/>
      <c r="AM139" s="25" t="s">
        <v>1</v>
      </c>
      <c r="AN139" s="25" t="s">
        <v>1</v>
      </c>
      <c r="AO139" s="25" t="s">
        <v>1</v>
      </c>
      <c r="AP139" s="25" t="s">
        <v>1</v>
      </c>
      <c r="AQ139" s="25" t="s">
        <v>1</v>
      </c>
      <c r="AR139" s="25" t="s">
        <v>1</v>
      </c>
      <c r="AS139" s="25" t="s">
        <v>1</v>
      </c>
      <c r="AT139" s="25" t="s">
        <v>1</v>
      </c>
      <c r="AU139" s="25" t="s">
        <v>1</v>
      </c>
      <c r="AV139" s="25" t="s">
        <v>1</v>
      </c>
      <c r="AW139" s="25" t="s">
        <v>1</v>
      </c>
      <c r="AX139" s="32" t="s">
        <v>1</v>
      </c>
      <c r="AY139" s="32">
        <v>19382.038918302169</v>
      </c>
      <c r="AZ139" s="32">
        <v>23552.810463697777</v>
      </c>
      <c r="BA139" s="29"/>
      <c r="BB139" s="24">
        <f>IFERROR(AZ139/AY139-1,"X")</f>
        <v>0.21518745076180879</v>
      </c>
      <c r="BC139" s="24" t="str">
        <f>IFERROR(AZ139/AV139-1,"X")</f>
        <v>X</v>
      </c>
    </row>
    <row r="140" spans="1:55" s="6" customFormat="1" ht="22.5" x14ac:dyDescent="0.25">
      <c r="A140" s="87" t="s">
        <v>226</v>
      </c>
      <c r="B140" s="31" t="s">
        <v>55</v>
      </c>
      <c r="C140" s="25" t="s">
        <v>1</v>
      </c>
      <c r="D140" s="25" t="s">
        <v>1</v>
      </c>
      <c r="E140" s="25" t="s">
        <v>1</v>
      </c>
      <c r="F140" s="25" t="s">
        <v>1</v>
      </c>
      <c r="G140" s="25" t="s">
        <v>1</v>
      </c>
      <c r="H140" s="25" t="s">
        <v>1</v>
      </c>
      <c r="I140" s="25" t="s">
        <v>1</v>
      </c>
      <c r="J140" s="25" t="s">
        <v>1</v>
      </c>
      <c r="K140" s="25" t="s">
        <v>1</v>
      </c>
      <c r="L140" s="25" t="s">
        <v>1</v>
      </c>
      <c r="M140" s="25" t="s">
        <v>1</v>
      </c>
      <c r="N140" s="32" t="s">
        <v>1</v>
      </c>
      <c r="O140" s="32">
        <v>1294.8655357128882</v>
      </c>
      <c r="P140" s="32">
        <v>437.06440928711089</v>
      </c>
      <c r="Q140" s="29"/>
      <c r="R140" s="24">
        <f>IFERROR(P140/O140-1,"X")</f>
        <v>-0.66246347807343176</v>
      </c>
      <c r="S140" s="24" t="str">
        <f>IFERROR(P140/L140-1,"X")</f>
        <v>X</v>
      </c>
      <c r="T140" s="7"/>
      <c r="U140" s="25" t="s">
        <v>1</v>
      </c>
      <c r="V140" s="25" t="s">
        <v>1</v>
      </c>
      <c r="W140" s="25" t="s">
        <v>1</v>
      </c>
      <c r="X140" s="25" t="s">
        <v>1</v>
      </c>
      <c r="Y140" s="25" t="s">
        <v>1</v>
      </c>
      <c r="Z140" s="25" t="s">
        <v>1</v>
      </c>
      <c r="AA140" s="25" t="s">
        <v>1</v>
      </c>
      <c r="AB140" s="25" t="s">
        <v>1</v>
      </c>
      <c r="AC140" s="25" t="s">
        <v>1</v>
      </c>
      <c r="AD140" s="25" t="s">
        <v>1</v>
      </c>
      <c r="AE140" s="25" t="s">
        <v>1</v>
      </c>
      <c r="AF140" s="32" t="s">
        <v>1</v>
      </c>
      <c r="AG140" s="32">
        <v>362.28663799999998</v>
      </c>
      <c r="AH140" s="32">
        <v>391.44630300000034</v>
      </c>
      <c r="AI140" s="29"/>
      <c r="AJ140" s="24">
        <f>IFERROR(AH140/AG140-1,"X")</f>
        <v>8.0487829087420915E-2</v>
      </c>
      <c r="AK140" s="24" t="str">
        <f>IFERROR(AH140/AD140-1,"X")</f>
        <v>X</v>
      </c>
      <c r="AL140" s="11"/>
      <c r="AM140" s="25" t="s">
        <v>1</v>
      </c>
      <c r="AN140" s="25" t="s">
        <v>1</v>
      </c>
      <c r="AO140" s="25" t="s">
        <v>1</v>
      </c>
      <c r="AP140" s="25" t="s">
        <v>1</v>
      </c>
      <c r="AQ140" s="25" t="s">
        <v>1</v>
      </c>
      <c r="AR140" s="25" t="s">
        <v>1</v>
      </c>
      <c r="AS140" s="25" t="s">
        <v>1</v>
      </c>
      <c r="AT140" s="25" t="s">
        <v>1</v>
      </c>
      <c r="AU140" s="25" t="s">
        <v>1</v>
      </c>
      <c r="AV140" s="25" t="s">
        <v>1</v>
      </c>
      <c r="AW140" s="25" t="s">
        <v>1</v>
      </c>
      <c r="AX140" s="32" t="s">
        <v>1</v>
      </c>
      <c r="AY140" s="32">
        <v>932.57889771288831</v>
      </c>
      <c r="AZ140" s="32">
        <v>45.618106287110528</v>
      </c>
      <c r="BA140" s="29"/>
      <c r="BB140" s="24">
        <f>IFERROR(AZ140/AY140-1,"X")</f>
        <v>-0.95108391751197985</v>
      </c>
      <c r="BC140" s="24" t="str">
        <f>IFERROR(AZ140/AV140-1,"X")</f>
        <v>X</v>
      </c>
    </row>
    <row r="141" spans="1:55" s="6" customFormat="1" x14ac:dyDescent="0.25">
      <c r="A141" s="52" t="s">
        <v>89</v>
      </c>
      <c r="B141" s="31" t="s">
        <v>55</v>
      </c>
      <c r="C141" s="32">
        <v>-886.05600000000004</v>
      </c>
      <c r="D141" s="32">
        <v>458.553</v>
      </c>
      <c r="E141" s="32">
        <v>504.01100000000002</v>
      </c>
      <c r="F141" s="32">
        <v>1067.944</v>
      </c>
      <c r="G141" s="32">
        <v>903.45699999999999</v>
      </c>
      <c r="H141" s="32">
        <v>799.07500000000005</v>
      </c>
      <c r="I141" s="32">
        <v>641.36099999999999</v>
      </c>
      <c r="J141" s="32">
        <v>596.02</v>
      </c>
      <c r="K141" s="32">
        <v>505.81899999999996</v>
      </c>
      <c r="L141" s="32">
        <v>1402.789</v>
      </c>
      <c r="M141" s="32">
        <v>521.30600000000004</v>
      </c>
      <c r="N141" s="32">
        <v>668.90353499999969</v>
      </c>
      <c r="O141" s="32">
        <v>438.37801596133352</v>
      </c>
      <c r="P141" s="32">
        <v>618.88196003866574</v>
      </c>
      <c r="Q141" s="29"/>
      <c r="R141" s="24">
        <f>IFERROR(P141/O141-1,"X")</f>
        <v>0.411754096932756</v>
      </c>
      <c r="S141" s="24">
        <f>IFERROR(P141/L141-1,"X")</f>
        <v>-0.55882035000369568</v>
      </c>
      <c r="T141" s="7"/>
      <c r="U141" s="32">
        <v>-1196.6690000000001</v>
      </c>
      <c r="V141" s="32">
        <v>-146.13999999999999</v>
      </c>
      <c r="W141" s="32">
        <v>108.224</v>
      </c>
      <c r="X141" s="32">
        <v>85.46</v>
      </c>
      <c r="Y141" s="32">
        <v>70.070999999999998</v>
      </c>
      <c r="Z141" s="32">
        <v>72.445999999999998</v>
      </c>
      <c r="AA141" s="32">
        <v>114.48399999999999</v>
      </c>
      <c r="AB141" s="32">
        <v>135.72199999999998</v>
      </c>
      <c r="AC141" s="32">
        <v>157.96299999999999</v>
      </c>
      <c r="AD141" s="32">
        <v>987.56900000000007</v>
      </c>
      <c r="AE141" s="32">
        <v>178.49299999999999</v>
      </c>
      <c r="AF141" s="32">
        <v>153.07446399999998</v>
      </c>
      <c r="AG141" s="32">
        <v>158.54241100000002</v>
      </c>
      <c r="AH141" s="32">
        <v>178.52433500000006</v>
      </c>
      <c r="AI141" s="29"/>
      <c r="AJ141" s="24">
        <f>IFERROR(AH141/AG141-1,"X")</f>
        <v>0.12603519697956433</v>
      </c>
      <c r="AK141" s="24">
        <f>IFERROR(AH141/AD141-1,"X")</f>
        <v>-0.81922849441406109</v>
      </c>
      <c r="AL141" s="11"/>
      <c r="AM141" s="32">
        <v>310.613</v>
      </c>
      <c r="AN141" s="32">
        <v>604.69299999999998</v>
      </c>
      <c r="AO141" s="32">
        <v>395.78699999999998</v>
      </c>
      <c r="AP141" s="32">
        <v>982.48400000000004</v>
      </c>
      <c r="AQ141" s="32">
        <v>833.38599999999997</v>
      </c>
      <c r="AR141" s="32">
        <v>726.62900000000002</v>
      </c>
      <c r="AS141" s="32">
        <v>526.87699999999995</v>
      </c>
      <c r="AT141" s="32">
        <v>460.29799999999994</v>
      </c>
      <c r="AU141" s="32">
        <v>347.85599999999994</v>
      </c>
      <c r="AV141" s="32">
        <v>415.21999999999997</v>
      </c>
      <c r="AW141" s="32">
        <v>342.81299999999999</v>
      </c>
      <c r="AX141" s="32">
        <v>515.82907099999977</v>
      </c>
      <c r="AY141" s="32">
        <v>279.8356049613335</v>
      </c>
      <c r="AZ141" s="32">
        <v>440.35762503866562</v>
      </c>
      <c r="BA141" s="29"/>
      <c r="BB141" s="24">
        <f>IFERROR(AZ141/AY141-1,"X")</f>
        <v>0.57362972127693457</v>
      </c>
      <c r="BC141" s="24">
        <f>IFERROR(AZ141/AV141-1,"X")</f>
        <v>6.0540496697330637E-2</v>
      </c>
    </row>
    <row r="142" spans="1:55" s="6" customFormat="1" x14ac:dyDescent="0.25">
      <c r="A142" s="52" t="s">
        <v>91</v>
      </c>
      <c r="B142" s="31" t="s">
        <v>55</v>
      </c>
      <c r="C142" s="32">
        <v>2589.14</v>
      </c>
      <c r="D142" s="32">
        <v>2205.7649999999999</v>
      </c>
      <c r="E142" s="32">
        <v>1921.0060000000001</v>
      </c>
      <c r="F142" s="32">
        <v>1100.1389999999999</v>
      </c>
      <c r="G142" s="32">
        <v>742.56799999999998</v>
      </c>
      <c r="H142" s="32">
        <v>406.97500000000002</v>
      </c>
      <c r="I142" s="32">
        <v>672.596</v>
      </c>
      <c r="J142" s="32">
        <v>740.94100000000003</v>
      </c>
      <c r="K142" s="32">
        <v>648.803</v>
      </c>
      <c r="L142" s="32">
        <v>766.51900000000001</v>
      </c>
      <c r="M142" s="32">
        <v>721.83100000000002</v>
      </c>
      <c r="N142" s="32">
        <v>1701.1527089999997</v>
      </c>
      <c r="O142" s="32">
        <v>1543.1314675442743</v>
      </c>
      <c r="P142" s="32">
        <v>2065.9322734557254</v>
      </c>
      <c r="Q142" s="29"/>
      <c r="R142" s="24">
        <f>IFERROR(P142/O142-1,"X")</f>
        <v>0.33879213593086255</v>
      </c>
      <c r="S142" s="24">
        <f>IFERROR(P142/L142-1,"X")</f>
        <v>1.6952133912606544</v>
      </c>
      <c r="T142" s="7"/>
      <c r="U142" s="32">
        <v>709.226</v>
      </c>
      <c r="V142" s="32">
        <v>1011.5890000000001</v>
      </c>
      <c r="W142" s="32">
        <v>773.20500000000004</v>
      </c>
      <c r="X142" s="32">
        <v>85.028000000000006</v>
      </c>
      <c r="Y142" s="32">
        <v>316.66899999999998</v>
      </c>
      <c r="Z142" s="32">
        <v>86.932000000000002</v>
      </c>
      <c r="AA142" s="32">
        <v>427.48399999999998</v>
      </c>
      <c r="AB142" s="32">
        <v>303.60500000000008</v>
      </c>
      <c r="AC142" s="32">
        <v>484.66700000000009</v>
      </c>
      <c r="AD142" s="32">
        <v>426.62900000000002</v>
      </c>
      <c r="AE142" s="32">
        <v>474.11200000000002</v>
      </c>
      <c r="AF142" s="32">
        <v>1254.0976279999998</v>
      </c>
      <c r="AG142" s="32">
        <v>964.67944700000021</v>
      </c>
      <c r="AH142" s="32">
        <v>1409.7750169999997</v>
      </c>
      <c r="AI142" s="29"/>
      <c r="AJ142" s="24">
        <f>IFERROR(AH142/AG142-1,"X")</f>
        <v>0.461392197567986</v>
      </c>
      <c r="AK142" s="24">
        <f>IFERROR(AH142/AD142-1,"X")</f>
        <v>2.3044519172395681</v>
      </c>
      <c r="AL142" s="11"/>
      <c r="AM142" s="32">
        <v>1879.914</v>
      </c>
      <c r="AN142" s="32">
        <v>1194.1759999999999</v>
      </c>
      <c r="AO142" s="32">
        <v>1147.8009999999999</v>
      </c>
      <c r="AP142" s="32">
        <v>1015.111</v>
      </c>
      <c r="AQ142" s="32">
        <v>425.899</v>
      </c>
      <c r="AR142" s="32">
        <v>320.04300000000001</v>
      </c>
      <c r="AS142" s="32">
        <v>245.11199999999999</v>
      </c>
      <c r="AT142" s="32">
        <v>437.33599999999996</v>
      </c>
      <c r="AU142" s="32">
        <v>164.13599999999994</v>
      </c>
      <c r="AV142" s="32">
        <v>339.88999999999993</v>
      </c>
      <c r="AW142" s="32">
        <v>247.71899999999999</v>
      </c>
      <c r="AX142" s="32">
        <v>447.05508100000003</v>
      </c>
      <c r="AY142" s="32">
        <v>578.45202054427409</v>
      </c>
      <c r="AZ142" s="32">
        <v>656.15725645572559</v>
      </c>
      <c r="BA142" s="29"/>
      <c r="BB142" s="24">
        <f>IFERROR(AZ142/AY142-1,"X")</f>
        <v>0.13433307024900265</v>
      </c>
      <c r="BC142" s="24">
        <f>IFERROR(AZ142/AV142-1,"X")</f>
        <v>0.93049885685288092</v>
      </c>
    </row>
    <row r="143" spans="1:55" s="6" customFormat="1" x14ac:dyDescent="0.25">
      <c r="A143" s="52" t="s">
        <v>92</v>
      </c>
      <c r="B143" s="31" t="s">
        <v>55</v>
      </c>
      <c r="C143" s="32">
        <v>2401.6579999999999</v>
      </c>
      <c r="D143" s="32">
        <v>5313.7039999999997</v>
      </c>
      <c r="E143" s="32">
        <v>4664.1930000000002</v>
      </c>
      <c r="F143" s="32">
        <v>5036.7749999999996</v>
      </c>
      <c r="G143" s="32">
        <v>4532.92</v>
      </c>
      <c r="H143" s="32">
        <v>14689.593999999999</v>
      </c>
      <c r="I143" s="32">
        <v>5253.9580000000005</v>
      </c>
      <c r="J143" s="32">
        <v>5483.1139999999996</v>
      </c>
      <c r="K143" s="32">
        <v>5518.9810000000007</v>
      </c>
      <c r="L143" s="32">
        <v>4627.2999999999993</v>
      </c>
      <c r="M143" s="32">
        <v>4344.527</v>
      </c>
      <c r="N143" s="32">
        <v>6150.9035020000019</v>
      </c>
      <c r="O143" s="32">
        <v>6369.8198657457597</v>
      </c>
      <c r="P143" s="32">
        <v>8991.4218362542324</v>
      </c>
      <c r="Q143" s="29"/>
      <c r="R143" s="24">
        <f>IFERROR(P143/O143-1,"X")</f>
        <v>0.41156610795328086</v>
      </c>
      <c r="S143" s="24">
        <f>IFERROR(P143/L143-1,"X")</f>
        <v>0.94312489707912461</v>
      </c>
      <c r="T143" s="7"/>
      <c r="U143" s="32">
        <v>1003.701</v>
      </c>
      <c r="V143" s="32">
        <v>1902.5360000000001</v>
      </c>
      <c r="W143" s="32">
        <v>3098.607</v>
      </c>
      <c r="X143" s="32">
        <v>2673.5030000000002</v>
      </c>
      <c r="Y143" s="32">
        <v>537.29300000000001</v>
      </c>
      <c r="Z143" s="32">
        <v>3081.0709999999999</v>
      </c>
      <c r="AA143" s="32">
        <v>2932.9569999999999</v>
      </c>
      <c r="AB143" s="32">
        <v>2327.172</v>
      </c>
      <c r="AC143" s="32">
        <v>3246.8110000000006</v>
      </c>
      <c r="AD143" s="32">
        <v>1135.8339999999994</v>
      </c>
      <c r="AE143" s="32">
        <v>1914.809</v>
      </c>
      <c r="AF143" s="32">
        <v>1522.9691179999998</v>
      </c>
      <c r="AG143" s="32">
        <v>1805.8823470000002</v>
      </c>
      <c r="AH143" s="32">
        <v>2506.0863879999988</v>
      </c>
      <c r="AI143" s="29"/>
      <c r="AJ143" s="24">
        <f>IFERROR(AH143/AG143-1,"X")</f>
        <v>0.38773513798570769</v>
      </c>
      <c r="AK143" s="24">
        <f>IFERROR(AH143/AD143-1,"X")</f>
        <v>1.2063843730685999</v>
      </c>
      <c r="AL143" s="11"/>
      <c r="AM143" s="32">
        <v>1397.9570000000001</v>
      </c>
      <c r="AN143" s="32">
        <v>3411.1680000000001</v>
      </c>
      <c r="AO143" s="32">
        <v>1565.586</v>
      </c>
      <c r="AP143" s="32">
        <v>2363.2719999999999</v>
      </c>
      <c r="AQ143" s="32">
        <v>3995.627</v>
      </c>
      <c r="AR143" s="32">
        <v>11608.522999999999</v>
      </c>
      <c r="AS143" s="32">
        <v>2321.0010000000002</v>
      </c>
      <c r="AT143" s="32">
        <v>3155.942</v>
      </c>
      <c r="AU143" s="32">
        <v>2272.17</v>
      </c>
      <c r="AV143" s="32">
        <v>3491.4659999999999</v>
      </c>
      <c r="AW143" s="32">
        <v>2429.7179999999998</v>
      </c>
      <c r="AX143" s="32">
        <v>4627.934384000002</v>
      </c>
      <c r="AY143" s="32">
        <v>4563.9375187457599</v>
      </c>
      <c r="AZ143" s="32">
        <v>6485.3354482542336</v>
      </c>
      <c r="BA143" s="29"/>
      <c r="BB143" s="24">
        <f>IFERROR(AZ143/AY143-1,"X")</f>
        <v>0.42099566911610653</v>
      </c>
      <c r="BC143" s="24">
        <f>IFERROR(AZ143/AV143-1,"X")</f>
        <v>0.85748205718005965</v>
      </c>
    </row>
    <row r="144" spans="1:55" x14ac:dyDescent="0.25">
      <c r="A144" s="47" t="s">
        <v>100</v>
      </c>
      <c r="B144" s="30" t="s">
        <v>55</v>
      </c>
      <c r="C144" s="28">
        <v>8403.5239999999994</v>
      </c>
      <c r="D144" s="28">
        <v>10869.795</v>
      </c>
      <c r="E144" s="28">
        <v>4085.6779999999999</v>
      </c>
      <c r="F144" s="28">
        <v>7126.2969999999996</v>
      </c>
      <c r="G144" s="28">
        <v>10913.547</v>
      </c>
      <c r="H144" s="28">
        <v>16474.418000000001</v>
      </c>
      <c r="I144" s="28">
        <v>3831.205332</v>
      </c>
      <c r="J144" s="28">
        <v>6432.4719999999998</v>
      </c>
      <c r="K144" s="28">
        <v>11581.369999999999</v>
      </c>
      <c r="L144" s="28">
        <v>18420.882000000001</v>
      </c>
      <c r="M144" s="28">
        <v>6070.4350000000004</v>
      </c>
      <c r="N144" s="28">
        <v>13223.958612999999</v>
      </c>
      <c r="O144" s="28">
        <v>20573.551551714903</v>
      </c>
      <c r="P144" s="28">
        <v>29187.988857119999</v>
      </c>
      <c r="Q144" s="29"/>
      <c r="R144" s="19" t="s">
        <v>1</v>
      </c>
      <c r="S144" s="19">
        <f>IFERROR(P144/L144-1,"X")</f>
        <v>0.5845055007203237</v>
      </c>
      <c r="T144" s="7"/>
      <c r="U144" s="28">
        <v>5477.06</v>
      </c>
      <c r="V144" s="28">
        <v>6838.7439999999997</v>
      </c>
      <c r="W144" s="28">
        <v>2464.2570000000001</v>
      </c>
      <c r="X144" s="28">
        <v>3851.8380000000002</v>
      </c>
      <c r="Y144" s="28">
        <v>6038.3239999999996</v>
      </c>
      <c r="Z144" s="28">
        <v>8716.9529999999995</v>
      </c>
      <c r="AA144" s="28">
        <v>2496.1010000000001</v>
      </c>
      <c r="AB144" s="28">
        <v>2614.0349999999999</v>
      </c>
      <c r="AC144" s="28">
        <v>6758.6350000000002</v>
      </c>
      <c r="AD144" s="28">
        <v>10421.415000000001</v>
      </c>
      <c r="AE144" s="28">
        <v>3812.4540000000002</v>
      </c>
      <c r="AF144" s="28">
        <v>7413.0213350000004</v>
      </c>
      <c r="AG144" s="28">
        <v>11209.680468000002</v>
      </c>
      <c r="AH144" s="28">
        <v>15695.037630999999</v>
      </c>
      <c r="AI144" s="29"/>
      <c r="AJ144" s="19" t="s">
        <v>1</v>
      </c>
      <c r="AK144" s="19">
        <f>IFERROR(AH144/AD144-1,"X")</f>
        <v>0.50603710062405138</v>
      </c>
      <c r="AL144" s="11"/>
      <c r="AM144" s="28">
        <v>2926.4639999999999</v>
      </c>
      <c r="AN144" s="28">
        <v>4031.0509999999999</v>
      </c>
      <c r="AO144" s="28">
        <v>1621.421</v>
      </c>
      <c r="AP144" s="28">
        <v>3274.4589999999998</v>
      </c>
      <c r="AQ144" s="28">
        <v>4875.223</v>
      </c>
      <c r="AR144" s="28">
        <v>7757.4650000000001</v>
      </c>
      <c r="AS144" s="28">
        <v>1335.1043319999999</v>
      </c>
      <c r="AT144" s="28">
        <v>3818.4369999999999</v>
      </c>
      <c r="AU144" s="28">
        <v>4822.7349999999997</v>
      </c>
      <c r="AV144" s="28">
        <v>7999.4669999999996</v>
      </c>
      <c r="AW144" s="28">
        <v>2257.9810000000002</v>
      </c>
      <c r="AX144" s="28">
        <v>5810.9372779999994</v>
      </c>
      <c r="AY144" s="28">
        <v>9363.8710837149029</v>
      </c>
      <c r="AZ144" s="28">
        <v>13492.951226120002</v>
      </c>
      <c r="BA144" s="29"/>
      <c r="BB144" s="19" t="s">
        <v>1</v>
      </c>
      <c r="BC144" s="19">
        <f>IFERROR(AZ144/AV144-1,"X")</f>
        <v>0.68673128173664599</v>
      </c>
    </row>
    <row r="145" spans="1:55" s="6" customFormat="1" x14ac:dyDescent="0.25">
      <c r="A145" s="47" t="s">
        <v>101</v>
      </c>
      <c r="B145" s="30" t="s">
        <v>55</v>
      </c>
      <c r="C145" s="28">
        <v>5004.1949999999997</v>
      </c>
      <c r="D145" s="28">
        <v>2466.2710000000002</v>
      </c>
      <c r="E145" s="28">
        <v>4085.6779999999999</v>
      </c>
      <c r="F145" s="28">
        <v>3040.6190000000001</v>
      </c>
      <c r="G145" s="28">
        <v>3787.25</v>
      </c>
      <c r="H145" s="28">
        <v>5560.8710000000001</v>
      </c>
      <c r="I145" s="28">
        <v>3831.205332</v>
      </c>
      <c r="J145" s="28">
        <v>2601.2666679999998</v>
      </c>
      <c r="K145" s="28">
        <v>5148.8980000000001</v>
      </c>
      <c r="L145" s="28">
        <v>6839.5120000000006</v>
      </c>
      <c r="M145" s="28">
        <v>6070.4350000000004</v>
      </c>
      <c r="N145" s="28">
        <v>7153.5236129999994</v>
      </c>
      <c r="O145" s="28">
        <v>7349.5929387149063</v>
      </c>
      <c r="P145" s="28">
        <v>8614.4373054050957</v>
      </c>
      <c r="Q145" s="29"/>
      <c r="R145" s="19">
        <f>IFERROR(P145/O145-1,"X")</f>
        <v>0.17209720010852059</v>
      </c>
      <c r="S145" s="19">
        <f>IFERROR(P145/L145-1,"X")</f>
        <v>0.25951051849972551</v>
      </c>
      <c r="T145" s="7"/>
      <c r="U145" s="28">
        <v>2224.634</v>
      </c>
      <c r="V145" s="28">
        <v>1361.684</v>
      </c>
      <c r="W145" s="28">
        <v>2464.2570000000001</v>
      </c>
      <c r="X145" s="28">
        <v>1387.5809999999999</v>
      </c>
      <c r="Y145" s="28">
        <v>2186.4859999999999</v>
      </c>
      <c r="Z145" s="28">
        <v>2678.6289999999999</v>
      </c>
      <c r="AA145" s="28">
        <v>2496.1010000000001</v>
      </c>
      <c r="AB145" s="28">
        <v>117.93399999999986</v>
      </c>
      <c r="AC145" s="28">
        <v>4144.6000000000004</v>
      </c>
      <c r="AD145" s="28">
        <v>3662.7800000000007</v>
      </c>
      <c r="AE145" s="28">
        <v>3812.4540000000002</v>
      </c>
      <c r="AF145" s="28">
        <v>3600.5673350000002</v>
      </c>
      <c r="AG145" s="28">
        <v>3796.6591330000024</v>
      </c>
      <c r="AH145" s="28">
        <v>4485.3571629999969</v>
      </c>
      <c r="AI145" s="29"/>
      <c r="AJ145" s="19">
        <f>IFERROR(AH145/AG145-1,"X")</f>
        <v>0.18139580243428566</v>
      </c>
      <c r="AK145" s="19">
        <f>IFERROR(AH145/AD145-1,"X")</f>
        <v>0.22457727818760498</v>
      </c>
      <c r="AL145" s="11"/>
      <c r="AM145" s="28">
        <v>2779.5610000000001</v>
      </c>
      <c r="AN145" s="28">
        <v>1104.587</v>
      </c>
      <c r="AO145" s="28">
        <v>1621.421</v>
      </c>
      <c r="AP145" s="28">
        <v>1653.038</v>
      </c>
      <c r="AQ145" s="28">
        <v>1600.7639999999999</v>
      </c>
      <c r="AR145" s="28">
        <v>2882.2420000000002</v>
      </c>
      <c r="AS145" s="28">
        <v>1335.1043319999999</v>
      </c>
      <c r="AT145" s="28">
        <v>2483.332668</v>
      </c>
      <c r="AU145" s="28">
        <v>1004.2979999999997</v>
      </c>
      <c r="AV145" s="28">
        <v>3176.7319999999995</v>
      </c>
      <c r="AW145" s="28">
        <v>2257.9810000000002</v>
      </c>
      <c r="AX145" s="28">
        <v>3552.9562779999992</v>
      </c>
      <c r="AY145" s="28">
        <v>3552.9338057149039</v>
      </c>
      <c r="AZ145" s="28">
        <v>4129.0801424050987</v>
      </c>
      <c r="BA145" s="29"/>
      <c r="BB145" s="19">
        <f>IFERROR(AZ145/AY145-1,"X")</f>
        <v>0.1621607291876539</v>
      </c>
      <c r="BC145" s="19">
        <f>IFERROR(AZ145/AV145-1,"X")</f>
        <v>0.29978863259635991</v>
      </c>
    </row>
    <row r="146" spans="1:55" ht="22.5" x14ac:dyDescent="0.25">
      <c r="A146" s="47" t="s">
        <v>122</v>
      </c>
      <c r="B146" s="17" t="s">
        <v>55</v>
      </c>
      <c r="C146" s="28">
        <v>237204.81700000001</v>
      </c>
      <c r="D146" s="28">
        <v>329831.35600000003</v>
      </c>
      <c r="E146" s="28">
        <v>93766.664000000004</v>
      </c>
      <c r="F146" s="28">
        <v>196394.61499999999</v>
      </c>
      <c r="G146" s="28">
        <v>299374.788</v>
      </c>
      <c r="H146" s="28">
        <v>414611.01</v>
      </c>
      <c r="I146" s="28">
        <v>101639.673</v>
      </c>
      <c r="J146" s="28">
        <v>178783.13699999999</v>
      </c>
      <c r="K146" s="28">
        <v>286014.57999999996</v>
      </c>
      <c r="L146" s="28">
        <v>417251.30200000003</v>
      </c>
      <c r="M146" s="28">
        <v>128351.32</v>
      </c>
      <c r="N146" s="28">
        <v>281545.29835499986</v>
      </c>
      <c r="O146" s="28">
        <v>440028.5994239999</v>
      </c>
      <c r="P146" s="28">
        <v>631042.31760999945</v>
      </c>
      <c r="Q146" s="29"/>
      <c r="R146" s="19" t="s">
        <v>1</v>
      </c>
      <c r="S146" s="19">
        <f>IFERROR(P146/L146-1,"X")</f>
        <v>0.51237950507341834</v>
      </c>
      <c r="T146" s="7"/>
      <c r="U146" s="28">
        <v>116401.878</v>
      </c>
      <c r="V146" s="28">
        <v>162544.28700000001</v>
      </c>
      <c r="W146" s="28">
        <v>46195.330999999998</v>
      </c>
      <c r="X146" s="28">
        <v>91356.774000000005</v>
      </c>
      <c r="Y146" s="28">
        <v>133258.22399999999</v>
      </c>
      <c r="Z146" s="28">
        <v>184491.20699999999</v>
      </c>
      <c r="AA146" s="28">
        <v>42920.720999999998</v>
      </c>
      <c r="AB146" s="28">
        <v>71392.745999999999</v>
      </c>
      <c r="AC146" s="28">
        <v>115168.196</v>
      </c>
      <c r="AD146" s="28">
        <v>171660.98499999999</v>
      </c>
      <c r="AE146" s="28">
        <v>56287.127</v>
      </c>
      <c r="AF146" s="28">
        <v>124068.92542699999</v>
      </c>
      <c r="AG146" s="28">
        <v>192830.411043</v>
      </c>
      <c r="AH146" s="28">
        <v>277844.289796</v>
      </c>
      <c r="AI146" s="29"/>
      <c r="AJ146" s="19" t="s">
        <v>1</v>
      </c>
      <c r="AK146" s="19">
        <f>IFERROR(AH146/AD146-1,"X")</f>
        <v>0.61856399575011189</v>
      </c>
      <c r="AL146" s="11"/>
      <c r="AM146" s="28">
        <v>120802.939</v>
      </c>
      <c r="AN146" s="28">
        <v>167287.06899999999</v>
      </c>
      <c r="AO146" s="28">
        <v>47571.332999999999</v>
      </c>
      <c r="AP146" s="28">
        <v>105037.841</v>
      </c>
      <c r="AQ146" s="28">
        <v>166116.56400000001</v>
      </c>
      <c r="AR146" s="28">
        <v>230119.80300000001</v>
      </c>
      <c r="AS146" s="28">
        <v>58718.951999999997</v>
      </c>
      <c r="AT146" s="28">
        <v>107390.391</v>
      </c>
      <c r="AU146" s="28">
        <v>170846.38399999999</v>
      </c>
      <c r="AV146" s="28">
        <v>245590.31700000001</v>
      </c>
      <c r="AW146" s="28">
        <v>72064.192999999999</v>
      </c>
      <c r="AX146" s="28">
        <v>157476.37292799988</v>
      </c>
      <c r="AY146" s="28">
        <v>247198.18838099993</v>
      </c>
      <c r="AZ146" s="28">
        <v>353198.02781399945</v>
      </c>
      <c r="BA146" s="29"/>
      <c r="BB146" s="19" t="s">
        <v>1</v>
      </c>
      <c r="BC146" s="19">
        <f>IFERROR(AZ146/AV146-1,"X")</f>
        <v>0.43815941983575613</v>
      </c>
    </row>
    <row r="147" spans="1:55" x14ac:dyDescent="0.25">
      <c r="A147" s="54" t="s">
        <v>20</v>
      </c>
      <c r="B147" s="4" t="s">
        <v>55</v>
      </c>
      <c r="C147" s="8">
        <v>8947.0190000000002</v>
      </c>
      <c r="D147" s="8">
        <v>13740.541999999999</v>
      </c>
      <c r="E147" s="8">
        <v>3780.6260000000002</v>
      </c>
      <c r="F147" s="8">
        <v>8510.2630000000008</v>
      </c>
      <c r="G147" s="8">
        <v>13469.81</v>
      </c>
      <c r="H147" s="8">
        <v>20149.789000000001</v>
      </c>
      <c r="I147" s="8">
        <v>4520.2209999999995</v>
      </c>
      <c r="J147" s="8">
        <v>9227.7780000000002</v>
      </c>
      <c r="K147" s="8">
        <v>16157.24</v>
      </c>
      <c r="L147" s="8">
        <v>24472.439000000002</v>
      </c>
      <c r="M147" s="8">
        <v>4870.1859999999997</v>
      </c>
      <c r="N147" s="8">
        <v>10890.743367999999</v>
      </c>
      <c r="O147" s="8">
        <v>17440.939726823901</v>
      </c>
      <c r="P147" s="8">
        <v>24561.422270999992</v>
      </c>
      <c r="Q147" s="29"/>
      <c r="R147" s="24" t="s">
        <v>1</v>
      </c>
      <c r="S147" s="24">
        <f>IFERROR(P147/L147-1,"X")</f>
        <v>3.6360605904457444E-3</v>
      </c>
      <c r="T147" s="7"/>
      <c r="U147" s="8">
        <v>865.17899999999997</v>
      </c>
      <c r="V147" s="8">
        <v>1299.606</v>
      </c>
      <c r="W147" s="8">
        <v>262.98099999999999</v>
      </c>
      <c r="X147" s="8">
        <v>577.42200000000003</v>
      </c>
      <c r="Y147" s="8">
        <v>914.75300000000004</v>
      </c>
      <c r="Z147" s="8">
        <v>1379.021</v>
      </c>
      <c r="AA147" s="8">
        <v>252.91</v>
      </c>
      <c r="AB147" s="8">
        <v>553.49699999999996</v>
      </c>
      <c r="AC147" s="8">
        <v>1141.7919999999999</v>
      </c>
      <c r="AD147" s="8">
        <v>1861.184</v>
      </c>
      <c r="AE147" s="8">
        <v>303.67200000000003</v>
      </c>
      <c r="AF147" s="8">
        <v>747.81368799999996</v>
      </c>
      <c r="AG147" s="8">
        <v>1171.5835950000001</v>
      </c>
      <c r="AH147" s="8">
        <v>1805.9461680000002</v>
      </c>
      <c r="AI147" s="29"/>
      <c r="AJ147" s="24" t="s">
        <v>1</v>
      </c>
      <c r="AK147" s="24">
        <f>IFERROR(AH147/AD147-1,"X")</f>
        <v>-2.9678866785873836E-2</v>
      </c>
      <c r="AL147" s="11"/>
      <c r="AM147" s="8">
        <v>8081.84</v>
      </c>
      <c r="AN147" s="8">
        <v>12440.936</v>
      </c>
      <c r="AO147" s="8">
        <v>3517.645</v>
      </c>
      <c r="AP147" s="8">
        <v>7932.8410000000003</v>
      </c>
      <c r="AQ147" s="8">
        <v>12555.057000000001</v>
      </c>
      <c r="AR147" s="8">
        <v>18770.768</v>
      </c>
      <c r="AS147" s="8">
        <v>4267.3109999999997</v>
      </c>
      <c r="AT147" s="8">
        <v>8674.2810000000009</v>
      </c>
      <c r="AU147" s="8">
        <v>15015.448</v>
      </c>
      <c r="AV147" s="8">
        <v>22611.255000000001</v>
      </c>
      <c r="AW147" s="8">
        <v>4566.5140000000001</v>
      </c>
      <c r="AX147" s="8">
        <v>10142.929679999999</v>
      </c>
      <c r="AY147" s="8">
        <v>16269.356131823901</v>
      </c>
      <c r="AZ147" s="8">
        <v>22755.476102999994</v>
      </c>
      <c r="BA147" s="29"/>
      <c r="BB147" s="24" t="s">
        <v>1</v>
      </c>
      <c r="BC147" s="24">
        <f>IFERROR(AZ147/AV147-1,"X")</f>
        <v>6.3782882904992455E-3</v>
      </c>
    </row>
    <row r="148" spans="1:55" ht="22.5" x14ac:dyDescent="0.25">
      <c r="A148" s="52" t="s">
        <v>67</v>
      </c>
      <c r="B148" s="4" t="s">
        <v>55</v>
      </c>
      <c r="C148" s="8">
        <v>8739.7180000000008</v>
      </c>
      <c r="D148" s="8">
        <v>13462.965</v>
      </c>
      <c r="E148" s="8">
        <v>3685.7919999999999</v>
      </c>
      <c r="F148" s="8">
        <v>8233.3760000000002</v>
      </c>
      <c r="G148" s="8">
        <v>12816.504999999999</v>
      </c>
      <c r="H148" s="8">
        <v>19637.242999999999</v>
      </c>
      <c r="I148" s="8">
        <v>4415.3779999999997</v>
      </c>
      <c r="J148" s="8">
        <v>9054.9830000000002</v>
      </c>
      <c r="K148" s="8">
        <v>15896.279</v>
      </c>
      <c r="L148" s="8">
        <v>24029.787</v>
      </c>
      <c r="M148" s="8">
        <v>4752.6689999999999</v>
      </c>
      <c r="N148" s="8">
        <v>10697.785973</v>
      </c>
      <c r="O148" s="8">
        <v>17167.320330823899</v>
      </c>
      <c r="P148" s="8">
        <v>24445.734203999989</v>
      </c>
      <c r="Q148" s="29"/>
      <c r="R148" s="24" t="s">
        <v>1</v>
      </c>
      <c r="S148" s="24">
        <f>IFERROR(P148/L148-1,"X")</f>
        <v>1.730965006056806E-2</v>
      </c>
      <c r="T148" s="7"/>
      <c r="U148" s="8">
        <v>794.65899999999999</v>
      </c>
      <c r="V148" s="8">
        <v>1195.636</v>
      </c>
      <c r="W148" s="8">
        <v>226.58099999999999</v>
      </c>
      <c r="X148" s="8">
        <v>474.529</v>
      </c>
      <c r="Y148" s="8">
        <v>760.65</v>
      </c>
      <c r="Z148" s="8">
        <v>1134.049</v>
      </c>
      <c r="AA148" s="8">
        <v>209.54</v>
      </c>
      <c r="AB148" s="8">
        <v>474.96699999999998</v>
      </c>
      <c r="AC148" s="8">
        <v>1012.102</v>
      </c>
      <c r="AD148" s="8">
        <v>1627.874</v>
      </c>
      <c r="AE148" s="8">
        <v>230.54499999999999</v>
      </c>
      <c r="AF148" s="8">
        <v>589.93129299999998</v>
      </c>
      <c r="AG148" s="8">
        <v>956.92019900000003</v>
      </c>
      <c r="AH148" s="8">
        <v>1738.0741009999999</v>
      </c>
      <c r="AI148" s="29"/>
      <c r="AJ148" s="24" t="s">
        <v>1</v>
      </c>
      <c r="AK148" s="24">
        <f>IFERROR(AH148/AD148-1,"X")</f>
        <v>6.7695719078995076E-2</v>
      </c>
      <c r="AL148" s="11"/>
      <c r="AM148" s="8">
        <v>7945.0590000000002</v>
      </c>
      <c r="AN148" s="8">
        <v>12267.329</v>
      </c>
      <c r="AO148" s="8">
        <v>3459.2109999999998</v>
      </c>
      <c r="AP148" s="8">
        <v>7758.8469999999998</v>
      </c>
      <c r="AQ148" s="8">
        <v>12055.855</v>
      </c>
      <c r="AR148" s="8">
        <v>18503.194</v>
      </c>
      <c r="AS148" s="8">
        <v>4205.8379999999997</v>
      </c>
      <c r="AT148" s="8">
        <v>8580.0159999999996</v>
      </c>
      <c r="AU148" s="8">
        <v>14884.177</v>
      </c>
      <c r="AV148" s="8">
        <v>22401.913</v>
      </c>
      <c r="AW148" s="8">
        <v>4522.1239999999998</v>
      </c>
      <c r="AX148" s="8">
        <v>10107.85468</v>
      </c>
      <c r="AY148" s="8">
        <v>16210.400131823901</v>
      </c>
      <c r="AZ148" s="8">
        <v>22707.660102999991</v>
      </c>
      <c r="BA148" s="29"/>
      <c r="BB148" s="24" t="s">
        <v>1</v>
      </c>
      <c r="BC148" s="24">
        <f>IFERROR(AZ148/AV148-1,"X")</f>
        <v>1.3648258655409862E-2</v>
      </c>
    </row>
    <row r="149" spans="1:55" x14ac:dyDescent="0.25">
      <c r="A149" s="54" t="s">
        <v>17</v>
      </c>
      <c r="B149" s="4" t="s">
        <v>55</v>
      </c>
      <c r="C149" s="8">
        <v>12420.074000000001</v>
      </c>
      <c r="D149" s="8">
        <v>17584.842000000001</v>
      </c>
      <c r="E149" s="8">
        <v>4328.0950000000003</v>
      </c>
      <c r="F149" s="8">
        <v>10384.419</v>
      </c>
      <c r="G149" s="8">
        <v>16089.894</v>
      </c>
      <c r="H149" s="8">
        <v>22818.142</v>
      </c>
      <c r="I149" s="8">
        <v>4199.8819999999996</v>
      </c>
      <c r="J149" s="8">
        <v>10123.919000000002</v>
      </c>
      <c r="K149" s="8">
        <v>18311.702999999998</v>
      </c>
      <c r="L149" s="8">
        <v>28005.906999999999</v>
      </c>
      <c r="M149" s="8">
        <v>4805.951</v>
      </c>
      <c r="N149" s="8">
        <v>12251.975363000001</v>
      </c>
      <c r="O149" s="8">
        <v>18762.764951415607</v>
      </c>
      <c r="P149" s="8">
        <v>25927.619515000009</v>
      </c>
      <c r="Q149" s="29"/>
      <c r="R149" s="24" t="s">
        <v>1</v>
      </c>
      <c r="S149" s="24">
        <f>IFERROR(P149/L149-1,"X")</f>
        <v>-7.4208897608636248E-2</v>
      </c>
      <c r="T149" s="7"/>
      <c r="U149" s="8">
        <v>1102.079</v>
      </c>
      <c r="V149" s="8">
        <v>1363.146</v>
      </c>
      <c r="W149" s="8">
        <v>271.10399999999998</v>
      </c>
      <c r="X149" s="8">
        <v>628.49300000000005</v>
      </c>
      <c r="Y149" s="8">
        <v>1056.9670000000001</v>
      </c>
      <c r="Z149" s="8">
        <v>1527.704</v>
      </c>
      <c r="AA149" s="8">
        <v>354.12099999999998</v>
      </c>
      <c r="AB149" s="8">
        <v>706.04899999999998</v>
      </c>
      <c r="AC149" s="8">
        <v>1286.0319999999999</v>
      </c>
      <c r="AD149" s="8">
        <v>1985.607</v>
      </c>
      <c r="AE149" s="8">
        <v>447.31599999999997</v>
      </c>
      <c r="AF149" s="8">
        <v>1116.8204290000001</v>
      </c>
      <c r="AG149" s="8">
        <v>1762.0144310000001</v>
      </c>
      <c r="AH149" s="8">
        <v>2592.3065009999996</v>
      </c>
      <c r="AI149" s="29"/>
      <c r="AJ149" s="24" t="s">
        <v>1</v>
      </c>
      <c r="AK149" s="24">
        <f>IFERROR(AH149/AD149-1,"X")</f>
        <v>0.30554863122460763</v>
      </c>
      <c r="AL149" s="11"/>
      <c r="AM149" s="8">
        <v>11317.995000000001</v>
      </c>
      <c r="AN149" s="8">
        <v>16221.696</v>
      </c>
      <c r="AO149" s="8">
        <v>4056.991</v>
      </c>
      <c r="AP149" s="8">
        <v>9755.9259999999995</v>
      </c>
      <c r="AQ149" s="8">
        <v>15032.927</v>
      </c>
      <c r="AR149" s="8">
        <v>21290.437999999998</v>
      </c>
      <c r="AS149" s="8">
        <v>3845.761</v>
      </c>
      <c r="AT149" s="8">
        <v>9417.8700000000008</v>
      </c>
      <c r="AU149" s="8">
        <v>17025.670999999998</v>
      </c>
      <c r="AV149" s="8">
        <v>26020.3</v>
      </c>
      <c r="AW149" s="8">
        <v>4358.6350000000002</v>
      </c>
      <c r="AX149" s="8">
        <v>11135.154934000002</v>
      </c>
      <c r="AY149" s="8">
        <v>17000.750520415608</v>
      </c>
      <c r="AZ149" s="8">
        <v>23335.31301400001</v>
      </c>
      <c r="BA149" s="29"/>
      <c r="BB149" s="24" t="s">
        <v>1</v>
      </c>
      <c r="BC149" s="24">
        <f>IFERROR(AZ149/AV149-1,"X")</f>
        <v>-0.10318816408726994</v>
      </c>
    </row>
    <row r="150" spans="1:55" ht="22.5" x14ac:dyDescent="0.25">
      <c r="A150" s="52" t="s">
        <v>67</v>
      </c>
      <c r="B150" s="4" t="s">
        <v>55</v>
      </c>
      <c r="C150" s="8">
        <v>12203.825000000001</v>
      </c>
      <c r="D150" s="8">
        <v>17281.056</v>
      </c>
      <c r="E150" s="8">
        <v>3872.4760000000001</v>
      </c>
      <c r="F150" s="8">
        <v>9231.0630000000001</v>
      </c>
      <c r="G150" s="8">
        <v>15346.531999999999</v>
      </c>
      <c r="H150" s="8">
        <v>22010.159</v>
      </c>
      <c r="I150" s="8">
        <v>4007.3359999999998</v>
      </c>
      <c r="J150" s="8">
        <v>9823.360999999999</v>
      </c>
      <c r="K150" s="8">
        <v>17756.807000000001</v>
      </c>
      <c r="L150" s="8">
        <v>27295.7</v>
      </c>
      <c r="M150" s="8">
        <v>4649.6540000000005</v>
      </c>
      <c r="N150" s="8">
        <v>11741.732375</v>
      </c>
      <c r="O150" s="8">
        <v>17894.499935424821</v>
      </c>
      <c r="P150" s="8">
        <v>25428.744008000009</v>
      </c>
      <c r="Q150" s="29"/>
      <c r="R150" s="24" t="s">
        <v>1</v>
      </c>
      <c r="S150" s="24">
        <f>IFERROR(P150/L150-1,"X")</f>
        <v>-6.8397439596712739E-2</v>
      </c>
      <c r="T150" s="7"/>
      <c r="U150" s="8">
        <v>1088.5540000000001</v>
      </c>
      <c r="V150" s="8">
        <v>1347.1210000000001</v>
      </c>
      <c r="W150" s="8">
        <v>246.70400000000001</v>
      </c>
      <c r="X150" s="8">
        <v>570.673</v>
      </c>
      <c r="Y150" s="8">
        <v>974.49699999999996</v>
      </c>
      <c r="Z150" s="8">
        <v>1402.874</v>
      </c>
      <c r="AA150" s="8">
        <v>326.51100000000002</v>
      </c>
      <c r="AB150" s="8">
        <v>607.73900000000003</v>
      </c>
      <c r="AC150" s="8">
        <v>1096.6849999999999</v>
      </c>
      <c r="AD150" s="8">
        <v>1702.77</v>
      </c>
      <c r="AE150" s="8">
        <v>347.61700000000002</v>
      </c>
      <c r="AF150" s="8">
        <v>819.84742900000003</v>
      </c>
      <c r="AG150" s="8">
        <v>1269.599048</v>
      </c>
      <c r="AH150" s="8">
        <v>2427.3831170000003</v>
      </c>
      <c r="AI150" s="29"/>
      <c r="AJ150" s="24" t="s">
        <v>1</v>
      </c>
      <c r="AK150" s="24">
        <f>IFERROR(AH150/AD150-1,"X")</f>
        <v>0.42554961445174655</v>
      </c>
      <c r="AL150" s="11"/>
      <c r="AM150" s="8">
        <v>11115.271000000001</v>
      </c>
      <c r="AN150" s="8">
        <v>15933.934999999999</v>
      </c>
      <c r="AO150" s="8">
        <v>3625.7719999999999</v>
      </c>
      <c r="AP150" s="8">
        <v>8660.39</v>
      </c>
      <c r="AQ150" s="8">
        <v>14372.035</v>
      </c>
      <c r="AR150" s="8">
        <v>20607.285</v>
      </c>
      <c r="AS150" s="8">
        <v>3680.8249999999998</v>
      </c>
      <c r="AT150" s="8">
        <v>9215.6219999999994</v>
      </c>
      <c r="AU150" s="8">
        <v>16660.121999999999</v>
      </c>
      <c r="AV150" s="8">
        <v>25592.93</v>
      </c>
      <c r="AW150" s="8">
        <v>4302.0370000000003</v>
      </c>
      <c r="AX150" s="8">
        <v>10921.884946</v>
      </c>
      <c r="AY150" s="8">
        <v>16624.900887424821</v>
      </c>
      <c r="AZ150" s="8">
        <v>23001.360891000008</v>
      </c>
      <c r="BA150" s="29"/>
      <c r="BB150" s="24" t="s">
        <v>1</v>
      </c>
      <c r="BC150" s="24">
        <f>IFERROR(AZ150/AV150-1,"X")</f>
        <v>-0.10126113379749768</v>
      </c>
    </row>
    <row r="151" spans="1:55" x14ac:dyDescent="0.25">
      <c r="A151" s="54" t="s">
        <v>18</v>
      </c>
      <c r="B151" s="4" t="s">
        <v>55</v>
      </c>
      <c r="C151" s="8">
        <v>215837.72399999999</v>
      </c>
      <c r="D151" s="8">
        <v>298505.97200000001</v>
      </c>
      <c r="E151" s="8">
        <v>85657.942999999999</v>
      </c>
      <c r="F151" s="8">
        <v>177499.93299999999</v>
      </c>
      <c r="G151" s="8">
        <v>269815.08399999997</v>
      </c>
      <c r="H151" s="8">
        <v>371643.07900000003</v>
      </c>
      <c r="I151" s="8">
        <v>92919.57</v>
      </c>
      <c r="J151" s="8">
        <v>159431.44</v>
      </c>
      <c r="K151" s="8">
        <v>251545.63700000002</v>
      </c>
      <c r="L151" s="8">
        <v>364772.95600000001</v>
      </c>
      <c r="M151" s="8">
        <v>118675.183</v>
      </c>
      <c r="N151" s="8">
        <v>258402.57962400001</v>
      </c>
      <c r="O151" s="8">
        <v>403824.89474576036</v>
      </c>
      <c r="P151" s="8">
        <v>580553.27582399966</v>
      </c>
      <c r="Q151" s="29"/>
      <c r="R151" s="24" t="s">
        <v>1</v>
      </c>
      <c r="S151" s="24">
        <f>IFERROR(P151/L151-1,"X")</f>
        <v>0.59154692329767911</v>
      </c>
      <c r="T151" s="7"/>
      <c r="U151" s="8">
        <v>114434.62</v>
      </c>
      <c r="V151" s="8">
        <v>159881.535</v>
      </c>
      <c r="W151" s="8">
        <v>45661.245999999999</v>
      </c>
      <c r="X151" s="8">
        <v>90150.858999999997</v>
      </c>
      <c r="Y151" s="8">
        <v>131286.50399999999</v>
      </c>
      <c r="Z151" s="8">
        <v>181584.48199999999</v>
      </c>
      <c r="AA151" s="8">
        <v>42313.69</v>
      </c>
      <c r="AB151" s="8">
        <v>70133.2</v>
      </c>
      <c r="AC151" s="8">
        <v>112740.372</v>
      </c>
      <c r="AD151" s="8">
        <v>167814.19399999999</v>
      </c>
      <c r="AE151" s="8">
        <v>55536.139000000003</v>
      </c>
      <c r="AF151" s="8">
        <v>122204.29131</v>
      </c>
      <c r="AG151" s="8">
        <v>189896.81301700001</v>
      </c>
      <c r="AH151" s="8">
        <v>273446.03712700005</v>
      </c>
      <c r="AI151" s="29"/>
      <c r="AJ151" s="24" t="s">
        <v>1</v>
      </c>
      <c r="AK151" s="24">
        <f>IFERROR(AH151/AD151-1,"X")</f>
        <v>0.62945714310078005</v>
      </c>
      <c r="AL151" s="11"/>
      <c r="AM151" s="8">
        <v>101403.10400000001</v>
      </c>
      <c r="AN151" s="8">
        <v>138624.43700000001</v>
      </c>
      <c r="AO151" s="8">
        <v>39996.697</v>
      </c>
      <c r="AP151" s="8">
        <v>87349.073999999993</v>
      </c>
      <c r="AQ151" s="8">
        <v>138528.57999999999</v>
      </c>
      <c r="AR151" s="8">
        <v>190058.59700000001</v>
      </c>
      <c r="AS151" s="8">
        <v>50605.88</v>
      </c>
      <c r="AT151" s="8">
        <v>89298.240000000005</v>
      </c>
      <c r="AU151" s="8">
        <v>138805.26500000001</v>
      </c>
      <c r="AV151" s="8">
        <v>196958.76199999999</v>
      </c>
      <c r="AW151" s="8">
        <v>63139.044000000002</v>
      </c>
      <c r="AX151" s="8">
        <v>136198.288314</v>
      </c>
      <c r="AY151" s="8">
        <v>213928.08172876036</v>
      </c>
      <c r="AZ151" s="8">
        <v>307107.23869699967</v>
      </c>
      <c r="BA151" s="29"/>
      <c r="BB151" s="24" t="s">
        <v>1</v>
      </c>
      <c r="BC151" s="24">
        <f>IFERROR(AZ151/AV151-1,"X")</f>
        <v>0.5592463903535283</v>
      </c>
    </row>
    <row r="152" spans="1:55" x14ac:dyDescent="0.25">
      <c r="A152" s="52" t="s">
        <v>81</v>
      </c>
      <c r="B152" s="4" t="s">
        <v>55</v>
      </c>
      <c r="C152" s="8">
        <v>104608.25900000001</v>
      </c>
      <c r="D152" s="8">
        <v>142988.149</v>
      </c>
      <c r="E152" s="8">
        <v>43490.945</v>
      </c>
      <c r="F152" s="8">
        <v>88697.65</v>
      </c>
      <c r="G152" s="8">
        <v>129391.637</v>
      </c>
      <c r="H152" s="8">
        <v>175977.78</v>
      </c>
      <c r="I152" s="8">
        <v>39964.417000000001</v>
      </c>
      <c r="J152" s="8">
        <v>73049.471000000005</v>
      </c>
      <c r="K152" s="8">
        <v>112484.003</v>
      </c>
      <c r="L152" s="8">
        <v>159124.63399999999</v>
      </c>
      <c r="M152" s="8">
        <v>52626.623999999996</v>
      </c>
      <c r="N152" s="8">
        <v>118532.438651</v>
      </c>
      <c r="O152" s="8">
        <v>176028.51543300005</v>
      </c>
      <c r="P152" s="8">
        <v>242155.39181100007</v>
      </c>
      <c r="Q152" s="29"/>
      <c r="R152" s="24" t="s">
        <v>1</v>
      </c>
      <c r="S152" s="24">
        <f>IFERROR(P152/L152-1,"X")</f>
        <v>0.5217970073131486</v>
      </c>
      <c r="T152" s="7"/>
      <c r="U152" s="8">
        <v>45149.497000000003</v>
      </c>
      <c r="V152" s="8">
        <v>63812.684000000001</v>
      </c>
      <c r="W152" s="8">
        <v>19597.131000000001</v>
      </c>
      <c r="X152" s="8">
        <v>38683.940999999999</v>
      </c>
      <c r="Y152" s="8">
        <v>50968.800000000003</v>
      </c>
      <c r="Z152" s="8">
        <v>68320.922000000006</v>
      </c>
      <c r="AA152" s="8">
        <v>11255.791999999999</v>
      </c>
      <c r="AB152" s="8">
        <v>20101.63</v>
      </c>
      <c r="AC152" s="8">
        <v>31092.291000000001</v>
      </c>
      <c r="AD152" s="8">
        <v>46073.631999999998</v>
      </c>
      <c r="AE152" s="8">
        <v>17958.870999999999</v>
      </c>
      <c r="AF152" s="8">
        <v>46083.195026000001</v>
      </c>
      <c r="AG152" s="8">
        <v>66342.434670000002</v>
      </c>
      <c r="AH152" s="8">
        <v>90530.066236000013</v>
      </c>
      <c r="AI152" s="29"/>
      <c r="AJ152" s="24" t="s">
        <v>1</v>
      </c>
      <c r="AK152" s="24">
        <f>IFERROR(AH152/AD152-1,"X")</f>
        <v>0.96489971174835998</v>
      </c>
      <c r="AL152" s="11"/>
      <c r="AM152" s="8">
        <v>59458.762000000002</v>
      </c>
      <c r="AN152" s="8">
        <v>79175.464999999997</v>
      </c>
      <c r="AO152" s="8">
        <v>23893.813999999998</v>
      </c>
      <c r="AP152" s="8">
        <v>50013.709000000003</v>
      </c>
      <c r="AQ152" s="8">
        <v>78422.837</v>
      </c>
      <c r="AR152" s="8">
        <v>107656.85799999999</v>
      </c>
      <c r="AS152" s="8">
        <v>28708.625</v>
      </c>
      <c r="AT152" s="8">
        <v>52947.841</v>
      </c>
      <c r="AU152" s="8">
        <v>81391.712</v>
      </c>
      <c r="AV152" s="8">
        <v>113051.00199999999</v>
      </c>
      <c r="AW152" s="8">
        <v>34667.752999999997</v>
      </c>
      <c r="AX152" s="8">
        <v>72449.243625000003</v>
      </c>
      <c r="AY152" s="8">
        <v>109686.08076300003</v>
      </c>
      <c r="AZ152" s="8">
        <v>151625.32557500005</v>
      </c>
      <c r="BA152" s="29"/>
      <c r="BB152" s="24" t="s">
        <v>1</v>
      </c>
      <c r="BC152" s="24">
        <f>IFERROR(AZ152/AV152-1,"X")</f>
        <v>0.34121169111796168</v>
      </c>
    </row>
    <row r="153" spans="1:55" s="6" customFormat="1" x14ac:dyDescent="0.25">
      <c r="A153" s="52" t="s">
        <v>82</v>
      </c>
      <c r="B153" s="4" t="s">
        <v>55</v>
      </c>
      <c r="C153" s="8">
        <v>111229.465</v>
      </c>
      <c r="D153" s="8">
        <v>155517.823</v>
      </c>
      <c r="E153" s="8">
        <v>42166.998</v>
      </c>
      <c r="F153" s="8">
        <v>88802.282999999996</v>
      </c>
      <c r="G153" s="8">
        <v>140423.44699999999</v>
      </c>
      <c r="H153" s="8">
        <v>195665.299</v>
      </c>
      <c r="I153" s="8">
        <v>52955.153000000006</v>
      </c>
      <c r="J153" s="8">
        <v>86381.968999999997</v>
      </c>
      <c r="K153" s="8">
        <v>139061.63400000002</v>
      </c>
      <c r="L153" s="8">
        <v>205648.32199999999</v>
      </c>
      <c r="M153" s="8">
        <v>66048.558999999994</v>
      </c>
      <c r="N153" s="8">
        <v>94817.615615000017</v>
      </c>
      <c r="O153" s="8">
        <v>154848.29554976034</v>
      </c>
      <c r="P153" s="8">
        <v>231132.23032499966</v>
      </c>
      <c r="Q153" s="29"/>
      <c r="R153" s="24" t="s">
        <v>1</v>
      </c>
      <c r="S153" s="24">
        <f>IFERROR(P153/L153-1,"X")</f>
        <v>0.12391984567226211</v>
      </c>
      <c r="T153" s="7"/>
      <c r="U153" s="8">
        <v>69285.123000000007</v>
      </c>
      <c r="V153" s="8">
        <v>96068.850999999995</v>
      </c>
      <c r="W153" s="8">
        <v>26064.115000000002</v>
      </c>
      <c r="X153" s="8">
        <v>51466.917999999998</v>
      </c>
      <c r="Y153" s="8">
        <v>80317.703999999998</v>
      </c>
      <c r="Z153" s="8">
        <v>113263.56</v>
      </c>
      <c r="AA153" s="8">
        <v>31057.898000000001</v>
      </c>
      <c r="AB153" s="8">
        <v>50031.57</v>
      </c>
      <c r="AC153" s="8">
        <v>81648.081000000006</v>
      </c>
      <c r="AD153" s="8">
        <v>121740.56200000001</v>
      </c>
      <c r="AE153" s="8">
        <v>37577.267999999996</v>
      </c>
      <c r="AF153" s="8">
        <v>40501.972953999997</v>
      </c>
      <c r="AG153" s="8">
        <v>67533.45428000002</v>
      </c>
      <c r="AH153" s="8">
        <v>101368.50255700003</v>
      </c>
      <c r="AI153" s="29"/>
      <c r="AJ153" s="24" t="s">
        <v>1</v>
      </c>
      <c r="AK153" s="24">
        <f>IFERROR(AH153/AD153-1,"X")</f>
        <v>-0.16733994905494176</v>
      </c>
      <c r="AL153" s="11"/>
      <c r="AM153" s="8">
        <v>41944.341999999997</v>
      </c>
      <c r="AN153" s="8">
        <v>59448.972000000002</v>
      </c>
      <c r="AO153" s="8">
        <v>16102.883</v>
      </c>
      <c r="AP153" s="8">
        <v>37335.364999999998</v>
      </c>
      <c r="AQ153" s="8">
        <v>60105.743000000002</v>
      </c>
      <c r="AR153" s="8">
        <v>82401.739000000001</v>
      </c>
      <c r="AS153" s="8">
        <v>21897.255000000001</v>
      </c>
      <c r="AT153" s="8">
        <v>36350.398999999998</v>
      </c>
      <c r="AU153" s="8">
        <v>57413.553</v>
      </c>
      <c r="AV153" s="8">
        <v>83907.76</v>
      </c>
      <c r="AW153" s="8">
        <v>28471.291000000001</v>
      </c>
      <c r="AX153" s="8">
        <v>54315.642661000013</v>
      </c>
      <c r="AY153" s="8">
        <v>87314.841269760334</v>
      </c>
      <c r="AZ153" s="8">
        <v>129763.72776799962</v>
      </c>
      <c r="BA153" s="29"/>
      <c r="BB153" s="24" t="s">
        <v>1</v>
      </c>
      <c r="BC153" s="24">
        <f>IFERROR(AZ153/AV153-1,"X")</f>
        <v>0.54650449217092234</v>
      </c>
    </row>
    <row r="154" spans="1:55" s="6" customFormat="1" x14ac:dyDescent="0.25">
      <c r="A154" s="52" t="s">
        <v>225</v>
      </c>
      <c r="B154" s="4" t="s">
        <v>55</v>
      </c>
      <c r="C154" s="25" t="s">
        <v>1</v>
      </c>
      <c r="D154" s="25" t="s">
        <v>1</v>
      </c>
      <c r="E154" s="25" t="s">
        <v>1</v>
      </c>
      <c r="F154" s="25" t="s">
        <v>1</v>
      </c>
      <c r="G154" s="25" t="s">
        <v>1</v>
      </c>
      <c r="H154" s="25" t="s">
        <v>1</v>
      </c>
      <c r="I154" s="25" t="s">
        <v>1</v>
      </c>
      <c r="J154" s="25" t="s">
        <v>1</v>
      </c>
      <c r="K154" s="25" t="s">
        <v>1</v>
      </c>
      <c r="L154" s="25" t="s">
        <v>1</v>
      </c>
      <c r="M154" s="25" t="s">
        <v>1</v>
      </c>
      <c r="N154" s="8">
        <v>9.0090000000000003</v>
      </c>
      <c r="O154" s="8">
        <v>13.144167882562359</v>
      </c>
      <c r="P154" s="8">
        <v>29.844839</v>
      </c>
      <c r="Q154" s="29"/>
      <c r="R154" s="24" t="s">
        <v>1</v>
      </c>
      <c r="S154" s="24" t="str">
        <f>IFERROR(P154/L154-1,"X")</f>
        <v>X</v>
      </c>
      <c r="T154" s="7"/>
      <c r="U154" s="25" t="s">
        <v>1</v>
      </c>
      <c r="V154" s="25" t="s">
        <v>1</v>
      </c>
      <c r="W154" s="25" t="s">
        <v>1</v>
      </c>
      <c r="X154" s="25" t="s">
        <v>1</v>
      </c>
      <c r="Y154" s="25" t="s">
        <v>1</v>
      </c>
      <c r="Z154" s="25" t="s">
        <v>1</v>
      </c>
      <c r="AA154" s="25" t="s">
        <v>1</v>
      </c>
      <c r="AB154" s="25" t="s">
        <v>1</v>
      </c>
      <c r="AC154" s="25" t="s">
        <v>1</v>
      </c>
      <c r="AD154" s="25" t="s">
        <v>1</v>
      </c>
      <c r="AE154" s="25" t="s">
        <v>1</v>
      </c>
      <c r="AF154" s="8">
        <v>0.52</v>
      </c>
      <c r="AG154" s="8">
        <v>1.52</v>
      </c>
      <c r="AH154" s="8">
        <v>2.0699999999999998</v>
      </c>
      <c r="AI154" s="29"/>
      <c r="AJ154" s="24" t="s">
        <v>1</v>
      </c>
      <c r="AK154" s="24" t="str">
        <f>IFERROR(AH154/AD154-1,"X")</f>
        <v>X</v>
      </c>
      <c r="AL154" s="11"/>
      <c r="AM154" s="25" t="s">
        <v>1</v>
      </c>
      <c r="AN154" s="25" t="s">
        <v>1</v>
      </c>
      <c r="AO154" s="25" t="s">
        <v>1</v>
      </c>
      <c r="AP154" s="25" t="s">
        <v>1</v>
      </c>
      <c r="AQ154" s="25" t="s">
        <v>1</v>
      </c>
      <c r="AR154" s="25" t="s">
        <v>1</v>
      </c>
      <c r="AS154" s="25" t="s">
        <v>1</v>
      </c>
      <c r="AT154" s="25" t="s">
        <v>1</v>
      </c>
      <c r="AU154" s="25" t="s">
        <v>1</v>
      </c>
      <c r="AV154" s="25" t="s">
        <v>1</v>
      </c>
      <c r="AW154" s="25" t="s">
        <v>1</v>
      </c>
      <c r="AX154" s="8">
        <v>8.4890000000000008</v>
      </c>
      <c r="AY154" s="8">
        <v>11.624167882562359</v>
      </c>
      <c r="AZ154" s="8">
        <v>27.774839</v>
      </c>
      <c r="BA154" s="29"/>
      <c r="BB154" s="24" t="s">
        <v>1</v>
      </c>
      <c r="BC154" s="24" t="str">
        <f>IFERROR(AZ154/AV154-1,"X")</f>
        <v>X</v>
      </c>
    </row>
    <row r="155" spans="1:55" s="6" customFormat="1" x14ac:dyDescent="0.25">
      <c r="A155" s="52" t="s">
        <v>224</v>
      </c>
      <c r="B155" s="4" t="s">
        <v>55</v>
      </c>
      <c r="C155" s="25" t="s">
        <v>1</v>
      </c>
      <c r="D155" s="25" t="s">
        <v>1</v>
      </c>
      <c r="E155" s="25" t="s">
        <v>1</v>
      </c>
      <c r="F155" s="25" t="s">
        <v>1</v>
      </c>
      <c r="G155" s="25" t="s">
        <v>1</v>
      </c>
      <c r="H155" s="25" t="s">
        <v>1</v>
      </c>
      <c r="I155" s="25" t="s">
        <v>1</v>
      </c>
      <c r="J155" s="25" t="s">
        <v>1</v>
      </c>
      <c r="K155" s="25" t="s">
        <v>1</v>
      </c>
      <c r="L155" s="25" t="s">
        <v>1</v>
      </c>
      <c r="M155" s="25" t="s">
        <v>1</v>
      </c>
      <c r="N155" s="8">
        <v>94808.606615000012</v>
      </c>
      <c r="O155" s="8">
        <v>154835.15138187777</v>
      </c>
      <c r="P155" s="8">
        <v>231102.38548599966</v>
      </c>
      <c r="Q155" s="29"/>
      <c r="R155" s="24" t="s">
        <v>1</v>
      </c>
      <c r="S155" s="24" t="str">
        <f>IFERROR(P155/L155-1,"X")</f>
        <v>X</v>
      </c>
      <c r="T155" s="7"/>
      <c r="U155" s="25" t="s">
        <v>1</v>
      </c>
      <c r="V155" s="25" t="s">
        <v>1</v>
      </c>
      <c r="W155" s="25" t="s">
        <v>1</v>
      </c>
      <c r="X155" s="25" t="s">
        <v>1</v>
      </c>
      <c r="Y155" s="25" t="s">
        <v>1</v>
      </c>
      <c r="Z155" s="25" t="s">
        <v>1</v>
      </c>
      <c r="AA155" s="25" t="s">
        <v>1</v>
      </c>
      <c r="AB155" s="25" t="s">
        <v>1</v>
      </c>
      <c r="AC155" s="25" t="s">
        <v>1</v>
      </c>
      <c r="AD155" s="25" t="s">
        <v>1</v>
      </c>
      <c r="AE155" s="25" t="s">
        <v>1</v>
      </c>
      <c r="AF155" s="8">
        <v>40501.452954</v>
      </c>
      <c r="AG155" s="8">
        <v>67531.934280000016</v>
      </c>
      <c r="AH155" s="8">
        <v>101366.43255700004</v>
      </c>
      <c r="AI155" s="29"/>
      <c r="AJ155" s="24" t="s">
        <v>1</v>
      </c>
      <c r="AK155" s="24" t="str">
        <f>IFERROR(AH155/AD155-1,"X")</f>
        <v>X</v>
      </c>
      <c r="AL155" s="11"/>
      <c r="AM155" s="25" t="s">
        <v>1</v>
      </c>
      <c r="AN155" s="25" t="s">
        <v>1</v>
      </c>
      <c r="AO155" s="25" t="s">
        <v>1</v>
      </c>
      <c r="AP155" s="25" t="s">
        <v>1</v>
      </c>
      <c r="AQ155" s="25" t="s">
        <v>1</v>
      </c>
      <c r="AR155" s="25" t="s">
        <v>1</v>
      </c>
      <c r="AS155" s="25" t="s">
        <v>1</v>
      </c>
      <c r="AT155" s="25" t="s">
        <v>1</v>
      </c>
      <c r="AU155" s="25" t="s">
        <v>1</v>
      </c>
      <c r="AV155" s="25" t="s">
        <v>1</v>
      </c>
      <c r="AW155" s="25" t="s">
        <v>1</v>
      </c>
      <c r="AX155" s="8">
        <v>54307.153661000011</v>
      </c>
      <c r="AY155" s="8">
        <v>87303.217101877774</v>
      </c>
      <c r="AZ155" s="8">
        <v>129735.95292899963</v>
      </c>
      <c r="BA155" s="29"/>
      <c r="BB155" s="24" t="s">
        <v>1</v>
      </c>
      <c r="BC155" s="24" t="str">
        <f>IFERROR(AZ155/AV155-1,"X")</f>
        <v>X</v>
      </c>
    </row>
    <row r="156" spans="1:55" s="6" customFormat="1" x14ac:dyDescent="0.25">
      <c r="A156" s="52" t="s">
        <v>230</v>
      </c>
      <c r="B156" s="4" t="s">
        <v>55</v>
      </c>
      <c r="C156" s="25" t="s">
        <v>1</v>
      </c>
      <c r="D156" s="25" t="s">
        <v>1</v>
      </c>
      <c r="E156" s="25" t="s">
        <v>1</v>
      </c>
      <c r="F156" s="25" t="s">
        <v>1</v>
      </c>
      <c r="G156" s="25" t="s">
        <v>1</v>
      </c>
      <c r="H156" s="25" t="s">
        <v>1</v>
      </c>
      <c r="I156" s="25" t="s">
        <v>1</v>
      </c>
      <c r="J156" s="25" t="s">
        <v>1</v>
      </c>
      <c r="K156" s="25" t="s">
        <v>1</v>
      </c>
      <c r="L156" s="25" t="s">
        <v>1</v>
      </c>
      <c r="M156" s="25" t="s">
        <v>1</v>
      </c>
      <c r="N156" s="8">
        <v>45052.525357999999</v>
      </c>
      <c r="O156" s="8">
        <v>72948.083763000002</v>
      </c>
      <c r="P156" s="8">
        <v>107265.65368799999</v>
      </c>
      <c r="Q156" s="29"/>
      <c r="R156" s="24" t="s">
        <v>1</v>
      </c>
      <c r="S156" s="24" t="str">
        <f>IFERROR(P156/L156-1,"X")</f>
        <v>X</v>
      </c>
      <c r="T156" s="7"/>
      <c r="U156" s="25" t="s">
        <v>1</v>
      </c>
      <c r="V156" s="25" t="s">
        <v>1</v>
      </c>
      <c r="W156" s="25" t="s">
        <v>1</v>
      </c>
      <c r="X156" s="25" t="s">
        <v>1</v>
      </c>
      <c r="Y156" s="25" t="s">
        <v>1</v>
      </c>
      <c r="Z156" s="25" t="s">
        <v>1</v>
      </c>
      <c r="AA156" s="25" t="s">
        <v>1</v>
      </c>
      <c r="AB156" s="25" t="s">
        <v>1</v>
      </c>
      <c r="AC156" s="25" t="s">
        <v>1</v>
      </c>
      <c r="AD156" s="25" t="s">
        <v>1</v>
      </c>
      <c r="AE156" s="25" t="s">
        <v>1</v>
      </c>
      <c r="AF156" s="8">
        <v>35619.123330000002</v>
      </c>
      <c r="AG156" s="8">
        <v>56020.924067</v>
      </c>
      <c r="AH156" s="8">
        <v>81547.46833399999</v>
      </c>
      <c r="AI156" s="29"/>
      <c r="AJ156" s="24" t="s">
        <v>1</v>
      </c>
      <c r="AK156" s="24" t="str">
        <f>IFERROR(AH156/AD156-1,"X")</f>
        <v>X</v>
      </c>
      <c r="AL156" s="11"/>
      <c r="AM156" s="25" t="s">
        <v>1</v>
      </c>
      <c r="AN156" s="25" t="s">
        <v>1</v>
      </c>
      <c r="AO156" s="25" t="s">
        <v>1</v>
      </c>
      <c r="AP156" s="25" t="s">
        <v>1</v>
      </c>
      <c r="AQ156" s="25" t="s">
        <v>1</v>
      </c>
      <c r="AR156" s="25" t="s">
        <v>1</v>
      </c>
      <c r="AS156" s="25" t="s">
        <v>1</v>
      </c>
      <c r="AT156" s="25" t="s">
        <v>1</v>
      </c>
      <c r="AU156" s="25" t="s">
        <v>1</v>
      </c>
      <c r="AV156" s="25" t="s">
        <v>1</v>
      </c>
      <c r="AW156" s="25" t="s">
        <v>1</v>
      </c>
      <c r="AX156" s="8">
        <v>9433.4020279999986</v>
      </c>
      <c r="AY156" s="8">
        <v>16927.159695999999</v>
      </c>
      <c r="AZ156" s="8">
        <v>25718.185354000001</v>
      </c>
      <c r="BA156" s="29"/>
      <c r="BB156" s="24" t="s">
        <v>1</v>
      </c>
      <c r="BC156" s="24" t="str">
        <f>IFERROR(AZ156/AV156-1,"X")</f>
        <v>X</v>
      </c>
    </row>
    <row r="157" spans="1:55" x14ac:dyDescent="0.25">
      <c r="A157" s="54" t="s">
        <v>83</v>
      </c>
      <c r="B157" s="4" t="s">
        <v>55</v>
      </c>
      <c r="C157" s="8">
        <v>68108.479999999996</v>
      </c>
      <c r="D157" s="8">
        <v>97759.854999999996</v>
      </c>
      <c r="E157" s="8">
        <v>31868.338</v>
      </c>
      <c r="F157" s="8">
        <v>65769.608999999997</v>
      </c>
      <c r="G157" s="8">
        <v>100476.52099999999</v>
      </c>
      <c r="H157" s="8">
        <v>143009.872</v>
      </c>
      <c r="I157" s="8">
        <v>37056.649000000005</v>
      </c>
      <c r="J157" s="8">
        <v>67320.681000000011</v>
      </c>
      <c r="K157" s="8">
        <v>106060.24900000001</v>
      </c>
      <c r="L157" s="8">
        <v>155770.73499999999</v>
      </c>
      <c r="M157" s="8">
        <v>62303.448000000004</v>
      </c>
      <c r="N157" s="8">
        <v>142715.24933000002</v>
      </c>
      <c r="O157" s="8">
        <v>226474.97685599999</v>
      </c>
      <c r="P157" s="8">
        <v>329307.130466</v>
      </c>
      <c r="Q157" s="29"/>
      <c r="R157" s="24" t="s">
        <v>1</v>
      </c>
      <c r="S157" s="24">
        <f>IFERROR(P157/L157-1,"X")</f>
        <v>1.1140500522514709</v>
      </c>
      <c r="T157" s="7"/>
      <c r="U157" s="8">
        <v>49735.487999999998</v>
      </c>
      <c r="V157" s="8">
        <v>71365.142000000007</v>
      </c>
      <c r="W157" s="8">
        <v>22554.993999999999</v>
      </c>
      <c r="X157" s="8">
        <v>45685.667999999998</v>
      </c>
      <c r="Y157" s="8">
        <v>64782.688999999998</v>
      </c>
      <c r="Z157" s="8">
        <v>91697.842000000004</v>
      </c>
      <c r="AA157" s="8">
        <v>18189.705000000002</v>
      </c>
      <c r="AB157" s="8">
        <v>32760.934000000001</v>
      </c>
      <c r="AC157" s="8">
        <v>51819.629000000001</v>
      </c>
      <c r="AD157" s="8">
        <v>76247.212</v>
      </c>
      <c r="AE157" s="8">
        <v>29125.758000000002</v>
      </c>
      <c r="AF157" s="8">
        <v>68582.206484999988</v>
      </c>
      <c r="AG157" s="8">
        <v>105960.21630899998</v>
      </c>
      <c r="AH157" s="8">
        <v>152435.26658699999</v>
      </c>
      <c r="AI157" s="29"/>
      <c r="AJ157" s="24" t="s">
        <v>1</v>
      </c>
      <c r="AK157" s="24">
        <f>IFERROR(AH157/AD157-1,"X")</f>
        <v>0.99922413670679511</v>
      </c>
      <c r="AL157" s="11"/>
      <c r="AM157" s="8">
        <v>18372.991999999998</v>
      </c>
      <c r="AN157" s="8">
        <v>26394.713</v>
      </c>
      <c r="AO157" s="8">
        <v>9313.3439999999991</v>
      </c>
      <c r="AP157" s="8">
        <v>20083.940999999999</v>
      </c>
      <c r="AQ157" s="8">
        <v>35693.832000000002</v>
      </c>
      <c r="AR157" s="8">
        <v>51312.03</v>
      </c>
      <c r="AS157" s="8">
        <v>18866.944</v>
      </c>
      <c r="AT157" s="8">
        <v>34559.747000000003</v>
      </c>
      <c r="AU157" s="8">
        <v>54240.62</v>
      </c>
      <c r="AV157" s="8">
        <v>79523.523000000001</v>
      </c>
      <c r="AW157" s="8">
        <v>33177.69</v>
      </c>
      <c r="AX157" s="8">
        <v>74133.042845000018</v>
      </c>
      <c r="AY157" s="8">
        <v>120514.76054700001</v>
      </c>
      <c r="AZ157" s="8">
        <v>176871.86387900001</v>
      </c>
      <c r="BA157" s="29"/>
      <c r="BB157" s="24" t="s">
        <v>1</v>
      </c>
      <c r="BC157" s="24">
        <f>IFERROR(AZ157/AV157-1,"X")</f>
        <v>1.2241452240364152</v>
      </c>
    </row>
    <row r="158" spans="1:55" x14ac:dyDescent="0.25">
      <c r="A158" s="52" t="s">
        <v>84</v>
      </c>
      <c r="B158" s="4" t="s">
        <v>55</v>
      </c>
      <c r="C158" s="8">
        <v>57701.993000000002</v>
      </c>
      <c r="D158" s="8">
        <v>82555.231</v>
      </c>
      <c r="E158" s="8">
        <v>26915.406999999999</v>
      </c>
      <c r="F158" s="8">
        <v>54757.279999999999</v>
      </c>
      <c r="G158" s="8">
        <v>80576.903000000006</v>
      </c>
      <c r="H158" s="8">
        <v>112295.156</v>
      </c>
      <c r="I158" s="8">
        <v>27485.260000000002</v>
      </c>
      <c r="J158" s="8">
        <v>49909.067999999999</v>
      </c>
      <c r="K158" s="8">
        <v>77351.611000000004</v>
      </c>
      <c r="L158" s="8">
        <v>112344.70299999999</v>
      </c>
      <c r="M158" s="8">
        <v>41164.038</v>
      </c>
      <c r="N158" s="8">
        <v>94224.471067999984</v>
      </c>
      <c r="O158" s="8">
        <v>141426.78874399999</v>
      </c>
      <c r="P158" s="8">
        <v>198820.16014300004</v>
      </c>
      <c r="Q158" s="29"/>
      <c r="R158" s="24" t="s">
        <v>1</v>
      </c>
      <c r="S158" s="24">
        <f>IFERROR(P158/L158-1,"X")</f>
        <v>0.76973328366892435</v>
      </c>
      <c r="T158" s="7"/>
      <c r="U158" s="8">
        <v>40019.887000000002</v>
      </c>
      <c r="V158" s="8">
        <v>57077.951999999997</v>
      </c>
      <c r="W158" s="8">
        <v>17717.855</v>
      </c>
      <c r="X158" s="8">
        <v>34969.478000000003</v>
      </c>
      <c r="Y158" s="8">
        <v>45737.180999999997</v>
      </c>
      <c r="Z158" s="8">
        <v>62679.014999999999</v>
      </c>
      <c r="AA158" s="8">
        <v>10346.495000000001</v>
      </c>
      <c r="AB158" s="8">
        <v>18679.162</v>
      </c>
      <c r="AC158" s="8">
        <v>29211.916000000001</v>
      </c>
      <c r="AD158" s="8">
        <v>43603.735000000001</v>
      </c>
      <c r="AE158" s="8">
        <v>17392.580999999998</v>
      </c>
      <c r="AF158" s="8">
        <v>43954.591949000001</v>
      </c>
      <c r="AG158" s="8">
        <v>63170.826607999996</v>
      </c>
      <c r="AH158" s="8">
        <v>88236.139522000012</v>
      </c>
      <c r="AI158" s="29"/>
      <c r="AJ158" s="24" t="s">
        <v>1</v>
      </c>
      <c r="AK158" s="24">
        <f>IFERROR(AH158/AD158-1,"X")</f>
        <v>1.0235913167071584</v>
      </c>
      <c r="AL158" s="11"/>
      <c r="AM158" s="8">
        <v>17682.106</v>
      </c>
      <c r="AN158" s="8">
        <v>25477.278999999999</v>
      </c>
      <c r="AO158" s="8">
        <v>9197.5519999999997</v>
      </c>
      <c r="AP158" s="8">
        <v>19787.802</v>
      </c>
      <c r="AQ158" s="8">
        <v>34839.722000000002</v>
      </c>
      <c r="AR158" s="8">
        <v>49616.141000000003</v>
      </c>
      <c r="AS158" s="8">
        <v>17138.764999999999</v>
      </c>
      <c r="AT158" s="8">
        <v>31229.905999999999</v>
      </c>
      <c r="AU158" s="8">
        <v>48139.695</v>
      </c>
      <c r="AV158" s="8">
        <v>68740.967999999993</v>
      </c>
      <c r="AW158" s="8">
        <v>23771.456999999999</v>
      </c>
      <c r="AX158" s="8">
        <v>50269.879118999983</v>
      </c>
      <c r="AY158" s="8">
        <v>78255.962136000002</v>
      </c>
      <c r="AZ158" s="8">
        <v>110584.02062100003</v>
      </c>
      <c r="BA158" s="29"/>
      <c r="BB158" s="24" t="s">
        <v>1</v>
      </c>
      <c r="BC158" s="24">
        <f>IFERROR(AZ158/AV158-1,"X")</f>
        <v>0.60870618844064062</v>
      </c>
    </row>
    <row r="159" spans="1:55" s="6" customFormat="1" x14ac:dyDescent="0.25">
      <c r="A159" s="52" t="s">
        <v>85</v>
      </c>
      <c r="B159" s="4" t="s">
        <v>55</v>
      </c>
      <c r="C159" s="8">
        <v>10406.486999999999</v>
      </c>
      <c r="D159" s="8">
        <v>15204.624</v>
      </c>
      <c r="E159" s="8">
        <v>4952.9309999999996</v>
      </c>
      <c r="F159" s="8">
        <v>11012.329</v>
      </c>
      <c r="G159" s="8">
        <v>19899.617999999999</v>
      </c>
      <c r="H159" s="8">
        <v>30714.716</v>
      </c>
      <c r="I159" s="8">
        <v>9571.3889999999992</v>
      </c>
      <c r="J159" s="8">
        <v>17411.613000000001</v>
      </c>
      <c r="K159" s="8">
        <v>28708.637999999999</v>
      </c>
      <c r="L159" s="8">
        <v>43426.031999999999</v>
      </c>
      <c r="M159" s="8">
        <v>21139.41</v>
      </c>
      <c r="N159" s="8">
        <v>48490.778262000007</v>
      </c>
      <c r="O159" s="8">
        <v>85048.188111999989</v>
      </c>
      <c r="P159" s="8">
        <v>130486.97032299996</v>
      </c>
      <c r="Q159" s="29"/>
      <c r="R159" s="24" t="s">
        <v>1</v>
      </c>
      <c r="S159" s="24">
        <f>IFERROR(P159/L159-1,"X")</f>
        <v>2.0048098873735452</v>
      </c>
      <c r="T159" s="7"/>
      <c r="U159" s="8">
        <v>9715.6010000000006</v>
      </c>
      <c r="V159" s="8">
        <v>14287.19</v>
      </c>
      <c r="W159" s="8">
        <v>4837.1390000000001</v>
      </c>
      <c r="X159" s="8">
        <v>10716.19</v>
      </c>
      <c r="Y159" s="8">
        <v>19045.508000000002</v>
      </c>
      <c r="Z159" s="8">
        <v>29018.827000000001</v>
      </c>
      <c r="AA159" s="8">
        <v>7843.21</v>
      </c>
      <c r="AB159" s="8">
        <v>14081.772000000001</v>
      </c>
      <c r="AC159" s="8">
        <v>22607.713</v>
      </c>
      <c r="AD159" s="8">
        <v>32643.476999999999</v>
      </c>
      <c r="AE159" s="8">
        <v>11733.177</v>
      </c>
      <c r="AF159" s="8">
        <v>24627.614535999983</v>
      </c>
      <c r="AG159" s="8">
        <v>42789.389700999986</v>
      </c>
      <c r="AH159" s="8">
        <v>64199.127064999971</v>
      </c>
      <c r="AI159" s="29"/>
      <c r="AJ159" s="24" t="s">
        <v>1</v>
      </c>
      <c r="AK159" s="24">
        <f>IFERROR(AH159/AD159-1,"X")</f>
        <v>0.9666755188180467</v>
      </c>
      <c r="AL159" s="11"/>
      <c r="AM159" s="8">
        <v>690.88599999999997</v>
      </c>
      <c r="AN159" s="8">
        <v>917.43399999999997</v>
      </c>
      <c r="AO159" s="8">
        <v>115.792</v>
      </c>
      <c r="AP159" s="8">
        <v>296.13900000000001</v>
      </c>
      <c r="AQ159" s="8">
        <v>854.11</v>
      </c>
      <c r="AR159" s="8">
        <v>1695.8889999999999</v>
      </c>
      <c r="AS159" s="8">
        <v>1728.1790000000001</v>
      </c>
      <c r="AT159" s="8">
        <v>3329.8409999999999</v>
      </c>
      <c r="AU159" s="8">
        <v>6100.9250000000002</v>
      </c>
      <c r="AV159" s="8">
        <v>10782.555</v>
      </c>
      <c r="AW159" s="8">
        <v>9406.2330000000002</v>
      </c>
      <c r="AX159" s="8">
        <v>23863.163726000028</v>
      </c>
      <c r="AY159" s="8">
        <v>42258.798411000003</v>
      </c>
      <c r="AZ159" s="8">
        <v>66287.843257999979</v>
      </c>
      <c r="BA159" s="29"/>
      <c r="BB159" s="24" t="s">
        <v>1</v>
      </c>
      <c r="BC159" s="24">
        <f>IFERROR(AZ159/AV159-1,"X")</f>
        <v>5.1476934973204385</v>
      </c>
    </row>
    <row r="160" spans="1:55" ht="22.5" x14ac:dyDescent="0.25">
      <c r="A160" s="56" t="s">
        <v>21</v>
      </c>
      <c r="B160" s="33" t="s">
        <v>15</v>
      </c>
      <c r="C160" s="34">
        <f t="shared" ref="C160:I160" si="43">(C151/C146)*100</f>
        <v>90.992133604099607</v>
      </c>
      <c r="D160" s="34">
        <f t="shared" si="43"/>
        <v>90.502605822594987</v>
      </c>
      <c r="E160" s="34">
        <f t="shared" si="43"/>
        <v>91.352234734510759</v>
      </c>
      <c r="F160" s="34">
        <f t="shared" si="43"/>
        <v>90.379226029186185</v>
      </c>
      <c r="G160" s="34">
        <f t="shared" si="43"/>
        <v>90.126187913993604</v>
      </c>
      <c r="H160" s="34">
        <f t="shared" si="43"/>
        <v>89.63656777951941</v>
      </c>
      <c r="I160" s="34">
        <f t="shared" si="43"/>
        <v>91.420571571496509</v>
      </c>
      <c r="J160" s="81">
        <f>100*J151/J146</f>
        <v>89.175882398796929</v>
      </c>
      <c r="K160" s="81">
        <f>100*K151/K146</f>
        <v>87.948536399787756</v>
      </c>
      <c r="L160" s="81">
        <v>87.422844279105448</v>
      </c>
      <c r="M160" s="81">
        <v>92.461209592546453</v>
      </c>
      <c r="N160" s="81">
        <v>91.7801082574573</v>
      </c>
      <c r="O160" s="81">
        <v>91.772420082324103</v>
      </c>
      <c r="P160" s="81">
        <v>91.999103645343268</v>
      </c>
      <c r="Q160" s="29"/>
      <c r="R160" s="81">
        <f>IFERROR(P160-O160,"X")</f>
        <v>0.22668356301916504</v>
      </c>
      <c r="S160" s="81">
        <f>IFERROR(P160-L160,"X")</f>
        <v>4.5762593662378208</v>
      </c>
      <c r="T160" s="7"/>
      <c r="U160" s="34">
        <f t="shared" ref="U160:AA160" si="44">(U151/U146)*100</f>
        <v>98.309943074973418</v>
      </c>
      <c r="V160" s="34">
        <f t="shared" si="44"/>
        <v>98.361829843948925</v>
      </c>
      <c r="W160" s="34">
        <f t="shared" si="44"/>
        <v>98.843855020759563</v>
      </c>
      <c r="X160" s="34">
        <f t="shared" si="44"/>
        <v>98.679993888575794</v>
      </c>
      <c r="Y160" s="34">
        <f t="shared" si="44"/>
        <v>98.520376498489128</v>
      </c>
      <c r="Z160" s="34">
        <f t="shared" si="44"/>
        <v>98.424464207662751</v>
      </c>
      <c r="AA160" s="34">
        <f t="shared" si="44"/>
        <v>98.585692444448924</v>
      </c>
      <c r="AB160" s="34">
        <v>98.235750730193232</v>
      </c>
      <c r="AC160" s="34">
        <v>97.891931901060616</v>
      </c>
      <c r="AD160" s="34">
        <v>97.759076705752335</v>
      </c>
      <c r="AE160" s="34">
        <v>98.665790847701288</v>
      </c>
      <c r="AF160" s="34">
        <v>98.497098197165329</v>
      </c>
      <c r="AG160" s="34">
        <v>98.478664226180683</v>
      </c>
      <c r="AH160" s="34">
        <v>98.417008075915746</v>
      </c>
      <c r="AI160" s="29"/>
      <c r="AJ160" s="81">
        <f>IFERROR(AH160-AG160,"X")</f>
        <v>-6.1656150264937537E-2</v>
      </c>
      <c r="AK160" s="81">
        <f>IFERROR(AH160-AD160,"X")</f>
        <v>0.65793137016341063</v>
      </c>
      <c r="AL160" s="11"/>
      <c r="AM160" s="34">
        <f t="shared" ref="AM160:AS160" si="45">(AM151/AM146)*100</f>
        <v>83.940924649192524</v>
      </c>
      <c r="AN160" s="34">
        <f t="shared" si="45"/>
        <v>82.866199897375225</v>
      </c>
      <c r="AO160" s="34">
        <f t="shared" si="45"/>
        <v>84.077309752913592</v>
      </c>
      <c r="AP160" s="34">
        <f t="shared" si="45"/>
        <v>83.159624349095282</v>
      </c>
      <c r="AQ160" s="34">
        <f t="shared" si="45"/>
        <v>83.392394270808524</v>
      </c>
      <c r="AR160" s="34">
        <f t="shared" si="45"/>
        <v>82.591152313823244</v>
      </c>
      <c r="AS160" s="34">
        <f t="shared" si="45"/>
        <v>86.183213896596783</v>
      </c>
      <c r="AT160" s="34">
        <v>83.152914491204342</v>
      </c>
      <c r="AU160" s="34">
        <v>81.245655746509698</v>
      </c>
      <c r="AV160" s="34">
        <v>80.198097549587018</v>
      </c>
      <c r="AW160" s="34">
        <v>87.615001808179557</v>
      </c>
      <c r="AX160" s="34">
        <v>86.488078040933488</v>
      </c>
      <c r="AY160" s="34">
        <v>86.541120357661654</v>
      </c>
      <c r="AZ160" s="34">
        <v>86.950439841846446</v>
      </c>
      <c r="BA160" s="29"/>
      <c r="BB160" s="81">
        <f>IFERROR(AZ160-AY160,"X")</f>
        <v>0.4093194841847918</v>
      </c>
      <c r="BC160" s="81">
        <f>IFERROR(AZ160-AV160,"X")</f>
        <v>6.7523422922594278</v>
      </c>
    </row>
    <row r="161" spans="1:55" ht="22.5" x14ac:dyDescent="0.25">
      <c r="A161" s="47" t="s">
        <v>117</v>
      </c>
      <c r="B161" s="17" t="s">
        <v>55</v>
      </c>
      <c r="C161" s="28">
        <v>85901.682000000001</v>
      </c>
      <c r="D161" s="28">
        <v>92626.539000000004</v>
      </c>
      <c r="E161" s="28">
        <v>93766.664000000004</v>
      </c>
      <c r="F161" s="28">
        <v>102627.951</v>
      </c>
      <c r="G161" s="28">
        <v>102980.173</v>
      </c>
      <c r="H161" s="28">
        <v>115236.22199999999</v>
      </c>
      <c r="I161" s="28">
        <v>101639.673</v>
      </c>
      <c r="J161" s="28">
        <v>77143.464000000007</v>
      </c>
      <c r="K161" s="28">
        <v>107231.44299999998</v>
      </c>
      <c r="L161" s="28">
        <v>131236.72199999998</v>
      </c>
      <c r="M161" s="28">
        <v>128351.32</v>
      </c>
      <c r="N161" s="28">
        <v>153193.97835499988</v>
      </c>
      <c r="O161" s="28">
        <v>158483.30106900004</v>
      </c>
      <c r="P161" s="28">
        <v>191013.71818599949</v>
      </c>
      <c r="Q161" s="29"/>
      <c r="R161" s="19">
        <f>IFERROR(P161/O161-1,"X")</f>
        <v>0.20526085018153717</v>
      </c>
      <c r="S161" s="19">
        <f>IFERROR(P161/L161-1,"X")</f>
        <v>0.45548986042183781</v>
      </c>
      <c r="T161" s="7"/>
      <c r="U161" s="28">
        <v>43401.131999999998</v>
      </c>
      <c r="V161" s="28">
        <v>46142.409</v>
      </c>
      <c r="W161" s="28">
        <v>46195.330999999998</v>
      </c>
      <c r="X161" s="28">
        <v>45161.442999999999</v>
      </c>
      <c r="Y161" s="28">
        <v>41901.449999999997</v>
      </c>
      <c r="Z161" s="28">
        <v>51232.983</v>
      </c>
      <c r="AA161" s="28">
        <v>42920.720999999998</v>
      </c>
      <c r="AB161" s="28">
        <v>28472.024999999998</v>
      </c>
      <c r="AC161" s="28">
        <v>43775.45</v>
      </c>
      <c r="AD161" s="28">
        <v>56492.788999999982</v>
      </c>
      <c r="AE161" s="28">
        <v>56287.127</v>
      </c>
      <c r="AF161" s="28">
        <v>67781.798427000002</v>
      </c>
      <c r="AG161" s="28">
        <v>68761.485616000005</v>
      </c>
      <c r="AH161" s="28">
        <v>85013.878752999983</v>
      </c>
      <c r="AI161" s="29"/>
      <c r="AJ161" s="19">
        <f>IFERROR(AH161/AG161-1,"X")</f>
        <v>0.23635895867290913</v>
      </c>
      <c r="AK161" s="19">
        <f>IFERROR(AH161/AD161-1,"X")</f>
        <v>0.50486248347554596</v>
      </c>
      <c r="AL161" s="11"/>
      <c r="AM161" s="28">
        <v>42500.55</v>
      </c>
      <c r="AN161" s="28">
        <v>46484.13</v>
      </c>
      <c r="AO161" s="28">
        <v>47571.332999999999</v>
      </c>
      <c r="AP161" s="28">
        <v>57466.508000000002</v>
      </c>
      <c r="AQ161" s="28">
        <v>61078.722999999998</v>
      </c>
      <c r="AR161" s="28">
        <v>64003.239000000001</v>
      </c>
      <c r="AS161" s="28">
        <v>58718.951999999997</v>
      </c>
      <c r="AT161" s="28">
        <v>48671.439000000006</v>
      </c>
      <c r="AU161" s="28">
        <v>63455.992999999988</v>
      </c>
      <c r="AV161" s="28">
        <v>74743.933000000005</v>
      </c>
      <c r="AW161" s="28">
        <v>72064.192999999999</v>
      </c>
      <c r="AX161" s="28">
        <v>85412.179927999881</v>
      </c>
      <c r="AY161" s="28">
        <v>89721.815453000047</v>
      </c>
      <c r="AZ161" s="28">
        <v>105999.83943299952</v>
      </c>
      <c r="BA161" s="29"/>
      <c r="BB161" s="19">
        <f>IFERROR(AZ161/AY161-1,"X")</f>
        <v>0.18142771518624223</v>
      </c>
      <c r="BC161" s="19">
        <f>IFERROR(AZ161/AV161-1,"X")</f>
        <v>0.41817315705074698</v>
      </c>
    </row>
    <row r="162" spans="1:55" x14ac:dyDescent="0.25">
      <c r="A162" s="54" t="s">
        <v>22</v>
      </c>
      <c r="B162" s="4" t="s">
        <v>55</v>
      </c>
      <c r="C162" s="27">
        <v>3277.0030000000002</v>
      </c>
      <c r="D162" s="27">
        <v>4793.5230000000001</v>
      </c>
      <c r="E162" s="27">
        <v>3780.6260000000002</v>
      </c>
      <c r="F162" s="27">
        <v>4729.6369999999997</v>
      </c>
      <c r="G162" s="27">
        <v>4959.5469999999996</v>
      </c>
      <c r="H162" s="27">
        <v>6679.9790000000003</v>
      </c>
      <c r="I162" s="27">
        <v>4520.2209999999995</v>
      </c>
      <c r="J162" s="27">
        <v>4707.5570000000007</v>
      </c>
      <c r="K162" s="27">
        <v>6929.4620000000004</v>
      </c>
      <c r="L162" s="27">
        <v>8315.1990000000005</v>
      </c>
      <c r="M162" s="27">
        <v>4870.1859999999997</v>
      </c>
      <c r="N162" s="27">
        <v>6020.5573679999989</v>
      </c>
      <c r="O162" s="27">
        <v>6550.1963588239014</v>
      </c>
      <c r="P162" s="27">
        <v>7120.4825441760931</v>
      </c>
      <c r="Q162" s="29"/>
      <c r="R162" s="24">
        <f>IFERROR(P162/O162-1,"X")</f>
        <v>8.7063983140589052E-2</v>
      </c>
      <c r="S162" s="24">
        <f>IFERROR(P162/L162-1,"X")</f>
        <v>-0.14367863665366365</v>
      </c>
      <c r="T162" s="7"/>
      <c r="U162" s="27">
        <v>159.28200000000001</v>
      </c>
      <c r="V162" s="27">
        <v>434.42700000000002</v>
      </c>
      <c r="W162" s="27">
        <v>262.98099999999999</v>
      </c>
      <c r="X162" s="27">
        <v>314.44099999999997</v>
      </c>
      <c r="Y162" s="27">
        <v>337.33100000000002</v>
      </c>
      <c r="Z162" s="27">
        <v>464.26799999999997</v>
      </c>
      <c r="AA162" s="27">
        <v>252.91</v>
      </c>
      <c r="AB162" s="27">
        <v>300.58699999999993</v>
      </c>
      <c r="AC162" s="27">
        <v>588.29499999999996</v>
      </c>
      <c r="AD162" s="27">
        <v>719.39199999999994</v>
      </c>
      <c r="AE162" s="27">
        <v>303.67200000000003</v>
      </c>
      <c r="AF162" s="27">
        <v>444.14168799999993</v>
      </c>
      <c r="AG162" s="27">
        <v>423.7699070000001</v>
      </c>
      <c r="AH162" s="27">
        <v>634.36257300000022</v>
      </c>
      <c r="AI162" s="29"/>
      <c r="AJ162" s="24">
        <f>IFERROR(AH162/AG162-1,"X")</f>
        <v>0.49695049724236329</v>
      </c>
      <c r="AK162" s="24">
        <f>IFERROR(AH162/AD162-1,"X")</f>
        <v>-0.11819623654419253</v>
      </c>
      <c r="AL162" s="11"/>
      <c r="AM162" s="27">
        <v>3117.721</v>
      </c>
      <c r="AN162" s="27">
        <v>4359.0959999999995</v>
      </c>
      <c r="AO162" s="27">
        <v>3517.645</v>
      </c>
      <c r="AP162" s="27">
        <v>4415.1959999999999</v>
      </c>
      <c r="AQ162" s="27">
        <v>4622.2160000000003</v>
      </c>
      <c r="AR162" s="27">
        <v>6215.7110000000002</v>
      </c>
      <c r="AS162" s="27">
        <v>4267.3109999999997</v>
      </c>
      <c r="AT162" s="27">
        <v>4406.9700000000012</v>
      </c>
      <c r="AU162" s="27">
        <v>6341.1670000000004</v>
      </c>
      <c r="AV162" s="27">
        <v>7595.8070000000007</v>
      </c>
      <c r="AW162" s="27">
        <v>4566.5140000000001</v>
      </c>
      <c r="AX162" s="27">
        <v>5576.4156799999992</v>
      </c>
      <c r="AY162" s="27">
        <v>6126.4264518239015</v>
      </c>
      <c r="AZ162" s="27">
        <v>6486.1199711760928</v>
      </c>
      <c r="BA162" s="29"/>
      <c r="BB162" s="24">
        <f>IFERROR(AZ162/AY162-1,"X")</f>
        <v>5.8711799150891197E-2</v>
      </c>
      <c r="BC162" s="24">
        <f>IFERROR(AZ162/AV162-1,"X")</f>
        <v>-0.14609205168376549</v>
      </c>
    </row>
    <row r="163" spans="1:55" ht="22.5" x14ac:dyDescent="0.25">
      <c r="A163" s="52" t="s">
        <v>67</v>
      </c>
      <c r="B163" s="4" t="s">
        <v>55</v>
      </c>
      <c r="C163" s="27">
        <v>3169.2220000000002</v>
      </c>
      <c r="D163" s="27">
        <v>4723.2470000000003</v>
      </c>
      <c r="E163" s="27">
        <v>3685.7919999999999</v>
      </c>
      <c r="F163" s="27">
        <v>4547.5839999999998</v>
      </c>
      <c r="G163" s="27">
        <v>4583.1289999999999</v>
      </c>
      <c r="H163" s="27">
        <v>6820.7380000000003</v>
      </c>
      <c r="I163" s="27">
        <v>4415.3779999999997</v>
      </c>
      <c r="J163" s="27">
        <v>4639.6049999999996</v>
      </c>
      <c r="K163" s="27">
        <v>6841.2960000000003</v>
      </c>
      <c r="L163" s="27">
        <v>8133.5080000000007</v>
      </c>
      <c r="M163" s="27">
        <v>4752.6689999999999</v>
      </c>
      <c r="N163" s="27">
        <v>5945.1169730000001</v>
      </c>
      <c r="O163" s="27">
        <v>6469.5343578239017</v>
      </c>
      <c r="P163" s="27">
        <v>7278.4138731760904</v>
      </c>
      <c r="Q163" s="29"/>
      <c r="R163" s="24">
        <f>IFERROR(P163/O163-1,"X")</f>
        <v>0.12502901609510331</v>
      </c>
      <c r="S163" s="24">
        <f>IFERROR(P163/L163-1,"X")</f>
        <v>-0.10513226603132497</v>
      </c>
      <c r="T163" s="7"/>
      <c r="U163" s="27">
        <v>116.83199999999999</v>
      </c>
      <c r="V163" s="27">
        <v>400.97699999999998</v>
      </c>
      <c r="W163" s="27">
        <v>226.58099999999999</v>
      </c>
      <c r="X163" s="27">
        <v>247.94800000000001</v>
      </c>
      <c r="Y163" s="27">
        <v>286.12099999999998</v>
      </c>
      <c r="Z163" s="27">
        <v>373.399</v>
      </c>
      <c r="AA163" s="27">
        <v>209.54</v>
      </c>
      <c r="AB163" s="27">
        <v>265.42699999999996</v>
      </c>
      <c r="AC163" s="27">
        <v>537.13499999999999</v>
      </c>
      <c r="AD163" s="27">
        <v>615.77200000000005</v>
      </c>
      <c r="AE163" s="27">
        <v>230.54499999999999</v>
      </c>
      <c r="AF163" s="27">
        <v>359.38629299999997</v>
      </c>
      <c r="AG163" s="27">
        <v>366.9889060000001</v>
      </c>
      <c r="AH163" s="27">
        <v>781.1539019999999</v>
      </c>
      <c r="AI163" s="29"/>
      <c r="AJ163" s="24">
        <f>IFERROR(AH163/AG163-1,"X")</f>
        <v>1.1285490902550599</v>
      </c>
      <c r="AK163" s="24">
        <f>IFERROR(AH163/AD163-1,"X")</f>
        <v>0.26857652182950797</v>
      </c>
      <c r="AL163" s="11"/>
      <c r="AM163" s="27">
        <v>3052.39</v>
      </c>
      <c r="AN163" s="27">
        <v>4322.2700000000004</v>
      </c>
      <c r="AO163" s="27">
        <v>3459.2109999999998</v>
      </c>
      <c r="AP163" s="27">
        <v>4299.6360000000004</v>
      </c>
      <c r="AQ163" s="27">
        <v>4297.0079999999998</v>
      </c>
      <c r="AR163" s="27">
        <v>6447.3389999999999</v>
      </c>
      <c r="AS163" s="27">
        <v>4205.8379999999997</v>
      </c>
      <c r="AT163" s="27">
        <v>4374.1779999999999</v>
      </c>
      <c r="AU163" s="27">
        <v>6304.1610000000001</v>
      </c>
      <c r="AV163" s="27">
        <v>7517.7360000000008</v>
      </c>
      <c r="AW163" s="27">
        <v>4522.1239999999998</v>
      </c>
      <c r="AX163" s="27">
        <v>5585.7306800000006</v>
      </c>
      <c r="AY163" s="27">
        <v>6102.5454518239012</v>
      </c>
      <c r="AZ163" s="27">
        <v>6497.2599711760904</v>
      </c>
      <c r="BA163" s="29"/>
      <c r="BB163" s="24">
        <f>IFERROR(AZ163/AY163-1,"X")</f>
        <v>6.4680307990859554E-2</v>
      </c>
      <c r="BC163" s="24">
        <f>IFERROR(AZ163/AV163-1,"X")</f>
        <v>-0.13574246672454449</v>
      </c>
    </row>
    <row r="164" spans="1:55" x14ac:dyDescent="0.25">
      <c r="A164" s="54" t="s">
        <v>17</v>
      </c>
      <c r="B164" s="4" t="s">
        <v>55</v>
      </c>
      <c r="C164" s="27">
        <v>4249.0630000000001</v>
      </c>
      <c r="D164" s="27">
        <v>5164.768</v>
      </c>
      <c r="E164" s="27">
        <v>4328.0950000000003</v>
      </c>
      <c r="F164" s="27">
        <v>6056.3239999999996</v>
      </c>
      <c r="G164" s="27">
        <v>5705.4750000000004</v>
      </c>
      <c r="H164" s="27">
        <v>6728.2479999999996</v>
      </c>
      <c r="I164" s="27">
        <v>4199.8819999999996</v>
      </c>
      <c r="J164" s="27">
        <v>5924.0370000000003</v>
      </c>
      <c r="K164" s="27">
        <v>8187.7839999999987</v>
      </c>
      <c r="L164" s="27">
        <v>9694.2039999999997</v>
      </c>
      <c r="M164" s="27">
        <v>4805.951</v>
      </c>
      <c r="N164" s="27">
        <v>7446.0243630000023</v>
      </c>
      <c r="O164" s="27">
        <v>6510.789588415606</v>
      </c>
      <c r="P164" s="27">
        <v>7164.8545635844021</v>
      </c>
      <c r="Q164" s="29"/>
      <c r="R164" s="24">
        <f>IFERROR(P164/O164-1,"X")</f>
        <v>0.10045862583741738</v>
      </c>
      <c r="S164" s="24">
        <f>IFERROR(P164/L164-1,"X")</f>
        <v>-0.26091357644377999</v>
      </c>
      <c r="T164" s="7"/>
      <c r="U164" s="27">
        <v>113.69</v>
      </c>
      <c r="V164" s="27">
        <v>261.06700000000001</v>
      </c>
      <c r="W164" s="27">
        <v>271.10399999999998</v>
      </c>
      <c r="X164" s="27">
        <v>357.38900000000001</v>
      </c>
      <c r="Y164" s="27">
        <v>428.47399999999999</v>
      </c>
      <c r="Z164" s="27">
        <v>470.73700000000002</v>
      </c>
      <c r="AA164" s="27">
        <v>354.12099999999998</v>
      </c>
      <c r="AB164" s="27">
        <v>351.928</v>
      </c>
      <c r="AC164" s="27">
        <v>579.98299999999995</v>
      </c>
      <c r="AD164" s="27">
        <v>699.57499999999993</v>
      </c>
      <c r="AE164" s="27">
        <v>447.31599999999997</v>
      </c>
      <c r="AF164" s="27">
        <v>669.50442900000007</v>
      </c>
      <c r="AG164" s="27">
        <v>645.19400200000007</v>
      </c>
      <c r="AH164" s="27">
        <v>830.29206999999951</v>
      </c>
      <c r="AI164" s="29"/>
      <c r="AJ164" s="24">
        <f>IFERROR(AH164/AG164-1,"X")</f>
        <v>0.28688745931646054</v>
      </c>
      <c r="AK164" s="24">
        <f>IFERROR(AH164/AD164-1,"X")</f>
        <v>0.18685211735696616</v>
      </c>
      <c r="AL164" s="11"/>
      <c r="AM164" s="27">
        <v>4135.3729999999996</v>
      </c>
      <c r="AN164" s="27">
        <v>4903.701</v>
      </c>
      <c r="AO164" s="27">
        <v>4056.991</v>
      </c>
      <c r="AP164" s="27">
        <v>5698.9350000000004</v>
      </c>
      <c r="AQ164" s="27">
        <v>5277.0010000000002</v>
      </c>
      <c r="AR164" s="27">
        <v>6257.5110000000004</v>
      </c>
      <c r="AS164" s="27">
        <v>3845.761</v>
      </c>
      <c r="AT164" s="27">
        <v>5572.1090000000004</v>
      </c>
      <c r="AU164" s="27">
        <v>7607.8009999999986</v>
      </c>
      <c r="AV164" s="27">
        <v>8994.628999999999</v>
      </c>
      <c r="AW164" s="27">
        <v>4358.6350000000002</v>
      </c>
      <c r="AX164" s="27">
        <v>6776.5199340000017</v>
      </c>
      <c r="AY164" s="27">
        <v>5865.5955864156058</v>
      </c>
      <c r="AZ164" s="27">
        <v>6334.5624935844025</v>
      </c>
      <c r="BA164" s="29"/>
      <c r="BB164" s="24">
        <f>IFERROR(AZ164/AY164-1,"X")</f>
        <v>7.9952137896260433E-2</v>
      </c>
      <c r="BC164" s="24">
        <f>IFERROR(AZ164/AV164-1,"X")</f>
        <v>-0.29573943588063467</v>
      </c>
    </row>
    <row r="165" spans="1:55" ht="22.5" x14ac:dyDescent="0.25">
      <c r="A165" s="52" t="s">
        <v>67</v>
      </c>
      <c r="B165" s="4" t="s">
        <v>55</v>
      </c>
      <c r="C165" s="27">
        <v>4193.8959999999997</v>
      </c>
      <c r="D165" s="27">
        <v>5077.2309999999998</v>
      </c>
      <c r="E165" s="27">
        <v>3872.4760000000001</v>
      </c>
      <c r="F165" s="27">
        <v>5358.5870000000004</v>
      </c>
      <c r="G165" s="27">
        <v>6115.4690000000001</v>
      </c>
      <c r="H165" s="27">
        <v>6663.6270000000004</v>
      </c>
      <c r="I165" s="27">
        <v>4007.3359999999998</v>
      </c>
      <c r="J165" s="27">
        <v>5816.0249999999996</v>
      </c>
      <c r="K165" s="27">
        <v>7933.445999999999</v>
      </c>
      <c r="L165" s="27">
        <v>9538.893</v>
      </c>
      <c r="M165" s="27">
        <v>4649.6540000000005</v>
      </c>
      <c r="N165" s="27">
        <v>7092.0783750000001</v>
      </c>
      <c r="O165" s="27">
        <v>6152.7675604248207</v>
      </c>
      <c r="P165" s="27">
        <v>7534.2440725751867</v>
      </c>
      <c r="Q165" s="29"/>
      <c r="R165" s="24">
        <f>IFERROR(P165/O165-1,"X")</f>
        <v>0.22452928679382467</v>
      </c>
      <c r="S165" s="24">
        <f>IFERROR(P165/L165-1,"X")</f>
        <v>-0.21015530076968192</v>
      </c>
      <c r="T165" s="7"/>
      <c r="U165" s="27">
        <v>118.93</v>
      </c>
      <c r="V165" s="27">
        <v>258.56700000000001</v>
      </c>
      <c r="W165" s="27">
        <v>246.70400000000001</v>
      </c>
      <c r="X165" s="27">
        <v>323.96899999999999</v>
      </c>
      <c r="Y165" s="27">
        <v>403.82400000000001</v>
      </c>
      <c r="Z165" s="27">
        <v>428.37700000000001</v>
      </c>
      <c r="AA165" s="27">
        <v>326.51100000000002</v>
      </c>
      <c r="AB165" s="27">
        <v>281.22800000000001</v>
      </c>
      <c r="AC165" s="27">
        <v>488.94599999999997</v>
      </c>
      <c r="AD165" s="27">
        <v>606.08500000000004</v>
      </c>
      <c r="AE165" s="27">
        <v>347.61700000000002</v>
      </c>
      <c r="AF165" s="27">
        <v>472.23042900000002</v>
      </c>
      <c r="AG165" s="27">
        <v>449.75161900000006</v>
      </c>
      <c r="AH165" s="27">
        <v>1157.7840690000003</v>
      </c>
      <c r="AI165" s="29"/>
      <c r="AJ165" s="24">
        <f>IFERROR(AH165/AG165-1,"X")</f>
        <v>1.5742743774314243</v>
      </c>
      <c r="AK165" s="24">
        <f>IFERROR(AH165/AD165-1,"X")</f>
        <v>0.9102668256102695</v>
      </c>
      <c r="AL165" s="11"/>
      <c r="AM165" s="27">
        <v>4074.9659999999999</v>
      </c>
      <c r="AN165" s="27">
        <v>4818.6639999999998</v>
      </c>
      <c r="AO165" s="27">
        <v>3625.7719999999999</v>
      </c>
      <c r="AP165" s="27">
        <v>5034.6180000000004</v>
      </c>
      <c r="AQ165" s="27">
        <v>5711.6450000000004</v>
      </c>
      <c r="AR165" s="27">
        <v>6235.25</v>
      </c>
      <c r="AS165" s="27">
        <v>3680.8249999999998</v>
      </c>
      <c r="AT165" s="27">
        <v>5534.7969999999996</v>
      </c>
      <c r="AU165" s="27">
        <v>7444.4999999999991</v>
      </c>
      <c r="AV165" s="27">
        <v>8932.8080000000009</v>
      </c>
      <c r="AW165" s="27">
        <v>4302.0370000000003</v>
      </c>
      <c r="AX165" s="27">
        <v>6619.8479459999999</v>
      </c>
      <c r="AY165" s="27">
        <v>5703.015941424821</v>
      </c>
      <c r="AZ165" s="27">
        <v>6376.4600035751864</v>
      </c>
      <c r="BA165" s="29"/>
      <c r="BB165" s="24">
        <f>IFERROR(AZ165/AY165-1,"X")</f>
        <v>0.1180856005080908</v>
      </c>
      <c r="BC165" s="24">
        <f>IFERROR(AZ165/AV165-1,"X")</f>
        <v>-0.2861751866182296</v>
      </c>
    </row>
    <row r="166" spans="1:55" x14ac:dyDescent="0.25">
      <c r="A166" s="54" t="s">
        <v>18</v>
      </c>
      <c r="B166" s="4" t="s">
        <v>55</v>
      </c>
      <c r="C166" s="27">
        <v>78375.615999999995</v>
      </c>
      <c r="D166" s="27">
        <v>82668.248000000007</v>
      </c>
      <c r="E166" s="27">
        <v>85657.942999999999</v>
      </c>
      <c r="F166" s="27">
        <v>91841.99</v>
      </c>
      <c r="G166" s="27">
        <v>92315.150999999998</v>
      </c>
      <c r="H166" s="27">
        <v>101827.995</v>
      </c>
      <c r="I166" s="27">
        <v>92919.57</v>
      </c>
      <c r="J166" s="27">
        <v>66511.87000000001</v>
      </c>
      <c r="K166" s="27">
        <v>92114.197000000015</v>
      </c>
      <c r="L166" s="27">
        <v>113227.31899999997</v>
      </c>
      <c r="M166" s="27">
        <v>118675.183</v>
      </c>
      <c r="N166" s="27">
        <v>139727.39662400002</v>
      </c>
      <c r="O166" s="27">
        <v>145422.31512176036</v>
      </c>
      <c r="P166" s="27">
        <v>176728.38107823936</v>
      </c>
      <c r="Q166" s="29"/>
      <c r="R166" s="24">
        <f>IFERROR(P166/O166-1,"X")</f>
        <v>0.21527690526909016</v>
      </c>
      <c r="S166" s="24">
        <f>IFERROR(P166/L166-1,"X")</f>
        <v>0.56082809907597819</v>
      </c>
      <c r="T166" s="7"/>
      <c r="U166" s="27">
        <v>43128.160000000003</v>
      </c>
      <c r="V166" s="27">
        <v>45446.915000000001</v>
      </c>
      <c r="W166" s="27">
        <v>45661.245999999999</v>
      </c>
      <c r="X166" s="27">
        <v>44489.612999999998</v>
      </c>
      <c r="Y166" s="27">
        <v>41135.644999999997</v>
      </c>
      <c r="Z166" s="27">
        <v>50297.978000000003</v>
      </c>
      <c r="AA166" s="27">
        <v>42313.69</v>
      </c>
      <c r="AB166" s="27">
        <v>27819.51</v>
      </c>
      <c r="AC166" s="27">
        <v>42607.172000000006</v>
      </c>
      <c r="AD166" s="27">
        <v>55073.821999999986</v>
      </c>
      <c r="AE166" s="27">
        <v>55536.139000000003</v>
      </c>
      <c r="AF166" s="27">
        <v>66668.152310000005</v>
      </c>
      <c r="AG166" s="27">
        <v>67692.521707000007</v>
      </c>
      <c r="AH166" s="27">
        <v>83549.224110000025</v>
      </c>
      <c r="AI166" s="29"/>
      <c r="AJ166" s="24">
        <f>IFERROR(AH166/AG166-1,"X")</f>
        <v>0.23424599945669167</v>
      </c>
      <c r="AK166" s="24">
        <f>IFERROR(AH166/AD166-1,"X")</f>
        <v>0.51704060252074102</v>
      </c>
      <c r="AL166" s="11"/>
      <c r="AM166" s="27">
        <v>35247.455999999998</v>
      </c>
      <c r="AN166" s="27">
        <v>37221.332999999999</v>
      </c>
      <c r="AO166" s="27">
        <v>39996.697</v>
      </c>
      <c r="AP166" s="27">
        <v>47352.377</v>
      </c>
      <c r="AQ166" s="27">
        <v>51179.506000000001</v>
      </c>
      <c r="AR166" s="27">
        <v>51530.017</v>
      </c>
      <c r="AS166" s="27">
        <v>50605.88</v>
      </c>
      <c r="AT166" s="27">
        <v>38692.360000000008</v>
      </c>
      <c r="AU166" s="27">
        <v>49507.025000000016</v>
      </c>
      <c r="AV166" s="27">
        <v>58153.496999999988</v>
      </c>
      <c r="AW166" s="27">
        <v>63139.044000000002</v>
      </c>
      <c r="AX166" s="27">
        <v>73059.24431400001</v>
      </c>
      <c r="AY166" s="27">
        <v>77729.793414760352</v>
      </c>
      <c r="AZ166" s="27">
        <v>93179.156968239316</v>
      </c>
      <c r="BA166" s="29"/>
      <c r="BB166" s="24">
        <f>IFERROR(AZ166/AY166-1,"X")</f>
        <v>0.19875729594497082</v>
      </c>
      <c r="BC166" s="24">
        <f>IFERROR(AZ166/AV166-1,"X")</f>
        <v>0.60229671086227765</v>
      </c>
    </row>
    <row r="167" spans="1:55" x14ac:dyDescent="0.25">
      <c r="A167" s="52" t="s">
        <v>81</v>
      </c>
      <c r="B167" s="4" t="s">
        <v>55</v>
      </c>
      <c r="C167" s="27">
        <v>39037.675999999999</v>
      </c>
      <c r="D167" s="27">
        <v>38379.89</v>
      </c>
      <c r="E167" s="27">
        <v>43490.945</v>
      </c>
      <c r="F167" s="27">
        <v>45206.705000000002</v>
      </c>
      <c r="G167" s="27">
        <v>40693.987000000001</v>
      </c>
      <c r="H167" s="27">
        <v>46586.142999999996</v>
      </c>
      <c r="I167" s="27">
        <v>39964.417000000001</v>
      </c>
      <c r="J167" s="27">
        <v>33085.054000000004</v>
      </c>
      <c r="K167" s="27">
        <v>39434.531999999999</v>
      </c>
      <c r="L167" s="27">
        <v>46640.630999999994</v>
      </c>
      <c r="M167" s="27">
        <v>52626.623999999996</v>
      </c>
      <c r="N167" s="27">
        <v>65905.814651000008</v>
      </c>
      <c r="O167" s="27">
        <v>57496.076782000033</v>
      </c>
      <c r="P167" s="27">
        <v>66126.87637800003</v>
      </c>
      <c r="Q167" s="29"/>
      <c r="R167" s="24">
        <f>IFERROR(P167/O167-1,"X")</f>
        <v>0.15011110460152288</v>
      </c>
      <c r="S167" s="24">
        <f>IFERROR(P167/L167-1,"X")</f>
        <v>0.41779549204640998</v>
      </c>
      <c r="T167" s="7"/>
      <c r="U167" s="27">
        <v>16488.293000000001</v>
      </c>
      <c r="V167" s="27">
        <v>18663.187000000002</v>
      </c>
      <c r="W167" s="27">
        <v>19597.131000000001</v>
      </c>
      <c r="X167" s="27">
        <v>19086.810000000001</v>
      </c>
      <c r="Y167" s="27">
        <v>12284.859</v>
      </c>
      <c r="Z167" s="27">
        <v>17352.121999999999</v>
      </c>
      <c r="AA167" s="27">
        <v>11255.791999999999</v>
      </c>
      <c r="AB167" s="27">
        <v>8845.8380000000016</v>
      </c>
      <c r="AC167" s="27">
        <v>10990.661000000002</v>
      </c>
      <c r="AD167" s="27">
        <v>14981.340999999999</v>
      </c>
      <c r="AE167" s="27">
        <v>17958.870999999999</v>
      </c>
      <c r="AF167" s="27">
        <v>28124.324026000002</v>
      </c>
      <c r="AG167" s="27">
        <v>20259.239644000005</v>
      </c>
      <c r="AH167" s="27">
        <v>24187.631566000015</v>
      </c>
      <c r="AI167" s="29"/>
      <c r="AJ167" s="24">
        <f>IFERROR(AH167/AG167-1,"X")</f>
        <v>0.19390618754852662</v>
      </c>
      <c r="AK167" s="24">
        <f>IFERROR(AH167/AD167-1,"X")</f>
        <v>0.61451712273287273</v>
      </c>
      <c r="AL167" s="11"/>
      <c r="AM167" s="27">
        <v>22549.383000000002</v>
      </c>
      <c r="AN167" s="27">
        <v>19716.703000000001</v>
      </c>
      <c r="AO167" s="27">
        <v>23893.813999999998</v>
      </c>
      <c r="AP167" s="27">
        <v>26119.895</v>
      </c>
      <c r="AQ167" s="27">
        <v>28409.128000000001</v>
      </c>
      <c r="AR167" s="27">
        <v>29234.021000000001</v>
      </c>
      <c r="AS167" s="27">
        <v>28708.625</v>
      </c>
      <c r="AT167" s="27">
        <v>24239.216</v>
      </c>
      <c r="AU167" s="27">
        <v>28443.870999999999</v>
      </c>
      <c r="AV167" s="27">
        <v>31659.289999999994</v>
      </c>
      <c r="AW167" s="27">
        <v>34667.752999999997</v>
      </c>
      <c r="AX167" s="27">
        <v>37781.490625000006</v>
      </c>
      <c r="AY167" s="27">
        <v>37236.837138000032</v>
      </c>
      <c r="AZ167" s="27">
        <v>41939.244812000019</v>
      </c>
      <c r="BA167" s="29"/>
      <c r="BB167" s="24">
        <f>IFERROR(AZ167/AY167-1,"X")</f>
        <v>0.12628375650093004</v>
      </c>
      <c r="BC167" s="24">
        <f>IFERROR(AZ167/AV167-1,"X")</f>
        <v>0.324705791317494</v>
      </c>
    </row>
    <row r="168" spans="1:55" s="6" customFormat="1" x14ac:dyDescent="0.25">
      <c r="A168" s="52" t="s">
        <v>82</v>
      </c>
      <c r="B168" s="4" t="s">
        <v>55</v>
      </c>
      <c r="C168" s="27">
        <v>39337.94</v>
      </c>
      <c r="D168" s="27">
        <v>44288.358</v>
      </c>
      <c r="E168" s="27">
        <v>42166.998</v>
      </c>
      <c r="F168" s="27">
        <v>46635.285000000003</v>
      </c>
      <c r="G168" s="27">
        <v>51621.163999999997</v>
      </c>
      <c r="H168" s="27">
        <v>55241.851999999999</v>
      </c>
      <c r="I168" s="27">
        <v>52955.153000000006</v>
      </c>
      <c r="J168" s="27">
        <v>33426.815999999999</v>
      </c>
      <c r="K168" s="27">
        <v>52679.665000000008</v>
      </c>
      <c r="L168" s="27">
        <v>66586.687999999995</v>
      </c>
      <c r="M168" s="27">
        <v>66048.558999999994</v>
      </c>
      <c r="N168" s="27">
        <v>73821.581973000037</v>
      </c>
      <c r="O168" s="27">
        <v>60030.679934760345</v>
      </c>
      <c r="P168" s="27">
        <v>76283.934775239293</v>
      </c>
      <c r="Q168" s="29"/>
      <c r="R168" s="24">
        <f>IFERROR(P168/O168-1,"X")</f>
        <v>0.27074913790985766</v>
      </c>
      <c r="S168" s="24">
        <f>IFERROR(P168/L168-1,"X")</f>
        <v>0.14563341512404548</v>
      </c>
      <c r="T168" s="7"/>
      <c r="U168" s="27">
        <v>26639.866999999998</v>
      </c>
      <c r="V168" s="27">
        <v>26783.727999999999</v>
      </c>
      <c r="W168" s="27">
        <v>26064.115000000002</v>
      </c>
      <c r="X168" s="27">
        <v>25402.803</v>
      </c>
      <c r="Y168" s="27">
        <v>28850.786</v>
      </c>
      <c r="Z168" s="27">
        <v>32945.856</v>
      </c>
      <c r="AA168" s="27">
        <v>31057.898000000001</v>
      </c>
      <c r="AB168" s="27">
        <v>18973.671999999999</v>
      </c>
      <c r="AC168" s="27">
        <v>31616.511000000006</v>
      </c>
      <c r="AD168" s="27">
        <v>40092.481000000007</v>
      </c>
      <c r="AE168" s="27">
        <v>37577.267999999996</v>
      </c>
      <c r="AF168" s="27">
        <v>2924.7049539999971</v>
      </c>
      <c r="AG168" s="27">
        <v>27031.481326000023</v>
      </c>
      <c r="AH168" s="27">
        <v>33835.048277000009</v>
      </c>
      <c r="AI168" s="29"/>
      <c r="AJ168" s="24">
        <f>IFERROR(AH168/AG168-1,"X")</f>
        <v>0.25169049631238782</v>
      </c>
      <c r="AK168" s="24">
        <f>IFERROR(AH168/AD168-1,"X")</f>
        <v>-0.1560749688451557</v>
      </c>
      <c r="AL168" s="11"/>
      <c r="AM168" s="27">
        <v>12698.073</v>
      </c>
      <c r="AN168" s="27">
        <v>17504.63</v>
      </c>
      <c r="AO168" s="27">
        <v>16102.883</v>
      </c>
      <c r="AP168" s="27">
        <v>21232.482</v>
      </c>
      <c r="AQ168" s="27">
        <v>22770.378000000001</v>
      </c>
      <c r="AR168" s="27">
        <v>22295.995999999999</v>
      </c>
      <c r="AS168" s="27">
        <v>21897.255000000001</v>
      </c>
      <c r="AT168" s="27">
        <v>14453.143999999998</v>
      </c>
      <c r="AU168" s="27">
        <v>21063.153999999999</v>
      </c>
      <c r="AV168" s="27">
        <v>26494.206999999995</v>
      </c>
      <c r="AW168" s="27">
        <v>28471.291000000001</v>
      </c>
      <c r="AX168" s="27">
        <v>25844.351661000012</v>
      </c>
      <c r="AY168" s="27">
        <v>32999.198608760322</v>
      </c>
      <c r="AZ168" s="27">
        <v>42448.886498239284</v>
      </c>
      <c r="BA168" s="29"/>
      <c r="BB168" s="24">
        <f>IFERROR(AZ168/AY168-1,"X")</f>
        <v>0.2863611326297586</v>
      </c>
      <c r="BC168" s="24">
        <f>IFERROR(AZ168/AV168-1,"X")</f>
        <v>0.60219501939572262</v>
      </c>
    </row>
    <row r="169" spans="1:55" s="6" customFormat="1" x14ac:dyDescent="0.25">
      <c r="A169" s="52" t="s">
        <v>225</v>
      </c>
      <c r="B169" s="4" t="s">
        <v>55</v>
      </c>
      <c r="C169" s="25" t="s">
        <v>1</v>
      </c>
      <c r="D169" s="25" t="s">
        <v>1</v>
      </c>
      <c r="E169" s="25" t="s">
        <v>1</v>
      </c>
      <c r="F169" s="25" t="s">
        <v>1</v>
      </c>
      <c r="G169" s="25" t="s">
        <v>1</v>
      </c>
      <c r="H169" s="25" t="s">
        <v>1</v>
      </c>
      <c r="I169" s="25" t="s">
        <v>1</v>
      </c>
      <c r="J169" s="25" t="s">
        <v>1</v>
      </c>
      <c r="K169" s="25" t="s">
        <v>1</v>
      </c>
      <c r="L169" s="25" t="s">
        <v>1</v>
      </c>
      <c r="M169" s="25" t="s">
        <v>1</v>
      </c>
      <c r="N169" s="27" t="s">
        <v>1</v>
      </c>
      <c r="O169" s="27">
        <v>4.1351678825623592</v>
      </c>
      <c r="P169" s="27">
        <v>16.700671117437643</v>
      </c>
      <c r="Q169" s="29"/>
      <c r="R169" s="24">
        <f>IFERROR(P169/O169-1,"X")</f>
        <v>3.0386924042099741</v>
      </c>
      <c r="S169" s="24" t="str">
        <f>IFERROR(P169/L169-1,"X")</f>
        <v>X</v>
      </c>
      <c r="T169" s="7"/>
      <c r="U169" s="25" t="s">
        <v>1</v>
      </c>
      <c r="V169" s="25" t="s">
        <v>1</v>
      </c>
      <c r="W169" s="25" t="s">
        <v>1</v>
      </c>
      <c r="X169" s="25" t="s">
        <v>1</v>
      </c>
      <c r="Y169" s="25" t="s">
        <v>1</v>
      </c>
      <c r="Z169" s="25" t="s">
        <v>1</v>
      </c>
      <c r="AA169" s="25" t="s">
        <v>1</v>
      </c>
      <c r="AB169" s="25" t="s">
        <v>1</v>
      </c>
      <c r="AC169" s="25" t="s">
        <v>1</v>
      </c>
      <c r="AD169" s="25" t="s">
        <v>1</v>
      </c>
      <c r="AE169" s="25" t="s">
        <v>1</v>
      </c>
      <c r="AF169" s="27" t="s">
        <v>1</v>
      </c>
      <c r="AG169" s="27">
        <v>1</v>
      </c>
      <c r="AH169" s="27">
        <v>0.54999999999999982</v>
      </c>
      <c r="AI169" s="29"/>
      <c r="AJ169" s="24">
        <f>IFERROR(AH169/AG169-1,"X")</f>
        <v>-0.45000000000000018</v>
      </c>
      <c r="AK169" s="24" t="str">
        <f>IFERROR(AH169/AD169-1,"X")</f>
        <v>X</v>
      </c>
      <c r="AL169" s="11"/>
      <c r="AM169" s="25" t="s">
        <v>1</v>
      </c>
      <c r="AN169" s="25" t="s">
        <v>1</v>
      </c>
      <c r="AO169" s="25" t="s">
        <v>1</v>
      </c>
      <c r="AP169" s="25" t="s">
        <v>1</v>
      </c>
      <c r="AQ169" s="25" t="s">
        <v>1</v>
      </c>
      <c r="AR169" s="25" t="s">
        <v>1</v>
      </c>
      <c r="AS169" s="25" t="s">
        <v>1</v>
      </c>
      <c r="AT169" s="25" t="s">
        <v>1</v>
      </c>
      <c r="AU169" s="25" t="s">
        <v>1</v>
      </c>
      <c r="AV169" s="25" t="s">
        <v>1</v>
      </c>
      <c r="AW169" s="25" t="s">
        <v>1</v>
      </c>
      <c r="AX169" s="27" t="s">
        <v>1</v>
      </c>
      <c r="AY169" s="27">
        <v>3.1351678825623592</v>
      </c>
      <c r="AZ169" s="27">
        <v>16.150671117437643</v>
      </c>
      <c r="BA169" s="29"/>
      <c r="BB169" s="24">
        <f>IFERROR(AZ169/AY169-1,"X")</f>
        <v>4.1514533582928159</v>
      </c>
      <c r="BC169" s="24" t="str">
        <f>IFERROR(AZ169/AV169-1,"X")</f>
        <v>X</v>
      </c>
    </row>
    <row r="170" spans="1:55" s="6" customFormat="1" x14ac:dyDescent="0.25">
      <c r="A170" s="52" t="s">
        <v>224</v>
      </c>
      <c r="B170" s="4" t="s">
        <v>55</v>
      </c>
      <c r="C170" s="25" t="s">
        <v>1</v>
      </c>
      <c r="D170" s="25" t="s">
        <v>1</v>
      </c>
      <c r="E170" s="25" t="s">
        <v>1</v>
      </c>
      <c r="F170" s="25" t="s">
        <v>1</v>
      </c>
      <c r="G170" s="25" t="s">
        <v>1</v>
      </c>
      <c r="H170" s="25" t="s">
        <v>1</v>
      </c>
      <c r="I170" s="25" t="s">
        <v>1</v>
      </c>
      <c r="J170" s="25" t="s">
        <v>1</v>
      </c>
      <c r="K170" s="25" t="s">
        <v>1</v>
      </c>
      <c r="L170" s="25" t="s">
        <v>1</v>
      </c>
      <c r="M170" s="25" t="s">
        <v>1</v>
      </c>
      <c r="N170" s="27" t="s">
        <v>1</v>
      </c>
      <c r="O170" s="27">
        <v>60026.544766877778</v>
      </c>
      <c r="P170" s="27">
        <v>76267.23410412189</v>
      </c>
      <c r="Q170" s="29"/>
      <c r="R170" s="24">
        <f>IFERROR(P170/O170-1,"X")</f>
        <v>0.27055845710122584</v>
      </c>
      <c r="S170" s="24" t="str">
        <f>IFERROR(P170/L170-1,"X")</f>
        <v>X</v>
      </c>
      <c r="T170" s="7"/>
      <c r="U170" s="25" t="s">
        <v>1</v>
      </c>
      <c r="V170" s="25" t="s">
        <v>1</v>
      </c>
      <c r="W170" s="25" t="s">
        <v>1</v>
      </c>
      <c r="X170" s="25" t="s">
        <v>1</v>
      </c>
      <c r="Y170" s="25" t="s">
        <v>1</v>
      </c>
      <c r="Z170" s="25" t="s">
        <v>1</v>
      </c>
      <c r="AA170" s="25" t="s">
        <v>1</v>
      </c>
      <c r="AB170" s="25" t="s">
        <v>1</v>
      </c>
      <c r="AC170" s="25" t="s">
        <v>1</v>
      </c>
      <c r="AD170" s="25" t="s">
        <v>1</v>
      </c>
      <c r="AE170" s="25" t="s">
        <v>1</v>
      </c>
      <c r="AF170" s="27" t="s">
        <v>1</v>
      </c>
      <c r="AG170" s="27">
        <v>27030.481326000019</v>
      </c>
      <c r="AH170" s="27">
        <v>33834.498277000021</v>
      </c>
      <c r="AI170" s="29"/>
      <c r="AJ170" s="24">
        <f>IFERROR(AH170/AG170-1,"X")</f>
        <v>0.25171645554292699</v>
      </c>
      <c r="AK170" s="24" t="str">
        <f>IFERROR(AH170/AD170-1,"X")</f>
        <v>X</v>
      </c>
      <c r="AL170" s="11"/>
      <c r="AM170" s="25" t="s">
        <v>1</v>
      </c>
      <c r="AN170" s="25" t="s">
        <v>1</v>
      </c>
      <c r="AO170" s="25" t="s">
        <v>1</v>
      </c>
      <c r="AP170" s="25" t="s">
        <v>1</v>
      </c>
      <c r="AQ170" s="25" t="s">
        <v>1</v>
      </c>
      <c r="AR170" s="25" t="s">
        <v>1</v>
      </c>
      <c r="AS170" s="25" t="s">
        <v>1</v>
      </c>
      <c r="AT170" s="25" t="s">
        <v>1</v>
      </c>
      <c r="AU170" s="25" t="s">
        <v>1</v>
      </c>
      <c r="AV170" s="25" t="s">
        <v>1</v>
      </c>
      <c r="AW170" s="25" t="s">
        <v>1</v>
      </c>
      <c r="AX170" s="27" t="s">
        <v>1</v>
      </c>
      <c r="AY170" s="27">
        <v>32996.063440877762</v>
      </c>
      <c r="AZ170" s="27">
        <v>42432.735827121862</v>
      </c>
      <c r="BA170" s="29"/>
      <c r="BB170" s="24">
        <f>IFERROR(AZ170/AY170-1,"X")</f>
        <v>0.28599388539644122</v>
      </c>
      <c r="BC170" s="24" t="str">
        <f>IFERROR(AZ170/AV170-1,"X")</f>
        <v>X</v>
      </c>
    </row>
    <row r="171" spans="1:55" s="6" customFormat="1" x14ac:dyDescent="0.25">
      <c r="A171" s="52" t="s">
        <v>231</v>
      </c>
      <c r="B171" s="4" t="s">
        <v>55</v>
      </c>
      <c r="C171" s="25" t="s">
        <v>1</v>
      </c>
      <c r="D171" s="25" t="s">
        <v>1</v>
      </c>
      <c r="E171" s="25" t="s">
        <v>1</v>
      </c>
      <c r="F171" s="25" t="s">
        <v>1</v>
      </c>
      <c r="G171" s="25" t="s">
        <v>1</v>
      </c>
      <c r="H171" s="25" t="s">
        <v>1</v>
      </c>
      <c r="I171" s="25" t="s">
        <v>1</v>
      </c>
      <c r="J171" s="25" t="s">
        <v>1</v>
      </c>
      <c r="K171" s="25" t="s">
        <v>1</v>
      </c>
      <c r="L171" s="25" t="s">
        <v>1</v>
      </c>
      <c r="M171" s="25" t="s">
        <v>1</v>
      </c>
      <c r="N171" s="27" t="s">
        <v>1</v>
      </c>
      <c r="O171" s="27">
        <v>27895.558404999996</v>
      </c>
      <c r="P171" s="27">
        <v>34317.569924999989</v>
      </c>
      <c r="Q171" s="29"/>
      <c r="R171" s="24">
        <f>IFERROR(P171/O171-1,"X")</f>
        <v>0.2302162741022209</v>
      </c>
      <c r="S171" s="24" t="str">
        <f>IFERROR(P171/L171-1,"X")</f>
        <v>X</v>
      </c>
      <c r="T171" s="7"/>
      <c r="U171" s="25" t="s">
        <v>1</v>
      </c>
      <c r="V171" s="25" t="s">
        <v>1</v>
      </c>
      <c r="W171" s="25" t="s">
        <v>1</v>
      </c>
      <c r="X171" s="25" t="s">
        <v>1</v>
      </c>
      <c r="Y171" s="25" t="s">
        <v>1</v>
      </c>
      <c r="Z171" s="25" t="s">
        <v>1</v>
      </c>
      <c r="AA171" s="25" t="s">
        <v>1</v>
      </c>
      <c r="AB171" s="25" t="s">
        <v>1</v>
      </c>
      <c r="AC171" s="25" t="s">
        <v>1</v>
      </c>
      <c r="AD171" s="25" t="s">
        <v>1</v>
      </c>
      <c r="AE171" s="25" t="s">
        <v>1</v>
      </c>
      <c r="AF171" s="27" t="s">
        <v>1</v>
      </c>
      <c r="AG171" s="27">
        <v>20401.800736999994</v>
      </c>
      <c r="AH171" s="27">
        <v>25526.54426699999</v>
      </c>
      <c r="AI171" s="29"/>
      <c r="AJ171" s="24">
        <f>IFERROR(AH171/AG171-1,"X")</f>
        <v>0.25119074517309348</v>
      </c>
      <c r="AK171" s="24" t="str">
        <f>IFERROR(AH171/AD171-1,"X")</f>
        <v>X</v>
      </c>
      <c r="AL171" s="11"/>
      <c r="AM171" s="25" t="s">
        <v>1</v>
      </c>
      <c r="AN171" s="25" t="s">
        <v>1</v>
      </c>
      <c r="AO171" s="25" t="s">
        <v>1</v>
      </c>
      <c r="AP171" s="25" t="s">
        <v>1</v>
      </c>
      <c r="AQ171" s="25" t="s">
        <v>1</v>
      </c>
      <c r="AR171" s="25" t="s">
        <v>1</v>
      </c>
      <c r="AS171" s="25" t="s">
        <v>1</v>
      </c>
      <c r="AT171" s="25" t="s">
        <v>1</v>
      </c>
      <c r="AU171" s="25" t="s">
        <v>1</v>
      </c>
      <c r="AV171" s="25" t="s">
        <v>1</v>
      </c>
      <c r="AW171" s="25" t="s">
        <v>1</v>
      </c>
      <c r="AX171" s="27" t="s">
        <v>1</v>
      </c>
      <c r="AY171" s="27">
        <v>7493.7576680000002</v>
      </c>
      <c r="AZ171" s="27">
        <v>8791.0256580000023</v>
      </c>
      <c r="BA171" s="29"/>
      <c r="BB171" s="24">
        <f>IFERROR(AZ171/AY171-1,"X")</f>
        <v>0.17311314930019983</v>
      </c>
      <c r="BC171" s="24" t="str">
        <f>IFERROR(AZ171/AV171-1,"X")</f>
        <v>X</v>
      </c>
    </row>
    <row r="172" spans="1:55" x14ac:dyDescent="0.25">
      <c r="A172" s="54" t="s">
        <v>83</v>
      </c>
      <c r="B172" s="4" t="s">
        <v>55</v>
      </c>
      <c r="C172" s="27">
        <v>25881.62</v>
      </c>
      <c r="D172" s="27">
        <v>29651.375</v>
      </c>
      <c r="E172" s="27">
        <v>31868.338</v>
      </c>
      <c r="F172" s="27">
        <v>33901.271000000001</v>
      </c>
      <c r="G172" s="27">
        <v>34706.911999999997</v>
      </c>
      <c r="H172" s="27">
        <v>42533.351000000002</v>
      </c>
      <c r="I172" s="27">
        <v>37056.649000000005</v>
      </c>
      <c r="J172" s="27">
        <v>30264.032000000007</v>
      </c>
      <c r="K172" s="27">
        <v>38739.567999999999</v>
      </c>
      <c r="L172" s="27">
        <v>49710.486000000004</v>
      </c>
      <c r="M172" s="27">
        <v>62303.448000000004</v>
      </c>
      <c r="N172" s="27">
        <v>80411.801330000002</v>
      </c>
      <c r="O172" s="27">
        <v>83759.727526000002</v>
      </c>
      <c r="P172" s="27">
        <v>102832.15361000001</v>
      </c>
      <c r="Q172" s="29"/>
      <c r="R172" s="24">
        <f>IFERROR(P172/O172-1,"X")</f>
        <v>0.22770401298260801</v>
      </c>
      <c r="S172" s="24">
        <f>IFERROR(P172/L172-1,"X")</f>
        <v>1.0686209668117104</v>
      </c>
      <c r="T172" s="7"/>
      <c r="U172" s="27">
        <v>18791.518</v>
      </c>
      <c r="V172" s="27">
        <v>21629.653999999999</v>
      </c>
      <c r="W172" s="27">
        <v>22554.993999999999</v>
      </c>
      <c r="X172" s="27">
        <v>23130.673999999999</v>
      </c>
      <c r="Y172" s="27">
        <v>19097.021000000001</v>
      </c>
      <c r="Z172" s="27">
        <v>26915.152999999998</v>
      </c>
      <c r="AA172" s="27">
        <v>18189.705000000002</v>
      </c>
      <c r="AB172" s="27">
        <v>14571.229000000001</v>
      </c>
      <c r="AC172" s="27">
        <v>19058.695</v>
      </c>
      <c r="AD172" s="27">
        <v>24427.582999999999</v>
      </c>
      <c r="AE172" s="27">
        <v>29125.758000000002</v>
      </c>
      <c r="AF172" s="27">
        <v>39456.448484999986</v>
      </c>
      <c r="AG172" s="27">
        <v>37378.009823999993</v>
      </c>
      <c r="AH172" s="27">
        <v>46475.050278000002</v>
      </c>
      <c r="AI172" s="29"/>
      <c r="AJ172" s="24">
        <f>IFERROR(AH172/AG172-1,"X")</f>
        <v>0.24337947624378065</v>
      </c>
      <c r="AK172" s="24">
        <f>IFERROR(AH172/AD172-1,"X")</f>
        <v>0.90256441982000446</v>
      </c>
      <c r="AL172" s="11"/>
      <c r="AM172" s="27">
        <v>7090.1019999999999</v>
      </c>
      <c r="AN172" s="27">
        <v>8021.7209999999995</v>
      </c>
      <c r="AO172" s="27">
        <v>9313.3439999999991</v>
      </c>
      <c r="AP172" s="27">
        <v>10770.597</v>
      </c>
      <c r="AQ172" s="27">
        <v>15609.891</v>
      </c>
      <c r="AR172" s="27">
        <v>15618.198</v>
      </c>
      <c r="AS172" s="27">
        <v>18866.944</v>
      </c>
      <c r="AT172" s="27">
        <v>15692.803000000004</v>
      </c>
      <c r="AU172" s="27">
        <v>19680.873000000003</v>
      </c>
      <c r="AV172" s="27">
        <v>25282.903000000002</v>
      </c>
      <c r="AW172" s="27">
        <v>33177.69</v>
      </c>
      <c r="AX172" s="27">
        <v>40955.352845000016</v>
      </c>
      <c r="AY172" s="27">
        <v>46381.717702000002</v>
      </c>
      <c r="AZ172" s="27">
        <v>56357.103332000006</v>
      </c>
      <c r="BA172" s="29"/>
      <c r="BB172" s="24">
        <f>IFERROR(AZ172/AY172-1,"X")</f>
        <v>0.21507150067384972</v>
      </c>
      <c r="BC172" s="24">
        <f>IFERROR(AZ172/AV172-1,"X")</f>
        <v>1.229059824815212</v>
      </c>
    </row>
    <row r="173" spans="1:55" x14ac:dyDescent="0.25">
      <c r="A173" s="52" t="s">
        <v>84</v>
      </c>
      <c r="B173" s="4" t="s">
        <v>55</v>
      </c>
      <c r="C173" s="27">
        <v>21733.72</v>
      </c>
      <c r="D173" s="27">
        <v>24853.238000000001</v>
      </c>
      <c r="E173" s="27">
        <v>26915.406999999999</v>
      </c>
      <c r="F173" s="27">
        <v>27841.873</v>
      </c>
      <c r="G173" s="27">
        <v>25819.623</v>
      </c>
      <c r="H173" s="27">
        <v>31718.253000000001</v>
      </c>
      <c r="I173" s="27">
        <v>27485.260000000002</v>
      </c>
      <c r="J173" s="27">
        <v>22423.807999999997</v>
      </c>
      <c r="K173" s="27">
        <v>27442.543000000001</v>
      </c>
      <c r="L173" s="27">
        <v>34993.091999999997</v>
      </c>
      <c r="M173" s="27">
        <v>41164.038</v>
      </c>
      <c r="N173" s="27">
        <v>53060.433067999984</v>
      </c>
      <c r="O173" s="27">
        <v>47202.317676000006</v>
      </c>
      <c r="P173" s="27">
        <v>57393.371399000047</v>
      </c>
      <c r="Q173" s="29"/>
      <c r="R173" s="24">
        <f>IFERROR(P173/O173-1,"X")</f>
        <v>0.21590155366844788</v>
      </c>
      <c r="S173" s="24">
        <f>IFERROR(P173/L173-1,"X")</f>
        <v>0.64013432705518136</v>
      </c>
      <c r="T173" s="7"/>
      <c r="U173" s="27">
        <v>14865.076999999999</v>
      </c>
      <c r="V173" s="27">
        <v>17058.064999999999</v>
      </c>
      <c r="W173" s="27">
        <v>17717.855</v>
      </c>
      <c r="X173" s="27">
        <v>17251.623</v>
      </c>
      <c r="Y173" s="27">
        <v>10767.703</v>
      </c>
      <c r="Z173" s="27">
        <v>16941.833999999999</v>
      </c>
      <c r="AA173" s="27">
        <v>10346.495000000001</v>
      </c>
      <c r="AB173" s="27">
        <v>8332.6669999999995</v>
      </c>
      <c r="AC173" s="27">
        <v>10532.754000000001</v>
      </c>
      <c r="AD173" s="27">
        <v>14391.819000000001</v>
      </c>
      <c r="AE173" s="27">
        <v>17392.580999999998</v>
      </c>
      <c r="AF173" s="27">
        <v>26562.010949000003</v>
      </c>
      <c r="AG173" s="27">
        <v>19216.234658999994</v>
      </c>
      <c r="AH173" s="27">
        <v>25065.312914000016</v>
      </c>
      <c r="AI173" s="29"/>
      <c r="AJ173" s="24">
        <f>IFERROR(AH173/AG173-1,"X")</f>
        <v>0.30438212057639413</v>
      </c>
      <c r="AK173" s="24">
        <f>IFERROR(AH173/AD173-1,"X")</f>
        <v>0.741636197203426</v>
      </c>
      <c r="AL173" s="11"/>
      <c r="AM173" s="27">
        <v>6868.643</v>
      </c>
      <c r="AN173" s="27">
        <v>7795.1729999999998</v>
      </c>
      <c r="AO173" s="27">
        <v>9197.5519999999997</v>
      </c>
      <c r="AP173" s="27">
        <v>10590.25</v>
      </c>
      <c r="AQ173" s="27">
        <v>15051.92</v>
      </c>
      <c r="AR173" s="27">
        <v>14776.419</v>
      </c>
      <c r="AS173" s="27">
        <v>17138.764999999999</v>
      </c>
      <c r="AT173" s="27">
        <v>14091.141</v>
      </c>
      <c r="AU173" s="27">
        <v>16909.789000000001</v>
      </c>
      <c r="AV173" s="27">
        <v>20601.272999999994</v>
      </c>
      <c r="AW173" s="27">
        <v>23771.456999999999</v>
      </c>
      <c r="AX173" s="27">
        <v>26498.422118999984</v>
      </c>
      <c r="AY173" s="27">
        <v>27986.083017000015</v>
      </c>
      <c r="AZ173" s="27">
        <v>32328.05848500003</v>
      </c>
      <c r="BA173" s="29"/>
      <c r="BB173" s="24">
        <f>IFERROR(AZ173/AY173-1,"X")</f>
        <v>0.15514766626549714</v>
      </c>
      <c r="BC173" s="24">
        <f>IFERROR(AZ173/AV173-1,"X")</f>
        <v>0.56922625533868909</v>
      </c>
    </row>
    <row r="174" spans="1:55" s="6" customFormat="1" x14ac:dyDescent="0.25">
      <c r="A174" s="52" t="s">
        <v>85</v>
      </c>
      <c r="B174" s="4" t="s">
        <v>55</v>
      </c>
      <c r="C174" s="27">
        <v>4147.8999999999996</v>
      </c>
      <c r="D174" s="27">
        <v>4798.1369999999997</v>
      </c>
      <c r="E174" s="27">
        <v>4952.9309999999996</v>
      </c>
      <c r="F174" s="27">
        <v>6059.3980000000001</v>
      </c>
      <c r="G174" s="27">
        <v>8887.2890000000007</v>
      </c>
      <c r="H174" s="27">
        <v>10815.098</v>
      </c>
      <c r="I174" s="27">
        <v>9571.3889999999992</v>
      </c>
      <c r="J174" s="27">
        <v>7840.2240000000002</v>
      </c>
      <c r="K174" s="27">
        <v>11297.025</v>
      </c>
      <c r="L174" s="27">
        <v>14717.394</v>
      </c>
      <c r="M174" s="27">
        <v>21139.41</v>
      </c>
      <c r="N174" s="27">
        <v>27351.368262000011</v>
      </c>
      <c r="O174" s="27">
        <v>36557.409849999982</v>
      </c>
      <c r="P174" s="27">
        <v>45438.782210999954</v>
      </c>
      <c r="Q174" s="29"/>
      <c r="R174" s="24">
        <f>IFERROR(P174/O174-1,"X")</f>
        <v>0.24294315153730661</v>
      </c>
      <c r="S174" s="24">
        <f>IFERROR(P174/L174-1,"X")</f>
        <v>2.0874203823720392</v>
      </c>
      <c r="T174" s="7"/>
      <c r="U174" s="27">
        <v>3926.4409999999998</v>
      </c>
      <c r="V174" s="27">
        <v>4571.5889999999999</v>
      </c>
      <c r="W174" s="27">
        <v>4837.1390000000001</v>
      </c>
      <c r="X174" s="27">
        <v>5879.0510000000004</v>
      </c>
      <c r="Y174" s="27">
        <v>8329.3179999999993</v>
      </c>
      <c r="Z174" s="27">
        <v>9973.3189999999995</v>
      </c>
      <c r="AA174" s="27">
        <v>7843.21</v>
      </c>
      <c r="AB174" s="27">
        <v>6238.5620000000008</v>
      </c>
      <c r="AC174" s="27">
        <v>8525.9409999999989</v>
      </c>
      <c r="AD174" s="27">
        <v>10035.763999999999</v>
      </c>
      <c r="AE174" s="27">
        <v>11733.177</v>
      </c>
      <c r="AF174" s="27">
        <v>12894.437535999983</v>
      </c>
      <c r="AG174" s="27">
        <v>18161.775165000003</v>
      </c>
      <c r="AH174" s="27">
        <v>21409.737363999982</v>
      </c>
      <c r="AI174" s="29"/>
      <c r="AJ174" s="24">
        <f>IFERROR(AH174/AG174-1,"X")</f>
        <v>0.17883506262423099</v>
      </c>
      <c r="AK174" s="24">
        <f>IFERROR(AH174/AD174-1,"X")</f>
        <v>1.1333440447583247</v>
      </c>
      <c r="AL174" s="11"/>
      <c r="AM174" s="27">
        <v>221.459</v>
      </c>
      <c r="AN174" s="27">
        <v>226.548</v>
      </c>
      <c r="AO174" s="27">
        <v>115.792</v>
      </c>
      <c r="AP174" s="27">
        <v>180.34700000000001</v>
      </c>
      <c r="AQ174" s="27">
        <v>557.971</v>
      </c>
      <c r="AR174" s="27">
        <v>841.779</v>
      </c>
      <c r="AS174" s="27">
        <v>1728.1790000000001</v>
      </c>
      <c r="AT174" s="27">
        <v>1601.6619999999998</v>
      </c>
      <c r="AU174" s="27">
        <v>2771.0840000000003</v>
      </c>
      <c r="AV174" s="27">
        <v>4681.63</v>
      </c>
      <c r="AW174" s="27">
        <v>9406.2330000000002</v>
      </c>
      <c r="AX174" s="27">
        <v>14456.930726000028</v>
      </c>
      <c r="AY174" s="27">
        <v>18395.634684999975</v>
      </c>
      <c r="AZ174" s="27">
        <v>24029.044846999976</v>
      </c>
      <c r="BA174" s="29"/>
      <c r="BB174" s="24">
        <f>IFERROR(AZ174/AY174-1,"X")</f>
        <v>0.30623624889624224</v>
      </c>
      <c r="BC174" s="24">
        <f>IFERROR(AZ174/AV174-1,"X")</f>
        <v>4.1326236475330118</v>
      </c>
    </row>
    <row r="175" spans="1:55" s="6" customFormat="1" x14ac:dyDescent="0.25">
      <c r="A175" s="47" t="s">
        <v>116</v>
      </c>
      <c r="B175" s="17" t="s">
        <v>15</v>
      </c>
      <c r="C175" s="28">
        <f t="shared" ref="C175:K175" si="46">C161/C$161*100</f>
        <v>100</v>
      </c>
      <c r="D175" s="28">
        <f t="shared" si="46"/>
        <v>100</v>
      </c>
      <c r="E175" s="28">
        <f t="shared" si="46"/>
        <v>100</v>
      </c>
      <c r="F175" s="28">
        <f t="shared" si="46"/>
        <v>100</v>
      </c>
      <c r="G175" s="28">
        <f t="shared" si="46"/>
        <v>100</v>
      </c>
      <c r="H175" s="28">
        <f t="shared" si="46"/>
        <v>100</v>
      </c>
      <c r="I175" s="28">
        <f t="shared" si="46"/>
        <v>100</v>
      </c>
      <c r="J175" s="28">
        <f t="shared" si="46"/>
        <v>100</v>
      </c>
      <c r="K175" s="28">
        <f t="shared" si="46"/>
        <v>100</v>
      </c>
      <c r="L175" s="28">
        <v>100</v>
      </c>
      <c r="M175" s="28">
        <v>100</v>
      </c>
      <c r="N175" s="28">
        <v>100</v>
      </c>
      <c r="O175" s="28">
        <v>100</v>
      </c>
      <c r="P175" s="28">
        <v>100</v>
      </c>
      <c r="Q175" s="29"/>
      <c r="R175" s="19" t="s">
        <v>1</v>
      </c>
      <c r="S175" s="19" t="s">
        <v>1</v>
      </c>
      <c r="T175" s="7"/>
      <c r="U175" s="28">
        <f t="shared" ref="U175:AA182" si="47">U161/U$161*100</f>
        <v>100</v>
      </c>
      <c r="V175" s="28">
        <f t="shared" si="47"/>
        <v>100</v>
      </c>
      <c r="W175" s="28">
        <f t="shared" si="47"/>
        <v>100</v>
      </c>
      <c r="X175" s="28">
        <f t="shared" si="47"/>
        <v>100</v>
      </c>
      <c r="Y175" s="28">
        <f t="shared" si="47"/>
        <v>100</v>
      </c>
      <c r="Z175" s="28">
        <f t="shared" si="47"/>
        <v>100</v>
      </c>
      <c r="AA175" s="28">
        <f t="shared" si="47"/>
        <v>100</v>
      </c>
      <c r="AB175" s="28">
        <v>100</v>
      </c>
      <c r="AC175" s="28">
        <v>100</v>
      </c>
      <c r="AD175" s="28">
        <v>100</v>
      </c>
      <c r="AE175" s="28">
        <v>100</v>
      </c>
      <c r="AF175" s="28">
        <v>100</v>
      </c>
      <c r="AG175" s="28">
        <v>100</v>
      </c>
      <c r="AH175" s="28">
        <v>100</v>
      </c>
      <c r="AI175" s="29"/>
      <c r="AJ175" s="19" t="s">
        <v>1</v>
      </c>
      <c r="AK175" s="19" t="s">
        <v>1</v>
      </c>
      <c r="AL175" s="11"/>
      <c r="AM175" s="28">
        <f t="shared" ref="AM175:AS182" si="48">AM161/AM$161*100</f>
        <v>100</v>
      </c>
      <c r="AN175" s="28">
        <f t="shared" si="48"/>
        <v>100</v>
      </c>
      <c r="AO175" s="28">
        <f t="shared" si="48"/>
        <v>100</v>
      </c>
      <c r="AP175" s="28">
        <f t="shared" si="48"/>
        <v>100</v>
      </c>
      <c r="AQ175" s="28">
        <f t="shared" si="48"/>
        <v>100</v>
      </c>
      <c r="AR175" s="28">
        <f t="shared" si="48"/>
        <v>100</v>
      </c>
      <c r="AS175" s="28">
        <f t="shared" si="48"/>
        <v>100</v>
      </c>
      <c r="AT175" s="28">
        <v>100</v>
      </c>
      <c r="AU175" s="28">
        <v>100</v>
      </c>
      <c r="AV175" s="28">
        <v>100</v>
      </c>
      <c r="AW175" s="28">
        <v>100</v>
      </c>
      <c r="AX175" s="28">
        <v>100</v>
      </c>
      <c r="AY175" s="28">
        <v>100</v>
      </c>
      <c r="AZ175" s="28">
        <v>100</v>
      </c>
      <c r="BA175" s="29"/>
      <c r="BB175" s="19" t="s">
        <v>1</v>
      </c>
      <c r="BC175" s="19" t="s">
        <v>1</v>
      </c>
    </row>
    <row r="176" spans="1:55" s="6" customFormat="1" x14ac:dyDescent="0.25">
      <c r="A176" s="54" t="s">
        <v>22</v>
      </c>
      <c r="B176" s="4" t="s">
        <v>15</v>
      </c>
      <c r="C176" s="27">
        <f t="shared" ref="C176:K176" si="49">C162/C$161*100</f>
        <v>3.8148298423306777</v>
      </c>
      <c r="D176" s="27">
        <f t="shared" si="49"/>
        <v>5.175107535865072</v>
      </c>
      <c r="E176" s="27">
        <f t="shared" si="49"/>
        <v>4.0319510567209687</v>
      </c>
      <c r="F176" s="27">
        <f t="shared" si="49"/>
        <v>4.6085271643004928</v>
      </c>
      <c r="G176" s="27">
        <f t="shared" si="49"/>
        <v>4.8160212354663647</v>
      </c>
      <c r="H176" s="27">
        <f t="shared" si="49"/>
        <v>5.7967702203912941</v>
      </c>
      <c r="I176" s="27">
        <f t="shared" si="49"/>
        <v>4.4472998255317098</v>
      </c>
      <c r="J176" s="27">
        <f t="shared" si="49"/>
        <v>6.1023406986235411</v>
      </c>
      <c r="K176" s="27">
        <f t="shared" si="49"/>
        <v>6.4621549483391743</v>
      </c>
      <c r="L176" s="27">
        <v>6.3360307033575562</v>
      </c>
      <c r="M176" s="27">
        <v>3.7944183199674137</v>
      </c>
      <c r="N176" s="27">
        <v>3.9300222062569752</v>
      </c>
      <c r="O176" s="27">
        <v>4.1330514411559962</v>
      </c>
      <c r="P176" s="27">
        <v>3.7277335951559918</v>
      </c>
      <c r="Q176" s="29"/>
      <c r="R176" s="13">
        <f>IFERROR(P176-O176,"X")</f>
        <v>-0.40531784600000442</v>
      </c>
      <c r="S176" s="13">
        <f>IFERROR(P176-L176,"X")</f>
        <v>-2.6082971082015645</v>
      </c>
      <c r="T176" s="7"/>
      <c r="U176" s="27">
        <f t="shared" si="47"/>
        <v>0.36699964415674691</v>
      </c>
      <c r="V176" s="27">
        <f t="shared" si="47"/>
        <v>0.94149180637707941</v>
      </c>
      <c r="W176" s="27">
        <f t="shared" si="47"/>
        <v>0.56928047555282157</v>
      </c>
      <c r="X176" s="27">
        <f t="shared" si="47"/>
        <v>0.6962598604300575</v>
      </c>
      <c r="Y176" s="27">
        <f t="shared" si="47"/>
        <v>0.80505805884999226</v>
      </c>
      <c r="Z176" s="27">
        <f t="shared" si="47"/>
        <v>0.90618967082201718</v>
      </c>
      <c r="AA176" s="27">
        <f t="shared" si="47"/>
        <v>0.5892491880553451</v>
      </c>
      <c r="AB176" s="27">
        <v>1.0557275079661526</v>
      </c>
      <c r="AC176" s="27">
        <v>1.3438925242344739</v>
      </c>
      <c r="AD176" s="27">
        <v>1.2734227017894268</v>
      </c>
      <c r="AE176" s="27">
        <v>0.53950524069206807</v>
      </c>
      <c r="AF176" s="27">
        <v>0.65525214483403527</v>
      </c>
      <c r="AG176" s="27">
        <v>0.61628963249362045</v>
      </c>
      <c r="AH176" s="27">
        <v>0.74618707239918136</v>
      </c>
      <c r="AI176" s="29"/>
      <c r="AJ176" s="13">
        <f>IFERROR(AH176-AG176,"X")</f>
        <v>0.12989743990556091</v>
      </c>
      <c r="AK176" s="13">
        <f>IFERROR(AH176-AD176,"X")</f>
        <v>-0.52723562939024549</v>
      </c>
      <c r="AL176" s="11"/>
      <c r="AM176" s="27">
        <f t="shared" si="48"/>
        <v>7.3357191848105492</v>
      </c>
      <c r="AN176" s="27">
        <f t="shared" si="48"/>
        <v>9.3776004842943177</v>
      </c>
      <c r="AO176" s="27">
        <f t="shared" si="48"/>
        <v>7.3944638044933493</v>
      </c>
      <c r="AP176" s="27">
        <f t="shared" si="48"/>
        <v>7.6830768975905057</v>
      </c>
      <c r="AQ176" s="27">
        <f t="shared" si="48"/>
        <v>7.5676369330773348</v>
      </c>
      <c r="AR176" s="27">
        <f t="shared" si="48"/>
        <v>9.7115569416729048</v>
      </c>
      <c r="AS176" s="27">
        <f t="shared" si="48"/>
        <v>7.2673487088121043</v>
      </c>
      <c r="AT176" s="27">
        <v>9.0545299061324247</v>
      </c>
      <c r="AU176" s="27">
        <v>9.9930151593404286</v>
      </c>
      <c r="AV176" s="27">
        <v>10.162439538738214</v>
      </c>
      <c r="AW176" s="27">
        <v>6.3367309198897157</v>
      </c>
      <c r="AX176" s="27">
        <v>6.5288295939768357</v>
      </c>
      <c r="AY176" s="27">
        <v>6.8282461973065782</v>
      </c>
      <c r="AZ176" s="27">
        <v>6.1189903738258451</v>
      </c>
      <c r="BA176" s="29"/>
      <c r="BB176" s="13">
        <f>IFERROR(AZ176-AY176,"X")</f>
        <v>-0.70925582348073313</v>
      </c>
      <c r="BC176" s="13">
        <f>IFERROR(AZ176-AV176,"X")</f>
        <v>-4.0434491649123689</v>
      </c>
    </row>
    <row r="177" spans="1:55" s="6" customFormat="1" ht="22.5" x14ac:dyDescent="0.25">
      <c r="A177" s="52" t="s">
        <v>67</v>
      </c>
      <c r="B177" s="4" t="s">
        <v>15</v>
      </c>
      <c r="C177" s="27">
        <f t="shared" ref="C177:K177" si="50">C163/C$161*100</f>
        <v>3.6893596565431634</v>
      </c>
      <c r="D177" s="27">
        <f t="shared" si="50"/>
        <v>5.0992372715124334</v>
      </c>
      <c r="E177" s="27">
        <f t="shared" si="50"/>
        <v>3.9308127673178177</v>
      </c>
      <c r="F177" s="27">
        <f t="shared" si="50"/>
        <v>4.4311359192974633</v>
      </c>
      <c r="G177" s="27">
        <f t="shared" si="50"/>
        <v>4.4504965047980649</v>
      </c>
      <c r="H177" s="27">
        <f t="shared" si="50"/>
        <v>5.9189184456255433</v>
      </c>
      <c r="I177" s="27">
        <f t="shared" si="50"/>
        <v>4.3441481752897806</v>
      </c>
      <c r="J177" s="27">
        <f t="shared" si="50"/>
        <v>6.01425546563478</v>
      </c>
      <c r="K177" s="27">
        <f t="shared" si="50"/>
        <v>6.3799346615152812</v>
      </c>
      <c r="L177" s="27">
        <v>6.1975854593503197</v>
      </c>
      <c r="M177" s="27">
        <v>3.7028594641644506</v>
      </c>
      <c r="N177" s="27">
        <v>3.8807771929672366</v>
      </c>
      <c r="O177" s="27">
        <v>4.0821552265668757</v>
      </c>
      <c r="P177" s="27">
        <v>3.8104142164746198</v>
      </c>
      <c r="Q177" s="29"/>
      <c r="R177" s="13">
        <f>IFERROR(P177-O177,"X")</f>
        <v>-0.27174101009225593</v>
      </c>
      <c r="S177" s="13">
        <f>IFERROR(P177-L177,"X")</f>
        <v>-2.3871712428756999</v>
      </c>
      <c r="T177" s="7"/>
      <c r="U177" s="27">
        <f t="shared" si="47"/>
        <v>0.26919113538328909</v>
      </c>
      <c r="V177" s="27">
        <f t="shared" si="47"/>
        <v>0.86899884225810575</v>
      </c>
      <c r="W177" s="27">
        <f t="shared" si="47"/>
        <v>0.49048463360940092</v>
      </c>
      <c r="X177" s="27">
        <f t="shared" si="47"/>
        <v>0.54902585818615235</v>
      </c>
      <c r="Y177" s="27">
        <f t="shared" si="47"/>
        <v>0.68284271785343942</v>
      </c>
      <c r="Z177" s="27">
        <f t="shared" si="47"/>
        <v>0.72882541311326721</v>
      </c>
      <c r="AA177" s="27">
        <f t="shared" si="47"/>
        <v>0.48820242325379393</v>
      </c>
      <c r="AB177" s="27">
        <v>0.93223787208672371</v>
      </c>
      <c r="AC177" s="27">
        <v>1.2270233658363308</v>
      </c>
      <c r="AD177" s="27">
        <v>1.0900010619054412</v>
      </c>
      <c r="AE177" s="27">
        <v>0.40958743550723414</v>
      </c>
      <c r="AF177" s="27">
        <v>0.53021061898653177</v>
      </c>
      <c r="AG177" s="27">
        <v>0.53371288114607862</v>
      </c>
      <c r="AH177" s="27">
        <v>0.91885456052366554</v>
      </c>
      <c r="AI177" s="29"/>
      <c r="AJ177" s="13">
        <f>IFERROR(AH177-AG177,"X")</f>
        <v>0.38514167937758692</v>
      </c>
      <c r="AK177" s="13">
        <f>IFERROR(AH177-AD177,"X")</f>
        <v>-0.17114650138177567</v>
      </c>
      <c r="AL177" s="11"/>
      <c r="AM177" s="27">
        <f t="shared" si="48"/>
        <v>7.1820011741024521</v>
      </c>
      <c r="AN177" s="27">
        <f t="shared" si="48"/>
        <v>9.2983777474161631</v>
      </c>
      <c r="AO177" s="27">
        <f t="shared" si="48"/>
        <v>7.2716293234835359</v>
      </c>
      <c r="AP177" s="27">
        <f t="shared" si="48"/>
        <v>7.4819858551349609</v>
      </c>
      <c r="AQ177" s="27">
        <f t="shared" si="48"/>
        <v>7.0351962008112059</v>
      </c>
      <c r="AR177" s="27">
        <f t="shared" si="48"/>
        <v>10.073457376118105</v>
      </c>
      <c r="AS177" s="27">
        <f t="shared" si="48"/>
        <v>7.1626584888640377</v>
      </c>
      <c r="AT177" s="27">
        <v>8.9871556910408987</v>
      </c>
      <c r="AU177" s="27">
        <v>9.9346975785250127</v>
      </c>
      <c r="AV177" s="27">
        <v>10.057988251701982</v>
      </c>
      <c r="AW177" s="27">
        <v>6.2751330608808731</v>
      </c>
      <c r="AX177" s="27">
        <v>6.5397355326940705</v>
      </c>
      <c r="AY177" s="27">
        <v>6.8016294822084422</v>
      </c>
      <c r="AZ177" s="27">
        <v>6.1294998237076435</v>
      </c>
      <c r="BA177" s="29"/>
      <c r="BB177" s="13">
        <f>IFERROR(AZ177-AY177,"X")</f>
        <v>-0.67212965850079875</v>
      </c>
      <c r="BC177" s="13">
        <f>IFERROR(AZ177-AV177,"X")</f>
        <v>-3.9284884279943384</v>
      </c>
    </row>
    <row r="178" spans="1:55" s="6" customFormat="1" x14ac:dyDescent="0.25">
      <c r="A178" s="54" t="s">
        <v>17</v>
      </c>
      <c r="B178" s="4" t="s">
        <v>15</v>
      </c>
      <c r="C178" s="27">
        <f t="shared" ref="C178:K178" si="51">C164/C$161*100</f>
        <v>4.9464258453053338</v>
      </c>
      <c r="D178" s="27">
        <f t="shared" si="51"/>
        <v>5.5759051949463423</v>
      </c>
      <c r="E178" s="27">
        <f t="shared" si="51"/>
        <v>4.6158142087682679</v>
      </c>
      <c r="F178" s="27">
        <f t="shared" si="51"/>
        <v>5.9012422453995983</v>
      </c>
      <c r="G178" s="27">
        <f t="shared" si="51"/>
        <v>5.5403626094122025</v>
      </c>
      <c r="H178" s="27">
        <f t="shared" si="51"/>
        <v>5.8386572235941578</v>
      </c>
      <c r="I178" s="27">
        <f t="shared" si="51"/>
        <v>4.1321286029717941</v>
      </c>
      <c r="J178" s="27">
        <f t="shared" si="51"/>
        <v>7.6792468121472997</v>
      </c>
      <c r="K178" s="27">
        <f t="shared" si="51"/>
        <v>7.6356185936992382</v>
      </c>
      <c r="L178" s="27">
        <v>7.3868074821314123</v>
      </c>
      <c r="M178" s="27">
        <v>3.7443720874861279</v>
      </c>
      <c r="N178" s="27">
        <v>4.8605202651929051</v>
      </c>
      <c r="O178" s="27">
        <v>4.1081865057700657</v>
      </c>
      <c r="P178" s="27">
        <v>3.750963350500109</v>
      </c>
      <c r="Q178" s="29"/>
      <c r="R178" s="13">
        <f>IFERROR(P178-O178,"X")</f>
        <v>-0.35722315526995674</v>
      </c>
      <c r="S178" s="13">
        <f>IFERROR(P178-L178,"X")</f>
        <v>-3.6358441316313033</v>
      </c>
      <c r="T178" s="7"/>
      <c r="U178" s="27">
        <f t="shared" si="47"/>
        <v>0.2619516928728956</v>
      </c>
      <c r="V178" s="27">
        <f t="shared" si="47"/>
        <v>0.56578537111055482</v>
      </c>
      <c r="W178" s="27">
        <f t="shared" si="47"/>
        <v>0.58686450368761289</v>
      </c>
      <c r="X178" s="27">
        <f t="shared" si="47"/>
        <v>0.79135868178525659</v>
      </c>
      <c r="Y178" s="27">
        <f t="shared" si="47"/>
        <v>1.022575591059498</v>
      </c>
      <c r="Z178" s="27">
        <f t="shared" si="47"/>
        <v>0.91881630238083156</v>
      </c>
      <c r="AA178" s="27">
        <f t="shared" si="47"/>
        <v>0.82505836749573702</v>
      </c>
      <c r="AB178" s="27">
        <v>1.2360483667740527</v>
      </c>
      <c r="AC178" s="27">
        <v>1.3249047125729148</v>
      </c>
      <c r="AD178" s="27">
        <v>1.2383438884562774</v>
      </c>
      <c r="AE178" s="27">
        <v>0.79470391160664489</v>
      </c>
      <c r="AF178" s="27">
        <v>0.9877348263649961</v>
      </c>
      <c r="AG178" s="27">
        <v>0.93830724601137883</v>
      </c>
      <c r="AH178" s="27">
        <v>0.97665473235533318</v>
      </c>
      <c r="AI178" s="29"/>
      <c r="AJ178" s="13">
        <f>IFERROR(AH178-AG178,"X")</f>
        <v>3.8347486343954351E-2</v>
      </c>
      <c r="AK178" s="13">
        <f>IFERROR(AH178-AD178,"X")</f>
        <v>-0.26168915610094423</v>
      </c>
      <c r="AL178" s="11"/>
      <c r="AM178" s="27">
        <f t="shared" si="48"/>
        <v>9.7301634920018678</v>
      </c>
      <c r="AN178" s="27">
        <f t="shared" si="48"/>
        <v>10.549193886171475</v>
      </c>
      <c r="AO178" s="27">
        <f t="shared" si="48"/>
        <v>8.5282264425930627</v>
      </c>
      <c r="AP178" s="27">
        <f t="shared" si="48"/>
        <v>9.9169676361751442</v>
      </c>
      <c r="AQ178" s="27">
        <f t="shared" si="48"/>
        <v>8.6396714613696179</v>
      </c>
      <c r="AR178" s="27">
        <f t="shared" si="48"/>
        <v>9.7768661364153786</v>
      </c>
      <c r="AS178" s="27">
        <f t="shared" si="48"/>
        <v>6.5494373945911022</v>
      </c>
      <c r="AT178" s="27">
        <v>11.448416390565317</v>
      </c>
      <c r="AU178" s="27">
        <v>11.989097704294061</v>
      </c>
      <c r="AV178" s="27">
        <v>12.033925215040528</v>
      </c>
      <c r="AW178" s="27">
        <v>6.0482672719307358</v>
      </c>
      <c r="AX178" s="27">
        <v>7.9339035014823676</v>
      </c>
      <c r="AY178" s="27">
        <v>6.5375355556511723</v>
      </c>
      <c r="AZ178" s="27">
        <v>5.9760114047987392</v>
      </c>
      <c r="BA178" s="29"/>
      <c r="BB178" s="13">
        <f>IFERROR(AZ178-AY178,"X")</f>
        <v>-0.56152415085243312</v>
      </c>
      <c r="BC178" s="13">
        <f>IFERROR(AZ178-AV178,"X")</f>
        <v>-6.0579138102417884</v>
      </c>
    </row>
    <row r="179" spans="1:55" s="6" customFormat="1" ht="22.5" x14ac:dyDescent="0.25">
      <c r="A179" s="52" t="s">
        <v>67</v>
      </c>
      <c r="B179" s="4" t="s">
        <v>15</v>
      </c>
      <c r="C179" s="27">
        <f t="shared" ref="C179:K179" si="52">C165/C$161*100</f>
        <v>4.8822047512410753</v>
      </c>
      <c r="D179" s="27">
        <f t="shared" si="52"/>
        <v>5.481399882597362</v>
      </c>
      <c r="E179" s="27">
        <f t="shared" si="52"/>
        <v>4.1299069784545184</v>
      </c>
      <c r="F179" s="27">
        <f t="shared" si="52"/>
        <v>5.2213719048137293</v>
      </c>
      <c r="G179" s="27">
        <f t="shared" si="52"/>
        <v>5.9384916745090344</v>
      </c>
      <c r="H179" s="27">
        <f t="shared" si="52"/>
        <v>5.7825802376617315</v>
      </c>
      <c r="I179" s="27">
        <f t="shared" si="52"/>
        <v>3.9426887963325106</v>
      </c>
      <c r="J179" s="27">
        <f t="shared" si="52"/>
        <v>7.5392323580387819</v>
      </c>
      <c r="K179" s="27">
        <f t="shared" si="52"/>
        <v>7.3984325660897801</v>
      </c>
      <c r="L179" s="27">
        <v>7.2684633192834562</v>
      </c>
      <c r="M179" s="27">
        <v>3.622599284526252</v>
      </c>
      <c r="N179" s="27">
        <v>4.6294759436074999</v>
      </c>
      <c r="O179" s="27">
        <v>3.8822812996216207</v>
      </c>
      <c r="P179" s="27">
        <v>3.9443471097917278</v>
      </c>
      <c r="Q179" s="29"/>
      <c r="R179" s="13">
        <f>IFERROR(P179-O179,"X")</f>
        <v>6.2065810170107039E-2</v>
      </c>
      <c r="S179" s="13">
        <f>IFERROR(P179-L179,"X")</f>
        <v>-3.3241162094917285</v>
      </c>
      <c r="T179" s="7"/>
      <c r="U179" s="27">
        <f t="shared" si="47"/>
        <v>0.27402511068144492</v>
      </c>
      <c r="V179" s="27">
        <f t="shared" si="47"/>
        <v>0.5603673618340993</v>
      </c>
      <c r="W179" s="27">
        <f t="shared" si="47"/>
        <v>0.534045312934331</v>
      </c>
      <c r="X179" s="27">
        <f t="shared" si="47"/>
        <v>0.71735750339066884</v>
      </c>
      <c r="Y179" s="27">
        <f t="shared" si="47"/>
        <v>0.96374707796508252</v>
      </c>
      <c r="Z179" s="27">
        <f t="shared" si="47"/>
        <v>0.83613519048851781</v>
      </c>
      <c r="AA179" s="27">
        <f t="shared" si="47"/>
        <v>0.76073046396401411</v>
      </c>
      <c r="AB179" s="27">
        <v>0.98773445162400642</v>
      </c>
      <c r="AC179" s="27">
        <v>1.1169411165390646</v>
      </c>
      <c r="AD179" s="27">
        <v>1.0728537406783019</v>
      </c>
      <c r="AE179" s="27">
        <v>0.61757815423764661</v>
      </c>
      <c r="AF179" s="27">
        <v>0.69669209132682608</v>
      </c>
      <c r="AG179" s="27">
        <v>0.65407490104511068</v>
      </c>
      <c r="AH179" s="27">
        <v>1.3618765382577538</v>
      </c>
      <c r="AI179" s="29"/>
      <c r="AJ179" s="13">
        <f>IFERROR(AH179-AG179,"X")</f>
        <v>0.70780163721264311</v>
      </c>
      <c r="AK179" s="13">
        <f>IFERROR(AH179-AD179,"X")</f>
        <v>0.28902279757945193</v>
      </c>
      <c r="AL179" s="11"/>
      <c r="AM179" s="27">
        <f t="shared" si="48"/>
        <v>9.5880312137137036</v>
      </c>
      <c r="AN179" s="27">
        <f t="shared" si="48"/>
        <v>10.366256182486367</v>
      </c>
      <c r="AO179" s="27">
        <f t="shared" si="48"/>
        <v>7.6217582551239422</v>
      </c>
      <c r="AP179" s="27">
        <f t="shared" si="48"/>
        <v>8.760960384090156</v>
      </c>
      <c r="AQ179" s="27">
        <f t="shared" si="48"/>
        <v>9.3512842434508663</v>
      </c>
      <c r="AR179" s="27">
        <f t="shared" si="48"/>
        <v>9.742085084162694</v>
      </c>
      <c r="AS179" s="27">
        <f t="shared" si="48"/>
        <v>6.2685468228383918</v>
      </c>
      <c r="AT179" s="27">
        <v>11.371755414915921</v>
      </c>
      <c r="AU179" s="27">
        <v>11.731752428805267</v>
      </c>
      <c r="AV179" s="27">
        <v>11.951214823014466</v>
      </c>
      <c r="AW179" s="27">
        <v>5.9697289609556865</v>
      </c>
      <c r="AX179" s="27">
        <v>7.7504730023052328</v>
      </c>
      <c r="AY179" s="27">
        <v>6.356331414640505</v>
      </c>
      <c r="AZ179" s="27">
        <v>6.0155374174935661</v>
      </c>
      <c r="BA179" s="29"/>
      <c r="BB179" s="13">
        <f>IFERROR(AZ179-AY179,"X")</f>
        <v>-0.34079399714693892</v>
      </c>
      <c r="BC179" s="13">
        <f>IFERROR(AZ179-AV179,"X")</f>
        <v>-5.9356774055208996</v>
      </c>
    </row>
    <row r="180" spans="1:55" s="6" customFormat="1" x14ac:dyDescent="0.25">
      <c r="A180" s="54" t="s">
        <v>18</v>
      </c>
      <c r="B180" s="4" t="s">
        <v>15</v>
      </c>
      <c r="C180" s="27">
        <f t="shared" ref="C180:K180" si="53">C166/C$161*100</f>
        <v>91.238744312363991</v>
      </c>
      <c r="D180" s="27">
        <f t="shared" si="53"/>
        <v>89.248987269188589</v>
      </c>
      <c r="E180" s="27">
        <f t="shared" si="53"/>
        <v>91.352234734510759</v>
      </c>
      <c r="F180" s="27">
        <f t="shared" si="53"/>
        <v>89.490230590299916</v>
      </c>
      <c r="G180" s="27">
        <f t="shared" si="53"/>
        <v>89.643616155121435</v>
      </c>
      <c r="H180" s="27">
        <f t="shared" si="53"/>
        <v>88.364572556014551</v>
      </c>
      <c r="I180" s="27">
        <f t="shared" si="53"/>
        <v>91.420571571496509</v>
      </c>
      <c r="J180" s="27">
        <f t="shared" si="53"/>
        <v>86.218412489229166</v>
      </c>
      <c r="K180" s="27">
        <f t="shared" si="53"/>
        <v>85.902226457961618</v>
      </c>
      <c r="L180" s="27">
        <v>86.277161814511032</v>
      </c>
      <c r="M180" s="27">
        <v>92.461209592546453</v>
      </c>
      <c r="N180" s="27">
        <v>91.209457528550203</v>
      </c>
      <c r="O180" s="27">
        <v>91.758762053073823</v>
      </c>
      <c r="P180" s="27">
        <v>92.521303054344088</v>
      </c>
      <c r="Q180" s="29"/>
      <c r="R180" s="13">
        <f>IFERROR(P180-O180,"X")</f>
        <v>0.76254100127026447</v>
      </c>
      <c r="S180" s="13">
        <f>IFERROR(P180-L180,"X")</f>
        <v>6.2441412398330556</v>
      </c>
      <c r="T180" s="7"/>
      <c r="U180" s="27">
        <f t="shared" si="47"/>
        <v>99.371048662970367</v>
      </c>
      <c r="V180" s="27">
        <f t="shared" si="47"/>
        <v>98.492722822512363</v>
      </c>
      <c r="W180" s="27">
        <f t="shared" si="47"/>
        <v>98.843855020759563</v>
      </c>
      <c r="X180" s="27">
        <f t="shared" si="47"/>
        <v>98.512381457784684</v>
      </c>
      <c r="Y180" s="27">
        <f t="shared" si="47"/>
        <v>98.172366350090513</v>
      </c>
      <c r="Z180" s="27">
        <f t="shared" si="47"/>
        <v>98.174994026797151</v>
      </c>
      <c r="AA180" s="27">
        <f t="shared" si="47"/>
        <v>98.585692444448924</v>
      </c>
      <c r="AB180" s="27">
        <v>97.708224125259804</v>
      </c>
      <c r="AC180" s="27">
        <v>97.331202763192636</v>
      </c>
      <c r="AD180" s="27">
        <v>97.488233409754301</v>
      </c>
      <c r="AE180" s="27">
        <v>98.665790847701302</v>
      </c>
      <c r="AF180" s="27">
        <v>98.357013028800978</v>
      </c>
      <c r="AG180" s="27">
        <v>98.445403121495005</v>
      </c>
      <c r="AH180" s="27">
        <v>98.277158195245534</v>
      </c>
      <c r="AI180" s="29"/>
      <c r="AJ180" s="13">
        <f>IFERROR(AH180-AG180,"X")</f>
        <v>-0.1682449262494714</v>
      </c>
      <c r="AK180" s="13">
        <f>IFERROR(AH180-AD180,"X")</f>
        <v>0.78892478549123268</v>
      </c>
      <c r="AL180" s="11"/>
      <c r="AM180" s="27">
        <f t="shared" si="48"/>
        <v>82.934117323187579</v>
      </c>
      <c r="AN180" s="27">
        <f t="shared" si="48"/>
        <v>80.073205629534201</v>
      </c>
      <c r="AO180" s="27">
        <f t="shared" si="48"/>
        <v>84.077309752913592</v>
      </c>
      <c r="AP180" s="27">
        <f t="shared" si="48"/>
        <v>82.39995546623436</v>
      </c>
      <c r="AQ180" s="27">
        <f t="shared" si="48"/>
        <v>83.792691605553046</v>
      </c>
      <c r="AR180" s="27">
        <f t="shared" si="48"/>
        <v>80.511576921911725</v>
      </c>
      <c r="AS180" s="27">
        <f t="shared" si="48"/>
        <v>86.183213896596783</v>
      </c>
      <c r="AT180" s="27">
        <v>79.497053703302271</v>
      </c>
      <c r="AU180" s="27">
        <v>78.017887136365545</v>
      </c>
      <c r="AV180" s="27">
        <v>77.803635246221234</v>
      </c>
      <c r="AW180" s="27">
        <v>87.615001808179542</v>
      </c>
      <c r="AX180" s="27">
        <v>85.537266904540957</v>
      </c>
      <c r="AY180" s="27">
        <v>86.634218247042043</v>
      </c>
      <c r="AZ180" s="27">
        <v>87.904998221375692</v>
      </c>
      <c r="BA180" s="29"/>
      <c r="BB180" s="13">
        <f>IFERROR(AZ180-AY180,"X")</f>
        <v>1.2707799743336494</v>
      </c>
      <c r="BC180" s="13">
        <f>IFERROR(AZ180-AV180,"X")</f>
        <v>10.101362975154458</v>
      </c>
    </row>
    <row r="181" spans="1:55" s="6" customFormat="1" x14ac:dyDescent="0.25">
      <c r="A181" s="52" t="s">
        <v>81</v>
      </c>
      <c r="B181" s="4" t="s">
        <v>15</v>
      </c>
      <c r="C181" s="27">
        <f t="shared" ref="C181:K181" si="54">C167/C$161*100</f>
        <v>45.444600258234757</v>
      </c>
      <c r="D181" s="27">
        <f t="shared" si="54"/>
        <v>41.435090217502349</v>
      </c>
      <c r="E181" s="27">
        <f t="shared" si="54"/>
        <v>46.382096946522481</v>
      </c>
      <c r="F181" s="27">
        <f t="shared" si="54"/>
        <v>44.049115820309034</v>
      </c>
      <c r="G181" s="27">
        <f t="shared" si="54"/>
        <v>39.51633194479097</v>
      </c>
      <c r="H181" s="27">
        <f t="shared" si="54"/>
        <v>40.426649009718489</v>
      </c>
      <c r="I181" s="27">
        <f t="shared" si="54"/>
        <v>39.319702455162371</v>
      </c>
      <c r="J181" s="27">
        <f t="shared" si="54"/>
        <v>42.887695579757732</v>
      </c>
      <c r="K181" s="27">
        <f t="shared" si="54"/>
        <v>36.775157450786153</v>
      </c>
      <c r="L181" s="27">
        <v>35.539314217250876</v>
      </c>
      <c r="M181" s="27">
        <v>41.002012289394443</v>
      </c>
      <c r="N181" s="27">
        <v>43.021152240249918</v>
      </c>
      <c r="O181" s="27">
        <v>36.27894951340491</v>
      </c>
      <c r="P181" s="27">
        <v>34.618914811976502</v>
      </c>
      <c r="Q181" s="29"/>
      <c r="R181" s="13">
        <f>IFERROR(P181-O181,"X")</f>
        <v>-1.6600347014284083</v>
      </c>
      <c r="S181" s="13">
        <f>IFERROR(P181-L181,"X")</f>
        <v>-0.92039940527437381</v>
      </c>
      <c r="T181" s="7"/>
      <c r="U181" s="27">
        <f t="shared" si="47"/>
        <v>37.990467621904429</v>
      </c>
      <c r="V181" s="27">
        <f t="shared" si="47"/>
        <v>40.446928117688877</v>
      </c>
      <c r="W181" s="27">
        <f t="shared" si="47"/>
        <v>42.422319692871127</v>
      </c>
      <c r="X181" s="27">
        <f t="shared" si="47"/>
        <v>42.263507833441025</v>
      </c>
      <c r="Y181" s="27">
        <f t="shared" si="47"/>
        <v>29.31845795312573</v>
      </c>
      <c r="Z181" s="27">
        <f t="shared" si="47"/>
        <v>33.869044869005577</v>
      </c>
      <c r="AA181" s="27">
        <f t="shared" si="47"/>
        <v>26.224610718911268</v>
      </c>
      <c r="AB181" s="27">
        <v>31.068524279534042</v>
      </c>
      <c r="AC181" s="27">
        <v>25.106905811362314</v>
      </c>
      <c r="AD181" s="27">
        <v>26.519032367122119</v>
      </c>
      <c r="AE181" s="27">
        <v>31.905822800300321</v>
      </c>
      <c r="AF181" s="27">
        <v>41.492442925204301</v>
      </c>
      <c r="AG181" s="27">
        <v>29.463062734185474</v>
      </c>
      <c r="AH181" s="27">
        <v>28.451391608980643</v>
      </c>
      <c r="AI181" s="29"/>
      <c r="AJ181" s="13">
        <f>IFERROR(AH181-AG181,"X")</f>
        <v>-1.0116711252048312</v>
      </c>
      <c r="AK181" s="13">
        <f>IFERROR(AH181-AD181,"X")</f>
        <v>1.9323592418585243</v>
      </c>
      <c r="AL181" s="11"/>
      <c r="AM181" s="27">
        <f t="shared" si="48"/>
        <v>53.056685148780424</v>
      </c>
      <c r="AN181" s="27">
        <f t="shared" si="48"/>
        <v>42.41598799418211</v>
      </c>
      <c r="AO181" s="27">
        <f t="shared" si="48"/>
        <v>50.227337543810258</v>
      </c>
      <c r="AP181" s="27">
        <f t="shared" si="48"/>
        <v>45.452378975245892</v>
      </c>
      <c r="AQ181" s="27">
        <f t="shared" si="48"/>
        <v>46.512314934940605</v>
      </c>
      <c r="AR181" s="27">
        <f t="shared" si="48"/>
        <v>45.675846186471908</v>
      </c>
      <c r="AS181" s="27">
        <f t="shared" si="48"/>
        <v>48.891582738057046</v>
      </c>
      <c r="AT181" s="27">
        <v>49.801724580199895</v>
      </c>
      <c r="AU181" s="27">
        <v>44.82456211819111</v>
      </c>
      <c r="AV181" s="27">
        <v>42.357003076089121</v>
      </c>
      <c r="AW181" s="27">
        <v>48.10676642143207</v>
      </c>
      <c r="AX181" s="27">
        <v>44.234312549859709</v>
      </c>
      <c r="AY181" s="27">
        <v>41.502545339718644</v>
      </c>
      <c r="AZ181" s="27">
        <v>39.565385227313499</v>
      </c>
      <c r="BA181" s="29"/>
      <c r="BB181" s="13">
        <f>IFERROR(AZ181-AY181,"X")</f>
        <v>-1.9371601124051452</v>
      </c>
      <c r="BC181" s="13">
        <f>IFERROR(AZ181-AV181,"X")</f>
        <v>-2.7916178487756227</v>
      </c>
    </row>
    <row r="182" spans="1:55" s="6" customFormat="1" x14ac:dyDescent="0.25">
      <c r="A182" s="52" t="s">
        <v>82</v>
      </c>
      <c r="B182" s="4" t="s">
        <v>15</v>
      </c>
      <c r="C182" s="27">
        <f t="shared" ref="C182:K182" si="55">C168/C$161*100</f>
        <v>45.794144054129234</v>
      </c>
      <c r="D182" s="27">
        <f t="shared" si="55"/>
        <v>47.813897051686233</v>
      </c>
      <c r="E182" s="27">
        <f t="shared" si="55"/>
        <v>44.970137787988271</v>
      </c>
      <c r="F182" s="27">
        <f t="shared" si="55"/>
        <v>45.441114769990882</v>
      </c>
      <c r="G182" s="27">
        <f t="shared" si="55"/>
        <v>50.127284210330473</v>
      </c>
      <c r="H182" s="27">
        <f t="shared" si="55"/>
        <v>47.937923546296062</v>
      </c>
      <c r="I182" s="27">
        <f t="shared" si="55"/>
        <v>52.100869116334138</v>
      </c>
      <c r="J182" s="27">
        <f t="shared" si="55"/>
        <v>43.33071690947142</v>
      </c>
      <c r="K182" s="27">
        <f t="shared" si="55"/>
        <v>49.127069007175457</v>
      </c>
      <c r="L182" s="27">
        <v>50.737847597260163</v>
      </c>
      <c r="M182" s="27">
        <v>51.459197303151996</v>
      </c>
      <c r="N182" s="27">
        <v>48.188305288300306</v>
      </c>
      <c r="O182" s="27">
        <v>37.878236716324039</v>
      </c>
      <c r="P182" s="27">
        <v>39.936364518572361</v>
      </c>
      <c r="Q182" s="29"/>
      <c r="R182" s="13">
        <f>IFERROR(P182-O182,"X")</f>
        <v>2.0581278022483218</v>
      </c>
      <c r="S182" s="13">
        <f>IFERROR(P182-L182,"X")</f>
        <v>-10.801483078687802</v>
      </c>
      <c r="T182" s="7"/>
      <c r="U182" s="27">
        <f t="shared" si="47"/>
        <v>61.38058104106593</v>
      </c>
      <c r="V182" s="27">
        <f t="shared" si="47"/>
        <v>58.045794704823493</v>
      </c>
      <c r="W182" s="27">
        <f t="shared" si="47"/>
        <v>56.421535327888449</v>
      </c>
      <c r="X182" s="27">
        <f t="shared" si="47"/>
        <v>56.248873624343666</v>
      </c>
      <c r="Y182" s="27">
        <f t="shared" si="47"/>
        <v>68.853908396964798</v>
      </c>
      <c r="Z182" s="27">
        <f t="shared" si="47"/>
        <v>64.305949157791574</v>
      </c>
      <c r="AA182" s="27">
        <f t="shared" si="47"/>
        <v>72.361081725537659</v>
      </c>
      <c r="AB182" s="27">
        <v>66.639699845725758</v>
      </c>
      <c r="AC182" s="27">
        <v>72.224296951830325</v>
      </c>
      <c r="AD182" s="27">
        <v>70.969201042632221</v>
      </c>
      <c r="AE182" s="27">
        <v>66.759968047400946</v>
      </c>
      <c r="AF182" s="27">
        <v>4.3148824933434913</v>
      </c>
      <c r="AG182" s="27">
        <v>39.311950700073453</v>
      </c>
      <c r="AH182" s="27">
        <v>39.799440718737976</v>
      </c>
      <c r="AI182" s="29"/>
      <c r="AJ182" s="13">
        <f>IFERROR(AH182-AG182,"X")</f>
        <v>0.48749001866452346</v>
      </c>
      <c r="AK182" s="13">
        <f>IFERROR(AH182-AD182,"X")</f>
        <v>-31.169760323894245</v>
      </c>
      <c r="AL182" s="11"/>
      <c r="AM182" s="27">
        <f t="shared" si="48"/>
        <v>29.877432174407154</v>
      </c>
      <c r="AN182" s="27">
        <f t="shared" si="48"/>
        <v>37.657217635352112</v>
      </c>
      <c r="AO182" s="27">
        <f t="shared" si="48"/>
        <v>33.849972209103328</v>
      </c>
      <c r="AP182" s="27">
        <f t="shared" si="48"/>
        <v>36.947576490988453</v>
      </c>
      <c r="AQ182" s="27">
        <f t="shared" si="48"/>
        <v>37.280376670612455</v>
      </c>
      <c r="AR182" s="27">
        <f t="shared" si="48"/>
        <v>34.83573073543981</v>
      </c>
      <c r="AS182" s="27">
        <f t="shared" si="48"/>
        <v>37.291631158539758</v>
      </c>
      <c r="AT182" s="27">
        <v>29.695329123102354</v>
      </c>
      <c r="AU182" s="27">
        <v>33.193325018174413</v>
      </c>
      <c r="AV182" s="27">
        <v>35.446632170132112</v>
      </c>
      <c r="AW182" s="27">
        <v>39.508235386747479</v>
      </c>
      <c r="AX182" s="27">
        <v>30.258391347447272</v>
      </c>
      <c r="AY182" s="27">
        <v>36.779459312263526</v>
      </c>
      <c r="AZ182" s="27">
        <v>40.046179999235207</v>
      </c>
      <c r="BA182" s="29"/>
      <c r="BB182" s="13">
        <f>IFERROR(AZ182-AY182,"X")</f>
        <v>3.2667206869716807</v>
      </c>
      <c r="BC182" s="13">
        <f>IFERROR(AZ182-AV182,"X")</f>
        <v>4.5995478291030949</v>
      </c>
    </row>
    <row r="183" spans="1:55" s="6" customFormat="1" x14ac:dyDescent="0.25">
      <c r="A183" s="52" t="s">
        <v>225</v>
      </c>
      <c r="B183" s="4" t="s">
        <v>15</v>
      </c>
      <c r="C183" s="25" t="s">
        <v>1</v>
      </c>
      <c r="D183" s="25" t="s">
        <v>1</v>
      </c>
      <c r="E183" s="25" t="s">
        <v>1</v>
      </c>
      <c r="F183" s="25" t="s">
        <v>1</v>
      </c>
      <c r="G183" s="25" t="s">
        <v>1</v>
      </c>
      <c r="H183" s="25" t="s">
        <v>1</v>
      </c>
      <c r="I183" s="25" t="s">
        <v>1</v>
      </c>
      <c r="J183" s="25" t="s">
        <v>1</v>
      </c>
      <c r="K183" s="25" t="s">
        <v>1</v>
      </c>
      <c r="L183" s="25" t="s">
        <v>1</v>
      </c>
      <c r="M183" s="25" t="s">
        <v>1</v>
      </c>
      <c r="N183" s="27" t="s">
        <v>1</v>
      </c>
      <c r="O183" s="27">
        <v>2.609213623561514E-3</v>
      </c>
      <c r="P183" s="27">
        <v>8.7431789067502347E-3</v>
      </c>
      <c r="Q183" s="29"/>
      <c r="R183" s="13">
        <f t="shared" ref="R183:R185" si="56">IFERROR(P183-O183,"X")</f>
        <v>6.1339652831887206E-3</v>
      </c>
      <c r="S183" s="24" t="str">
        <f>IFERROR(P183-L183,"X")</f>
        <v>X</v>
      </c>
      <c r="T183" s="7"/>
      <c r="U183" s="25" t="s">
        <v>1</v>
      </c>
      <c r="V183" s="25" t="s">
        <v>1</v>
      </c>
      <c r="W183" s="25" t="s">
        <v>1</v>
      </c>
      <c r="X183" s="25" t="s">
        <v>1</v>
      </c>
      <c r="Y183" s="25" t="s">
        <v>1</v>
      </c>
      <c r="Z183" s="25" t="s">
        <v>1</v>
      </c>
      <c r="AA183" s="25" t="s">
        <v>1</v>
      </c>
      <c r="AB183" s="25" t="s">
        <v>1</v>
      </c>
      <c r="AC183" s="25" t="s">
        <v>1</v>
      </c>
      <c r="AD183" s="25" t="s">
        <v>1</v>
      </c>
      <c r="AE183" s="25" t="s">
        <v>1</v>
      </c>
      <c r="AF183" s="27" t="s">
        <v>1</v>
      </c>
      <c r="AG183" s="27">
        <v>1.4543024936728701E-3</v>
      </c>
      <c r="AH183" s="27">
        <v>6.4695318937037834E-4</v>
      </c>
      <c r="AI183" s="29"/>
      <c r="AJ183" s="24">
        <f>IFERROR(AH183-AG183,"X")</f>
        <v>-8.073493043024918E-4</v>
      </c>
      <c r="AK183" s="24" t="str">
        <f>IFERROR(AH183-AD183,"X")</f>
        <v>X</v>
      </c>
      <c r="AL183" s="11"/>
      <c r="AM183" s="25" t="s">
        <v>1</v>
      </c>
      <c r="AN183" s="25" t="s">
        <v>1</v>
      </c>
      <c r="AO183" s="25" t="s">
        <v>1</v>
      </c>
      <c r="AP183" s="25" t="s">
        <v>1</v>
      </c>
      <c r="AQ183" s="25" t="s">
        <v>1</v>
      </c>
      <c r="AR183" s="25" t="s">
        <v>1</v>
      </c>
      <c r="AS183" s="25" t="s">
        <v>1</v>
      </c>
      <c r="AT183" s="25" t="s">
        <v>1</v>
      </c>
      <c r="AU183" s="25" t="s">
        <v>1</v>
      </c>
      <c r="AV183" s="25" t="s">
        <v>1</v>
      </c>
      <c r="AW183" s="25" t="s">
        <v>1</v>
      </c>
      <c r="AX183" s="27" t="s">
        <v>1</v>
      </c>
      <c r="AY183" s="27">
        <v>3.4943206027799206E-3</v>
      </c>
      <c r="AZ183" s="27">
        <v>1.5236505266261441E-2</v>
      </c>
      <c r="BA183" s="29"/>
      <c r="BB183" s="24">
        <f>IFERROR(AZ183-AY183,"X")</f>
        <v>1.1742184663481521E-2</v>
      </c>
      <c r="BC183" s="24" t="str">
        <f>IFERROR(AZ183-AV183,"X")</f>
        <v>X</v>
      </c>
    </row>
    <row r="184" spans="1:55" s="6" customFormat="1" x14ac:dyDescent="0.25">
      <c r="A184" s="52" t="s">
        <v>224</v>
      </c>
      <c r="B184" s="4" t="s">
        <v>15</v>
      </c>
      <c r="C184" s="25" t="s">
        <v>1</v>
      </c>
      <c r="D184" s="25" t="s">
        <v>1</v>
      </c>
      <c r="E184" s="25" t="s">
        <v>1</v>
      </c>
      <c r="F184" s="25" t="s">
        <v>1</v>
      </c>
      <c r="G184" s="25" t="s">
        <v>1</v>
      </c>
      <c r="H184" s="25" t="s">
        <v>1</v>
      </c>
      <c r="I184" s="25" t="s">
        <v>1</v>
      </c>
      <c r="J184" s="25" t="s">
        <v>1</v>
      </c>
      <c r="K184" s="25" t="s">
        <v>1</v>
      </c>
      <c r="L184" s="25" t="s">
        <v>1</v>
      </c>
      <c r="M184" s="25" t="s">
        <v>1</v>
      </c>
      <c r="N184" s="27" t="s">
        <v>1</v>
      </c>
      <c r="O184" s="27">
        <v>37.875627502700475</v>
      </c>
      <c r="P184" s="27">
        <v>39.927621339665627</v>
      </c>
      <c r="Q184" s="29"/>
      <c r="R184" s="13">
        <f t="shared" si="56"/>
        <v>2.0519938369651527</v>
      </c>
      <c r="S184" s="24" t="str">
        <f>IFERROR(P184-L184,"X")</f>
        <v>X</v>
      </c>
      <c r="T184" s="7"/>
      <c r="U184" s="25" t="s">
        <v>1</v>
      </c>
      <c r="V184" s="25" t="s">
        <v>1</v>
      </c>
      <c r="W184" s="25" t="s">
        <v>1</v>
      </c>
      <c r="X184" s="25" t="s">
        <v>1</v>
      </c>
      <c r="Y184" s="25" t="s">
        <v>1</v>
      </c>
      <c r="Z184" s="25" t="s">
        <v>1</v>
      </c>
      <c r="AA184" s="25" t="s">
        <v>1</v>
      </c>
      <c r="AB184" s="25" t="s">
        <v>1</v>
      </c>
      <c r="AC184" s="25" t="s">
        <v>1</v>
      </c>
      <c r="AD184" s="25" t="s">
        <v>1</v>
      </c>
      <c r="AE184" s="25" t="s">
        <v>1</v>
      </c>
      <c r="AF184" s="27" t="s">
        <v>1</v>
      </c>
      <c r="AG184" s="27">
        <v>39.310496397579783</v>
      </c>
      <c r="AH184" s="27">
        <v>39.798793765548623</v>
      </c>
      <c r="AI184" s="29"/>
      <c r="AJ184" s="24">
        <f>IFERROR(AH184-AG184,"X")</f>
        <v>0.48829736796884049</v>
      </c>
      <c r="AK184" s="24" t="str">
        <f>IFERROR(AH184-AD184,"X")</f>
        <v>X</v>
      </c>
      <c r="AL184" s="11"/>
      <c r="AM184" s="25" t="s">
        <v>1</v>
      </c>
      <c r="AN184" s="25" t="s">
        <v>1</v>
      </c>
      <c r="AO184" s="25" t="s">
        <v>1</v>
      </c>
      <c r="AP184" s="25" t="s">
        <v>1</v>
      </c>
      <c r="AQ184" s="25" t="s">
        <v>1</v>
      </c>
      <c r="AR184" s="25" t="s">
        <v>1</v>
      </c>
      <c r="AS184" s="25" t="s">
        <v>1</v>
      </c>
      <c r="AT184" s="25" t="s">
        <v>1</v>
      </c>
      <c r="AU184" s="25" t="s">
        <v>1</v>
      </c>
      <c r="AV184" s="25" t="s">
        <v>1</v>
      </c>
      <c r="AW184" s="25" t="s">
        <v>1</v>
      </c>
      <c r="AX184" s="27" t="s">
        <v>1</v>
      </c>
      <c r="AY184" s="27">
        <v>36.77596499166075</v>
      </c>
      <c r="AZ184" s="27">
        <v>40.030943493968955</v>
      </c>
      <c r="BA184" s="29"/>
      <c r="BB184" s="24">
        <f>IFERROR(AZ184-AY184,"X")</f>
        <v>3.2549785023082052</v>
      </c>
      <c r="BC184" s="24" t="str">
        <f>IFERROR(AZ184-AV184,"X")</f>
        <v>X</v>
      </c>
    </row>
    <row r="185" spans="1:55" s="6" customFormat="1" x14ac:dyDescent="0.25">
      <c r="A185" s="52" t="s">
        <v>230</v>
      </c>
      <c r="B185" s="4" t="s">
        <v>15</v>
      </c>
      <c r="C185" s="25" t="s">
        <v>1</v>
      </c>
      <c r="D185" s="25" t="s">
        <v>1</v>
      </c>
      <c r="E185" s="25" t="s">
        <v>1</v>
      </c>
      <c r="F185" s="25" t="s">
        <v>1</v>
      </c>
      <c r="G185" s="25" t="s">
        <v>1</v>
      </c>
      <c r="H185" s="25" t="s">
        <v>1</v>
      </c>
      <c r="I185" s="25" t="s">
        <v>1</v>
      </c>
      <c r="J185" s="25" t="s">
        <v>1</v>
      </c>
      <c r="K185" s="25" t="s">
        <v>1</v>
      </c>
      <c r="L185" s="25" t="s">
        <v>1</v>
      </c>
      <c r="M185" s="25" t="s">
        <v>1</v>
      </c>
      <c r="N185" s="27" t="s">
        <v>1</v>
      </c>
      <c r="O185" s="27">
        <v>17.601575823344884</v>
      </c>
      <c r="P185" s="27">
        <v>17.966023723795207</v>
      </c>
      <c r="Q185" s="29"/>
      <c r="R185" s="13">
        <f t="shared" si="56"/>
        <v>0.36444790045032249</v>
      </c>
      <c r="S185" s="24" t="str">
        <f>IFERROR(P185-L185,"X")</f>
        <v>X</v>
      </c>
      <c r="T185" s="7"/>
      <c r="U185" s="25" t="s">
        <v>1</v>
      </c>
      <c r="V185" s="25" t="s">
        <v>1</v>
      </c>
      <c r="W185" s="25" t="s">
        <v>1</v>
      </c>
      <c r="X185" s="25" t="s">
        <v>1</v>
      </c>
      <c r="Y185" s="25" t="s">
        <v>1</v>
      </c>
      <c r="Z185" s="25" t="s">
        <v>1</v>
      </c>
      <c r="AA185" s="25" t="s">
        <v>1</v>
      </c>
      <c r="AB185" s="25" t="s">
        <v>1</v>
      </c>
      <c r="AC185" s="25" t="s">
        <v>1</v>
      </c>
      <c r="AD185" s="25" t="s">
        <v>1</v>
      </c>
      <c r="AE185" s="25" t="s">
        <v>1</v>
      </c>
      <c r="AF185" s="27" t="s">
        <v>1</v>
      </c>
      <c r="AG185" s="27">
        <v>29.670389687236092</v>
      </c>
      <c r="AH185" s="27">
        <v>30.026325867526904</v>
      </c>
      <c r="AI185" s="29"/>
      <c r="AJ185" s="24">
        <f>IFERROR(AH185-AG185,"X")</f>
        <v>0.35593618029081142</v>
      </c>
      <c r="AK185" s="24" t="str">
        <f>IFERROR(AH185-AD185,"X")</f>
        <v>X</v>
      </c>
      <c r="AL185" s="11"/>
      <c r="AM185" s="25" t="s">
        <v>1</v>
      </c>
      <c r="AN185" s="25" t="s">
        <v>1</v>
      </c>
      <c r="AO185" s="25" t="s">
        <v>1</v>
      </c>
      <c r="AP185" s="25" t="s">
        <v>1</v>
      </c>
      <c r="AQ185" s="25" t="s">
        <v>1</v>
      </c>
      <c r="AR185" s="25" t="s">
        <v>1</v>
      </c>
      <c r="AS185" s="25" t="s">
        <v>1</v>
      </c>
      <c r="AT185" s="25" t="s">
        <v>1</v>
      </c>
      <c r="AU185" s="25" t="s">
        <v>1</v>
      </c>
      <c r="AV185" s="25" t="s">
        <v>1</v>
      </c>
      <c r="AW185" s="25" t="s">
        <v>1</v>
      </c>
      <c r="AX185" s="27" t="s">
        <v>1</v>
      </c>
      <c r="AY185" s="27">
        <v>8.3522135950598742</v>
      </c>
      <c r="AZ185" s="27">
        <v>8.2934329948269792</v>
      </c>
      <c r="BA185" s="29"/>
      <c r="BB185" s="24">
        <f>IFERROR(AZ185-AY185,"X")</f>
        <v>-5.8780600232894997E-2</v>
      </c>
      <c r="BC185" s="24" t="str">
        <f>IFERROR(AZ185-AV185,"X")</f>
        <v>X</v>
      </c>
    </row>
    <row r="186" spans="1:55" s="6" customFormat="1" x14ac:dyDescent="0.25">
      <c r="A186" s="54" t="s">
        <v>83</v>
      </c>
      <c r="B186" s="4" t="s">
        <v>15</v>
      </c>
      <c r="C186" s="27">
        <f t="shared" ref="C186:K186" si="57">C172/C$161*100</f>
        <v>30.129351832714985</v>
      </c>
      <c r="D186" s="27">
        <f t="shared" si="57"/>
        <v>32.011748814235624</v>
      </c>
      <c r="E186" s="27">
        <f t="shared" si="57"/>
        <v>33.986852726252472</v>
      </c>
      <c r="F186" s="27">
        <f t="shared" si="57"/>
        <v>33.033175338363719</v>
      </c>
      <c r="G186" s="27">
        <f t="shared" si="57"/>
        <v>33.70251863919475</v>
      </c>
      <c r="H186" s="27">
        <f t="shared" si="57"/>
        <v>36.909706220670792</v>
      </c>
      <c r="I186" s="27">
        <f t="shared" si="57"/>
        <v>36.458843192067341</v>
      </c>
      <c r="J186" s="27">
        <f t="shared" si="57"/>
        <v>39.230843976619987</v>
      </c>
      <c r="K186" s="27">
        <f t="shared" si="57"/>
        <v>36.127060231764304</v>
      </c>
      <c r="L186" s="27">
        <v>37.878488004295022</v>
      </c>
      <c r="M186" s="27">
        <v>48.541337946504953</v>
      </c>
      <c r="N186" s="27">
        <v>52.490184140044924</v>
      </c>
      <c r="O186" s="27">
        <v>52.850822112503145</v>
      </c>
      <c r="P186" s="27">
        <v>53.834957293416622</v>
      </c>
      <c r="Q186" s="29"/>
      <c r="R186" s="13">
        <f>IFERROR(P186-O186,"X")</f>
        <v>0.9841351809134764</v>
      </c>
      <c r="S186" s="13">
        <f>IFERROR(P186-L186,"X")</f>
        <v>15.9564692891216</v>
      </c>
      <c r="T186" s="7"/>
      <c r="U186" s="27">
        <f t="shared" ref="U186:AA188" si="58">U172/U$161*100</f>
        <v>43.297299250167029</v>
      </c>
      <c r="V186" s="27">
        <f t="shared" si="58"/>
        <v>46.875866407408417</v>
      </c>
      <c r="W186" s="27">
        <f t="shared" si="58"/>
        <v>48.825267644472554</v>
      </c>
      <c r="X186" s="27">
        <f t="shared" si="58"/>
        <v>51.217747847428164</v>
      </c>
      <c r="Y186" s="27">
        <f t="shared" si="58"/>
        <v>45.576038538045829</v>
      </c>
      <c r="Z186" s="27">
        <f t="shared" si="58"/>
        <v>52.534815316141156</v>
      </c>
      <c r="AA186" s="27">
        <f t="shared" si="58"/>
        <v>42.37977502754439</v>
      </c>
      <c r="AB186" s="27">
        <v>51.177353911427105</v>
      </c>
      <c r="AC186" s="27">
        <v>43.537405098062962</v>
      </c>
      <c r="AD186" s="27">
        <v>43.240178848312844</v>
      </c>
      <c r="AE186" s="27">
        <v>51.744971812116113</v>
      </c>
      <c r="AF186" s="27">
        <v>58.210979054345977</v>
      </c>
      <c r="AG186" s="27">
        <v>54.358932895572231</v>
      </c>
      <c r="AH186" s="27">
        <v>54.667603642728722</v>
      </c>
      <c r="AI186" s="29"/>
      <c r="AJ186" s="13">
        <f>IFERROR(AH186-AG186,"X")</f>
        <v>0.30867074715649068</v>
      </c>
      <c r="AK186" s="13">
        <f>IFERROR(AH186-AD186,"X")</f>
        <v>11.427424794415877</v>
      </c>
      <c r="AL186" s="11"/>
      <c r="AM186" s="27">
        <f t="shared" ref="AM186:AS188" si="59">AM172/AM$161*100</f>
        <v>16.682377051591097</v>
      </c>
      <c r="AN186" s="27">
        <f t="shared" si="59"/>
        <v>17.256902517052595</v>
      </c>
      <c r="AO186" s="27">
        <f t="shared" si="59"/>
        <v>19.577639331653788</v>
      </c>
      <c r="AP186" s="27">
        <f t="shared" si="59"/>
        <v>18.742389915183292</v>
      </c>
      <c r="AQ186" s="27">
        <f t="shared" si="59"/>
        <v>25.557002886258772</v>
      </c>
      <c r="AR186" s="27">
        <f t="shared" si="59"/>
        <v>24.402199394939998</v>
      </c>
      <c r="AS186" s="27">
        <f t="shared" si="59"/>
        <v>32.130927677319583</v>
      </c>
      <c r="AT186" s="27">
        <v>32.242323881157489</v>
      </c>
      <c r="AU186" s="27">
        <v>31.01499491151294</v>
      </c>
      <c r="AV186" s="27">
        <v>33.826027056938521</v>
      </c>
      <c r="AW186" s="27">
        <v>46.03907796483616</v>
      </c>
      <c r="AX186" s="27">
        <v>47.950248874954667</v>
      </c>
      <c r="AY186" s="27">
        <v>51.695028090795425</v>
      </c>
      <c r="AZ186" s="27">
        <v>53.167159151804434</v>
      </c>
      <c r="BA186" s="29"/>
      <c r="BB186" s="13">
        <f>IFERROR(AZ186-AY186,"X")</f>
        <v>1.4721310610090086</v>
      </c>
      <c r="BC186" s="13">
        <f>IFERROR(AZ186-AV186,"X")</f>
        <v>19.341132094865912</v>
      </c>
    </row>
    <row r="187" spans="1:55" s="6" customFormat="1" x14ac:dyDescent="0.25">
      <c r="A187" s="52" t="s">
        <v>84</v>
      </c>
      <c r="B187" s="4" t="s">
        <v>15</v>
      </c>
      <c r="C187" s="27">
        <f t="shared" ref="C187:K187" si="60">C173/C$161*100</f>
        <v>25.300692016717441</v>
      </c>
      <c r="D187" s="27">
        <f t="shared" si="60"/>
        <v>26.831659984618444</v>
      </c>
      <c r="E187" s="27">
        <f t="shared" si="60"/>
        <v>28.704665231558195</v>
      </c>
      <c r="F187" s="27">
        <f t="shared" si="60"/>
        <v>27.128937807595904</v>
      </c>
      <c r="G187" s="27">
        <f t="shared" si="60"/>
        <v>25.072421465052308</v>
      </c>
      <c r="H187" s="27">
        <f t="shared" si="60"/>
        <v>27.524551264792418</v>
      </c>
      <c r="I187" s="27">
        <f t="shared" si="60"/>
        <v>27.041861891861856</v>
      </c>
      <c r="J187" s="27">
        <f t="shared" si="60"/>
        <v>29.067670593583916</v>
      </c>
      <c r="K187" s="27">
        <f t="shared" si="60"/>
        <v>25.591880732221426</v>
      </c>
      <c r="L187" s="27">
        <v>26.664100921386929</v>
      </c>
      <c r="M187" s="27">
        <v>32.071378775068304</v>
      </c>
      <c r="N187" s="27">
        <v>34.636108832582075</v>
      </c>
      <c r="O187" s="27">
        <v>29.783779967738798</v>
      </c>
      <c r="P187" s="27">
        <v>30.046727504206416</v>
      </c>
      <c r="Q187" s="29"/>
      <c r="R187" s="13">
        <f>IFERROR(P187-O187,"X")</f>
        <v>0.26294753646761748</v>
      </c>
      <c r="S187" s="13">
        <f>IFERROR(P187-L187,"X")</f>
        <v>3.382626582819487</v>
      </c>
      <c r="T187" s="7"/>
      <c r="U187" s="27">
        <f t="shared" si="58"/>
        <v>34.2504361406979</v>
      </c>
      <c r="V187" s="27">
        <f t="shared" si="58"/>
        <v>36.968301763351796</v>
      </c>
      <c r="W187" s="27">
        <f t="shared" si="58"/>
        <v>38.354211597704541</v>
      </c>
      <c r="X187" s="27">
        <f t="shared" si="58"/>
        <v>38.199893214218157</v>
      </c>
      <c r="Y187" s="27">
        <f t="shared" si="58"/>
        <v>25.697685879605597</v>
      </c>
      <c r="Z187" s="27">
        <f t="shared" si="58"/>
        <v>33.068217011685611</v>
      </c>
      <c r="AA187" s="27">
        <f t="shared" si="58"/>
        <v>24.106060566876312</v>
      </c>
      <c r="AB187" s="27">
        <v>29.266155111903704</v>
      </c>
      <c r="AC187" s="27">
        <v>24.060869734063274</v>
      </c>
      <c r="AD187" s="27">
        <v>25.47549741259899</v>
      </c>
      <c r="AE187" s="27">
        <v>30.899749066958059</v>
      </c>
      <c r="AF187" s="27">
        <v>39.187527574392853</v>
      </c>
      <c r="AG187" s="27">
        <v>27.946217983586731</v>
      </c>
      <c r="AH187" s="27">
        <v>29.483789331416087</v>
      </c>
      <c r="AI187" s="29"/>
      <c r="AJ187" s="13">
        <f>IFERROR(AH187-AG187,"X")</f>
        <v>1.5375713478293562</v>
      </c>
      <c r="AK187" s="13">
        <f>IFERROR(AH187-AD187,"X")</f>
        <v>4.0082919188170969</v>
      </c>
      <c r="AL187" s="11"/>
      <c r="AM187" s="27">
        <f t="shared" si="59"/>
        <v>16.161303794892063</v>
      </c>
      <c r="AN187" s="27">
        <f t="shared" si="59"/>
        <v>16.769536183639449</v>
      </c>
      <c r="AO187" s="27">
        <f t="shared" si="59"/>
        <v>19.334232236040137</v>
      </c>
      <c r="AP187" s="27">
        <f t="shared" si="59"/>
        <v>18.428560162381885</v>
      </c>
      <c r="AQ187" s="27">
        <f t="shared" si="59"/>
        <v>24.643475273705377</v>
      </c>
      <c r="AR187" s="27">
        <f t="shared" si="59"/>
        <v>23.086986269554263</v>
      </c>
      <c r="AS187" s="27">
        <f t="shared" si="59"/>
        <v>29.187791021883363</v>
      </c>
      <c r="AT187" s="27">
        <v>28.951560277476073</v>
      </c>
      <c r="AU187" s="27">
        <v>26.648056709159064</v>
      </c>
      <c r="AV187" s="27">
        <v>27.562468515003076</v>
      </c>
      <c r="AW187" s="27">
        <v>32.986502742076077</v>
      </c>
      <c r="AX187" s="27">
        <v>31.024172596153647</v>
      </c>
      <c r="AY187" s="27">
        <v>31.19206056598383</v>
      </c>
      <c r="AZ187" s="27">
        <v>30.49821458025319</v>
      </c>
      <c r="BA187" s="29"/>
      <c r="BB187" s="13">
        <f>IFERROR(AZ187-AY187,"X")</f>
        <v>-0.69384598573063982</v>
      </c>
      <c r="BC187" s="13">
        <f>IFERROR(AZ187-AV187,"X")</f>
        <v>2.9357460652501146</v>
      </c>
    </row>
    <row r="188" spans="1:55" s="6" customFormat="1" x14ac:dyDescent="0.25">
      <c r="A188" s="52" t="s">
        <v>85</v>
      </c>
      <c r="B188" s="4" t="s">
        <v>15</v>
      </c>
      <c r="C188" s="27">
        <f t="shared" ref="C188:K188" si="61">C174/C$161*100</f>
        <v>4.8286598159975487</v>
      </c>
      <c r="D188" s="27">
        <f t="shared" si="61"/>
        <v>5.1800888296171781</v>
      </c>
      <c r="E188" s="27">
        <f t="shared" si="61"/>
        <v>5.2821874946942762</v>
      </c>
      <c r="F188" s="27">
        <f t="shared" si="61"/>
        <v>5.9042375307678121</v>
      </c>
      <c r="G188" s="27">
        <f t="shared" si="61"/>
        <v>8.6300971741424455</v>
      </c>
      <c r="H188" s="27">
        <f t="shared" si="61"/>
        <v>9.3851549558783702</v>
      </c>
      <c r="I188" s="27">
        <f t="shared" si="61"/>
        <v>9.4169813002054816</v>
      </c>
      <c r="J188" s="27">
        <f t="shared" si="61"/>
        <v>10.163173383036053</v>
      </c>
      <c r="K188" s="27">
        <f t="shared" si="61"/>
        <v>10.535179499542874</v>
      </c>
      <c r="L188" s="27">
        <v>11.214387082908091</v>
      </c>
      <c r="M188" s="27">
        <v>16.469959171436646</v>
      </c>
      <c r="N188" s="27">
        <v>17.854075307462846</v>
      </c>
      <c r="O188" s="27">
        <v>23.067042144764333</v>
      </c>
      <c r="P188" s="27">
        <v>23.788229789210202</v>
      </c>
      <c r="Q188" s="29"/>
      <c r="R188" s="13">
        <f>IFERROR(P188-O188,"X")</f>
        <v>0.72118764444586958</v>
      </c>
      <c r="S188" s="13">
        <f>IFERROR(P188-L188,"X")</f>
        <v>12.573842706302111</v>
      </c>
      <c r="T188" s="7"/>
      <c r="U188" s="27">
        <f t="shared" si="58"/>
        <v>9.0468631094691254</v>
      </c>
      <c r="V188" s="27">
        <f t="shared" si="58"/>
        <v>9.9075646440566203</v>
      </c>
      <c r="W188" s="27">
        <f t="shared" si="58"/>
        <v>10.471056046768016</v>
      </c>
      <c r="X188" s="27">
        <f t="shared" si="58"/>
        <v>13.017854633210016</v>
      </c>
      <c r="Y188" s="27">
        <f t="shared" si="58"/>
        <v>19.878352658440221</v>
      </c>
      <c r="Z188" s="27">
        <f t="shared" si="58"/>
        <v>19.466598304455548</v>
      </c>
      <c r="AA188" s="27">
        <f t="shared" si="58"/>
        <v>18.273714460668078</v>
      </c>
      <c r="AB188" s="27">
        <v>21.911198799523397</v>
      </c>
      <c r="AC188" s="27">
        <v>19.476535363999684</v>
      </c>
      <c r="AD188" s="27">
        <v>17.764681435713861</v>
      </c>
      <c r="AE188" s="27">
        <v>20.845222745158054</v>
      </c>
      <c r="AF188" s="27">
        <v>19.023451479953135</v>
      </c>
      <c r="AG188" s="27">
        <v>26.412714911985507</v>
      </c>
      <c r="AH188" s="27">
        <v>25.183814311312634</v>
      </c>
      <c r="AI188" s="29"/>
      <c r="AJ188" s="13">
        <f>IFERROR(AH188-AG188,"X")</f>
        <v>-1.2289006006728727</v>
      </c>
      <c r="AK188" s="13">
        <f>IFERROR(AH188-AD188,"X")</f>
        <v>7.4191328755987733</v>
      </c>
      <c r="AL188" s="11"/>
      <c r="AM188" s="27">
        <f t="shared" si="59"/>
        <v>0.52107325669903093</v>
      </c>
      <c r="AN188" s="27">
        <f t="shared" si="59"/>
        <v>0.48736633341314556</v>
      </c>
      <c r="AO188" s="27">
        <f t="shared" si="59"/>
        <v>0.24340709561365459</v>
      </c>
      <c r="AP188" s="27">
        <f t="shared" si="59"/>
        <v>0.31382975280140563</v>
      </c>
      <c r="AQ188" s="27">
        <f t="shared" si="59"/>
        <v>0.91352761255339288</v>
      </c>
      <c r="AR188" s="27">
        <f t="shared" si="59"/>
        <v>1.3152131253857324</v>
      </c>
      <c r="AS188" s="27">
        <f t="shared" si="59"/>
        <v>2.9431366554362213</v>
      </c>
      <c r="AT188" s="27">
        <v>3.2907636036814112</v>
      </c>
      <c r="AU188" s="27">
        <v>4.3669382023538752</v>
      </c>
      <c r="AV188" s="27">
        <v>6.2635585419354367</v>
      </c>
      <c r="AW188" s="27">
        <v>13.052575222760074</v>
      </c>
      <c r="AX188" s="27">
        <v>16.926076278801013</v>
      </c>
      <c r="AY188" s="27">
        <v>20.502967524811577</v>
      </c>
      <c r="AZ188" s="27">
        <v>22.66894457155124</v>
      </c>
      <c r="BA188" s="29"/>
      <c r="BB188" s="13">
        <f>IFERROR(AZ188-AY188,"X")</f>
        <v>2.1659770467396626</v>
      </c>
      <c r="BC188" s="13">
        <f>IFERROR(AZ188-AV188,"X")</f>
        <v>16.405386029615805</v>
      </c>
    </row>
    <row r="189" spans="1:55" s="6" customFormat="1" x14ac:dyDescent="0.25">
      <c r="A189" s="47" t="s">
        <v>120</v>
      </c>
      <c r="B189" s="17" t="s">
        <v>15</v>
      </c>
      <c r="C189" s="19" t="s">
        <v>1</v>
      </c>
      <c r="D189" s="28">
        <f t="shared" ref="D189:K196" si="62">(D161/C161-1)*100</f>
        <v>7.8285510171966166</v>
      </c>
      <c r="E189" s="28">
        <f t="shared" si="62"/>
        <v>1.2308837319291444</v>
      </c>
      <c r="F189" s="28">
        <f t="shared" si="62"/>
        <v>9.450359671535292</v>
      </c>
      <c r="G189" s="28">
        <f t="shared" si="62"/>
        <v>0.34320279862158909</v>
      </c>
      <c r="H189" s="28">
        <f t="shared" si="62"/>
        <v>11.901367654528983</v>
      </c>
      <c r="I189" s="28">
        <f t="shared" si="62"/>
        <v>-11.798850017835537</v>
      </c>
      <c r="J189" s="28">
        <f t="shared" si="62"/>
        <v>-24.101030903552779</v>
      </c>
      <c r="K189" s="28">
        <f t="shared" si="62"/>
        <v>39.002628920059877</v>
      </c>
      <c r="L189" s="28">
        <v>22.386417946459968</v>
      </c>
      <c r="M189" s="28">
        <v>-2.198623949171763</v>
      </c>
      <c r="N189" s="28">
        <v>19.35520285650345</v>
      </c>
      <c r="O189" s="28">
        <v>3.4526962291840713</v>
      </c>
      <c r="P189" s="28">
        <v>20.526085018153715</v>
      </c>
      <c r="Q189" s="29"/>
      <c r="R189" s="19" t="s">
        <v>1</v>
      </c>
      <c r="S189" s="19" t="s">
        <v>1</v>
      </c>
      <c r="T189" s="7"/>
      <c r="U189" s="19" t="s">
        <v>1</v>
      </c>
      <c r="V189" s="28">
        <f t="shared" ref="V189:AA196" si="63">(V161/U161-1)*100</f>
        <v>6.3161417080089155</v>
      </c>
      <c r="W189" s="28">
        <f t="shared" si="63"/>
        <v>0.11469275477142826</v>
      </c>
      <c r="X189" s="28">
        <f t="shared" si="63"/>
        <v>-2.2380789954725033</v>
      </c>
      <c r="Y189" s="28">
        <f t="shared" si="63"/>
        <v>-7.2185315247787818</v>
      </c>
      <c r="Z189" s="28">
        <f t="shared" si="63"/>
        <v>22.270191127037386</v>
      </c>
      <c r="AA189" s="28">
        <f t="shared" si="63"/>
        <v>-16.224434950430279</v>
      </c>
      <c r="AB189" s="28">
        <v>-33.663684261035598</v>
      </c>
      <c r="AC189" s="28">
        <v>53.748986944202251</v>
      </c>
      <c r="AD189" s="28">
        <v>29.051303870091537</v>
      </c>
      <c r="AE189" s="28">
        <v>-0.36405000291273026</v>
      </c>
      <c r="AF189" s="28">
        <v>20.421492514620621</v>
      </c>
      <c r="AG189" s="28">
        <v>1.4453543749729736</v>
      </c>
      <c r="AH189" s="28">
        <v>23.635895867290913</v>
      </c>
      <c r="AI189" s="29"/>
      <c r="AJ189" s="19" t="s">
        <v>1</v>
      </c>
      <c r="AK189" s="19" t="s">
        <v>1</v>
      </c>
      <c r="AL189" s="11"/>
      <c r="AM189" s="19" t="s">
        <v>1</v>
      </c>
      <c r="AN189" s="28">
        <f t="shared" ref="AN189:AS196" si="64">(AN161/AM161-1)*100</f>
        <v>9.3730081140126273</v>
      </c>
      <c r="AO189" s="28">
        <f t="shared" si="64"/>
        <v>2.3388692011660828</v>
      </c>
      <c r="AP189" s="28">
        <f t="shared" si="64"/>
        <v>20.800709956981866</v>
      </c>
      <c r="AQ189" s="28">
        <f t="shared" si="64"/>
        <v>6.2857743157109791</v>
      </c>
      <c r="AR189" s="28">
        <f t="shared" si="64"/>
        <v>4.7881092733389474</v>
      </c>
      <c r="AS189" s="28">
        <f t="shared" si="64"/>
        <v>-8.2562805922994027</v>
      </c>
      <c r="AT189" s="28">
        <v>-17.111192652075935</v>
      </c>
      <c r="AU189" s="28">
        <v>30.376241803740346</v>
      </c>
      <c r="AV189" s="28">
        <v>17.788611392465349</v>
      </c>
      <c r="AW189" s="28">
        <v>-3.5852274458182509</v>
      </c>
      <c r="AX189" s="28">
        <v>18.522356766001515</v>
      </c>
      <c r="AY189" s="28">
        <v>5.0456919945528478</v>
      </c>
      <c r="AZ189" s="28">
        <v>18.142771518624222</v>
      </c>
      <c r="BA189" s="29"/>
      <c r="BB189" s="19" t="s">
        <v>1</v>
      </c>
      <c r="BC189" s="19" t="s">
        <v>1</v>
      </c>
    </row>
    <row r="190" spans="1:55" s="6" customFormat="1" x14ac:dyDescent="0.25">
      <c r="A190" s="54" t="s">
        <v>22</v>
      </c>
      <c r="B190" s="4" t="s">
        <v>15</v>
      </c>
      <c r="C190" s="24" t="s">
        <v>1</v>
      </c>
      <c r="D190" s="27">
        <f t="shared" si="62"/>
        <v>46.277650646032356</v>
      </c>
      <c r="E190" s="27">
        <f t="shared" si="62"/>
        <v>-21.130533847443722</v>
      </c>
      <c r="F190" s="27">
        <f t="shared" si="62"/>
        <v>25.101954015022887</v>
      </c>
      <c r="G190" s="27">
        <f t="shared" si="62"/>
        <v>4.8610495900636819</v>
      </c>
      <c r="H190" s="27">
        <f t="shared" si="62"/>
        <v>34.689297228154125</v>
      </c>
      <c r="I190" s="27">
        <f t="shared" si="62"/>
        <v>-32.33180822873846</v>
      </c>
      <c r="J190" s="27">
        <f t="shared" si="62"/>
        <v>4.1443991344671138</v>
      </c>
      <c r="K190" s="27">
        <f t="shared" si="62"/>
        <v>47.198685007956342</v>
      </c>
      <c r="L190" s="27">
        <v>19.997757401656855</v>
      </c>
      <c r="M190" s="27">
        <v>-41.430313333451195</v>
      </c>
      <c r="N190" s="27">
        <v>23.62068651998095</v>
      </c>
      <c r="O190" s="27">
        <v>8.7971753851063603</v>
      </c>
      <c r="P190" s="27">
        <v>8.7063983140589052</v>
      </c>
      <c r="Q190" s="29"/>
      <c r="R190" s="24" t="s">
        <v>1</v>
      </c>
      <c r="S190" s="24" t="s">
        <v>1</v>
      </c>
      <c r="T190" s="7"/>
      <c r="U190" s="24" t="s">
        <v>1</v>
      </c>
      <c r="V190" s="27">
        <f t="shared" si="63"/>
        <v>172.7407993370249</v>
      </c>
      <c r="W190" s="27">
        <f t="shared" si="63"/>
        <v>-39.464858307609795</v>
      </c>
      <c r="X190" s="27">
        <f t="shared" si="63"/>
        <v>19.567953578395382</v>
      </c>
      <c r="Y190" s="27">
        <f t="shared" si="63"/>
        <v>7.2795850413909235</v>
      </c>
      <c r="Z190" s="27">
        <f t="shared" si="63"/>
        <v>37.629805739763</v>
      </c>
      <c r="AA190" s="27">
        <f t="shared" si="63"/>
        <v>-45.52499849225017</v>
      </c>
      <c r="AB190" s="27">
        <v>18.851370052587857</v>
      </c>
      <c r="AC190" s="27">
        <v>95.715383566155595</v>
      </c>
      <c r="AD190" s="27">
        <v>22.284228150842679</v>
      </c>
      <c r="AE190" s="27">
        <v>-57.787687380454599</v>
      </c>
      <c r="AF190" s="27">
        <v>46.257043125477452</v>
      </c>
      <c r="AG190" s="27">
        <v>-4.5867752454707311</v>
      </c>
      <c r="AH190" s="27">
        <v>49.695049724236327</v>
      </c>
      <c r="AI190" s="29"/>
      <c r="AJ190" s="24" t="s">
        <v>1</v>
      </c>
      <c r="AK190" s="24" t="s">
        <v>1</v>
      </c>
      <c r="AL190" s="11"/>
      <c r="AM190" s="24" t="s">
        <v>1</v>
      </c>
      <c r="AN190" s="27">
        <f t="shared" si="64"/>
        <v>39.816744346270873</v>
      </c>
      <c r="AO190" s="27">
        <f t="shared" si="64"/>
        <v>-19.303337205695847</v>
      </c>
      <c r="AP190" s="27">
        <f t="shared" si="64"/>
        <v>25.515678813524389</v>
      </c>
      <c r="AQ190" s="27">
        <f t="shared" si="64"/>
        <v>4.6888065671376822</v>
      </c>
      <c r="AR190" s="27">
        <f t="shared" si="64"/>
        <v>34.47469785055479</v>
      </c>
      <c r="AS190" s="27">
        <f t="shared" si="64"/>
        <v>-31.346373729409237</v>
      </c>
      <c r="AT190" s="27">
        <v>3.2727635740634309</v>
      </c>
      <c r="AU190" s="27">
        <v>43.889497772846163</v>
      </c>
      <c r="AV190" s="27">
        <v>19.785632518430752</v>
      </c>
      <c r="AW190" s="27">
        <v>-39.881121255450545</v>
      </c>
      <c r="AX190" s="27">
        <v>22.115374659970357</v>
      </c>
      <c r="AY190" s="27">
        <v>9.8631594806774192</v>
      </c>
      <c r="AZ190" s="27">
        <v>5.8711799150891197</v>
      </c>
      <c r="BA190" s="29"/>
      <c r="BB190" s="24" t="s">
        <v>1</v>
      </c>
      <c r="BC190" s="24" t="s">
        <v>1</v>
      </c>
    </row>
    <row r="191" spans="1:55" s="6" customFormat="1" ht="22.5" x14ac:dyDescent="0.25">
      <c r="A191" s="52" t="s">
        <v>67</v>
      </c>
      <c r="B191" s="4" t="s">
        <v>15</v>
      </c>
      <c r="C191" s="24" t="s">
        <v>1</v>
      </c>
      <c r="D191" s="27">
        <f t="shared" si="62"/>
        <v>49.034905096582058</v>
      </c>
      <c r="E191" s="27">
        <f t="shared" si="62"/>
        <v>-21.964868659208381</v>
      </c>
      <c r="F191" s="27">
        <f t="shared" si="62"/>
        <v>23.381460483933992</v>
      </c>
      <c r="G191" s="27">
        <f t="shared" si="62"/>
        <v>0.7816238248705254</v>
      </c>
      <c r="H191" s="27">
        <f t="shared" si="62"/>
        <v>48.822736606366533</v>
      </c>
      <c r="I191" s="27">
        <f t="shared" si="62"/>
        <v>-35.265392102731411</v>
      </c>
      <c r="J191" s="27">
        <f t="shared" si="62"/>
        <v>5.0783194553218225</v>
      </c>
      <c r="K191" s="27">
        <f t="shared" si="62"/>
        <v>47.454276818824034</v>
      </c>
      <c r="L191" s="27">
        <v>18.888409447566666</v>
      </c>
      <c r="M191" s="27">
        <v>-41.566799958886136</v>
      </c>
      <c r="N191" s="27">
        <v>25.090069874422149</v>
      </c>
      <c r="O191" s="27">
        <v>8.8209767310814193</v>
      </c>
      <c r="P191" s="27">
        <v>12.502901609510332</v>
      </c>
      <c r="Q191" s="29"/>
      <c r="R191" s="24" t="s">
        <v>1</v>
      </c>
      <c r="S191" s="24" t="s">
        <v>1</v>
      </c>
      <c r="T191" s="7"/>
      <c r="U191" s="24" t="s">
        <v>1</v>
      </c>
      <c r="V191" s="27">
        <f t="shared" si="63"/>
        <v>243.20819638455217</v>
      </c>
      <c r="W191" s="27">
        <f t="shared" si="63"/>
        <v>-43.4927689119326</v>
      </c>
      <c r="X191" s="27">
        <f t="shared" si="63"/>
        <v>9.4301817010252531</v>
      </c>
      <c r="Y191" s="27">
        <f t="shared" si="63"/>
        <v>15.395566812396133</v>
      </c>
      <c r="Z191" s="27">
        <f t="shared" si="63"/>
        <v>30.503877730051276</v>
      </c>
      <c r="AA191" s="27">
        <f t="shared" si="63"/>
        <v>-43.883084850254015</v>
      </c>
      <c r="AB191" s="27">
        <v>26.671279946549564</v>
      </c>
      <c r="AC191" s="27">
        <v>102.36637568898419</v>
      </c>
      <c r="AD191" s="27">
        <v>14.640081171400121</v>
      </c>
      <c r="AE191" s="27">
        <v>-62.560005976237967</v>
      </c>
      <c r="AF191" s="27">
        <v>55.885529072415352</v>
      </c>
      <c r="AG191" s="27">
        <v>2.1154432286598412</v>
      </c>
      <c r="AH191" s="27">
        <v>112.85490902550599</v>
      </c>
      <c r="AI191" s="29"/>
      <c r="AJ191" s="24" t="s">
        <v>1</v>
      </c>
      <c r="AK191" s="24" t="s">
        <v>1</v>
      </c>
      <c r="AL191" s="11"/>
      <c r="AM191" s="24" t="s">
        <v>1</v>
      </c>
      <c r="AN191" s="27">
        <f t="shared" si="64"/>
        <v>41.602809601656432</v>
      </c>
      <c r="AO191" s="27">
        <f t="shared" si="64"/>
        <v>-19.967725292496784</v>
      </c>
      <c r="AP191" s="27">
        <f t="shared" si="64"/>
        <v>24.295280050855549</v>
      </c>
      <c r="AQ191" s="27">
        <f t="shared" si="64"/>
        <v>-6.1121453071855125E-2</v>
      </c>
      <c r="AR191" s="27">
        <f t="shared" si="64"/>
        <v>50.042517956680555</v>
      </c>
      <c r="AS191" s="27">
        <f t="shared" si="64"/>
        <v>-34.766296607018809</v>
      </c>
      <c r="AT191" s="27">
        <v>4.0025317190058196</v>
      </c>
      <c r="AU191" s="27">
        <v>44.122187071490913</v>
      </c>
      <c r="AV191" s="27">
        <v>19.250380819906109</v>
      </c>
      <c r="AW191" s="27">
        <v>-39.847262526909709</v>
      </c>
      <c r="AX191" s="27">
        <v>23.520068887982749</v>
      </c>
      <c r="AY191" s="27">
        <v>9.2524112140669921</v>
      </c>
      <c r="AZ191" s="27">
        <v>6.4680307990859554</v>
      </c>
      <c r="BA191" s="29"/>
      <c r="BB191" s="24" t="s">
        <v>1</v>
      </c>
      <c r="BC191" s="24" t="s">
        <v>1</v>
      </c>
    </row>
    <row r="192" spans="1:55" s="6" customFormat="1" x14ac:dyDescent="0.25">
      <c r="A192" s="54" t="s">
        <v>17</v>
      </c>
      <c r="B192" s="4" t="s">
        <v>15</v>
      </c>
      <c r="C192" s="24" t="s">
        <v>1</v>
      </c>
      <c r="D192" s="27">
        <f t="shared" si="62"/>
        <v>21.550751306817517</v>
      </c>
      <c r="E192" s="27">
        <f t="shared" si="62"/>
        <v>-16.199624068302775</v>
      </c>
      <c r="F192" s="27">
        <f t="shared" si="62"/>
        <v>39.930477496450493</v>
      </c>
      <c r="G192" s="27">
        <f t="shared" si="62"/>
        <v>-5.7931015579747562</v>
      </c>
      <c r="H192" s="27">
        <f t="shared" si="62"/>
        <v>17.926167409374315</v>
      </c>
      <c r="I192" s="27">
        <f t="shared" si="62"/>
        <v>-37.578371070745305</v>
      </c>
      <c r="J192" s="27">
        <f t="shared" si="62"/>
        <v>41.0524629025292</v>
      </c>
      <c r="K192" s="27">
        <f t="shared" si="62"/>
        <v>38.212911229285005</v>
      </c>
      <c r="L192" s="27">
        <v>18.398384715571403</v>
      </c>
      <c r="M192" s="27">
        <v>-50.424490757570183</v>
      </c>
      <c r="N192" s="27">
        <v>54.933422396524676</v>
      </c>
      <c r="O192" s="27">
        <v>-12.560189558761936</v>
      </c>
      <c r="P192" s="27">
        <v>10.045862583741737</v>
      </c>
      <c r="Q192" s="29"/>
      <c r="R192" s="24" t="s">
        <v>1</v>
      </c>
      <c r="S192" s="24" t="s">
        <v>1</v>
      </c>
      <c r="T192" s="7"/>
      <c r="U192" s="24" t="s">
        <v>1</v>
      </c>
      <c r="V192" s="27">
        <f t="shared" si="63"/>
        <v>129.6305743688979</v>
      </c>
      <c r="W192" s="27">
        <f t="shared" si="63"/>
        <v>3.8446069399809213</v>
      </c>
      <c r="X192" s="27">
        <f t="shared" si="63"/>
        <v>31.827269239848931</v>
      </c>
      <c r="Y192" s="27">
        <f t="shared" si="63"/>
        <v>19.890091748766746</v>
      </c>
      <c r="Z192" s="27">
        <f t="shared" si="63"/>
        <v>9.8636089937779161</v>
      </c>
      <c r="AA192" s="27">
        <f t="shared" si="63"/>
        <v>-24.773068613684501</v>
      </c>
      <c r="AB192" s="27">
        <v>-0.61927985067250502</v>
      </c>
      <c r="AC192" s="27">
        <v>64.80160714691641</v>
      </c>
      <c r="AD192" s="27">
        <v>20.619914721638398</v>
      </c>
      <c r="AE192" s="27">
        <v>-36.058892899260265</v>
      </c>
      <c r="AF192" s="27">
        <v>49.671469162739569</v>
      </c>
      <c r="AG192" s="27">
        <v>-3.6311077189304153</v>
      </c>
      <c r="AH192" s="27">
        <v>28.688745931646054</v>
      </c>
      <c r="AI192" s="29"/>
      <c r="AJ192" s="24" t="s">
        <v>1</v>
      </c>
      <c r="AK192" s="24" t="s">
        <v>1</v>
      </c>
      <c r="AL192" s="11"/>
      <c r="AM192" s="24" t="s">
        <v>1</v>
      </c>
      <c r="AN192" s="27">
        <f t="shared" si="64"/>
        <v>18.57941230452489</v>
      </c>
      <c r="AO192" s="27">
        <f t="shared" si="64"/>
        <v>-17.266754233180205</v>
      </c>
      <c r="AP192" s="27">
        <f t="shared" si="64"/>
        <v>40.471965552795176</v>
      </c>
      <c r="AQ192" s="27">
        <f t="shared" si="64"/>
        <v>-7.4037342064789291</v>
      </c>
      <c r="AR192" s="27">
        <f t="shared" si="64"/>
        <v>18.580818915895602</v>
      </c>
      <c r="AS192" s="27">
        <f t="shared" si="64"/>
        <v>-38.541682148061753</v>
      </c>
      <c r="AT192" s="27">
        <v>44.889633027117391</v>
      </c>
      <c r="AU192" s="27">
        <v>36.533599755496482</v>
      </c>
      <c r="AV192" s="27">
        <v>18.229025706639824</v>
      </c>
      <c r="AW192" s="27">
        <v>-51.541803447368416</v>
      </c>
      <c r="AX192" s="27">
        <v>55.473443727221984</v>
      </c>
      <c r="AY192" s="27">
        <v>-13.442362104094062</v>
      </c>
      <c r="AZ192" s="27">
        <v>7.9952137896260433</v>
      </c>
      <c r="BA192" s="29"/>
      <c r="BB192" s="24" t="s">
        <v>1</v>
      </c>
      <c r="BC192" s="24" t="s">
        <v>1</v>
      </c>
    </row>
    <row r="193" spans="1:55" s="6" customFormat="1" ht="22.5" x14ac:dyDescent="0.25">
      <c r="A193" s="52" t="s">
        <v>67</v>
      </c>
      <c r="B193" s="4" t="s">
        <v>15</v>
      </c>
      <c r="C193" s="24" t="s">
        <v>1</v>
      </c>
      <c r="D193" s="27">
        <f t="shared" si="62"/>
        <v>21.062396397049433</v>
      </c>
      <c r="E193" s="27">
        <f t="shared" si="62"/>
        <v>-23.728583552727844</v>
      </c>
      <c r="F193" s="27">
        <f t="shared" si="62"/>
        <v>38.376248167838888</v>
      </c>
      <c r="G193" s="27">
        <f t="shared" si="62"/>
        <v>14.124656369300336</v>
      </c>
      <c r="H193" s="27">
        <f t="shared" si="62"/>
        <v>8.9634662525474482</v>
      </c>
      <c r="I193" s="27">
        <f t="shared" si="62"/>
        <v>-39.862540325261307</v>
      </c>
      <c r="J193" s="27">
        <f t="shared" si="62"/>
        <v>45.134448421594797</v>
      </c>
      <c r="K193" s="27">
        <f t="shared" si="62"/>
        <v>36.406669503655834</v>
      </c>
      <c r="L193" s="27">
        <v>20.236439499304602</v>
      </c>
      <c r="M193" s="27">
        <v>-51.255832306746704</v>
      </c>
      <c r="N193" s="27">
        <v>52.529163998009309</v>
      </c>
      <c r="O193" s="27">
        <v>-13.244506968314196</v>
      </c>
      <c r="P193" s="27">
        <v>22.452928679382467</v>
      </c>
      <c r="Q193" s="29"/>
      <c r="R193" s="24" t="s">
        <v>1</v>
      </c>
      <c r="S193" s="24" t="s">
        <v>1</v>
      </c>
      <c r="T193" s="7"/>
      <c r="U193" s="24" t="s">
        <v>1</v>
      </c>
      <c r="V193" s="27">
        <f t="shared" si="63"/>
        <v>117.41108214916336</v>
      </c>
      <c r="W193" s="27">
        <f t="shared" si="63"/>
        <v>-4.5879791311342899</v>
      </c>
      <c r="X193" s="27">
        <f t="shared" si="63"/>
        <v>31.318908489525899</v>
      </c>
      <c r="Y193" s="27">
        <f t="shared" si="63"/>
        <v>24.648963326738048</v>
      </c>
      <c r="Z193" s="27">
        <f t="shared" si="63"/>
        <v>6.080124014422128</v>
      </c>
      <c r="AA193" s="27">
        <f t="shared" si="63"/>
        <v>-23.779521309500741</v>
      </c>
      <c r="AB193" s="27">
        <v>-13.868751741901498</v>
      </c>
      <c r="AC193" s="27">
        <v>73.861066465643518</v>
      </c>
      <c r="AD193" s="27">
        <v>23.95745133409417</v>
      </c>
      <c r="AE193" s="27">
        <v>-42.645503518483387</v>
      </c>
      <c r="AF193" s="27">
        <v>35.847909912346054</v>
      </c>
      <c r="AG193" s="27">
        <v>-4.7601358615541383</v>
      </c>
      <c r="AH193" s="27">
        <v>157.42743774314243</v>
      </c>
      <c r="AI193" s="29"/>
      <c r="AJ193" s="24" t="s">
        <v>1</v>
      </c>
      <c r="AK193" s="24" t="s">
        <v>1</v>
      </c>
      <c r="AL193" s="11"/>
      <c r="AM193" s="24" t="s">
        <v>1</v>
      </c>
      <c r="AN193" s="27">
        <f t="shared" si="64"/>
        <v>18.250409942070679</v>
      </c>
      <c r="AO193" s="27">
        <f t="shared" si="64"/>
        <v>-24.755658414863536</v>
      </c>
      <c r="AP193" s="27">
        <f t="shared" si="64"/>
        <v>38.856442159076757</v>
      </c>
      <c r="AQ193" s="27">
        <f t="shared" si="64"/>
        <v>13.447435336702807</v>
      </c>
      <c r="AR193" s="27">
        <f t="shared" si="64"/>
        <v>9.1673239495801973</v>
      </c>
      <c r="AS193" s="27">
        <f t="shared" si="64"/>
        <v>-40.967483260494774</v>
      </c>
      <c r="AT193" s="27">
        <v>50.36838208825467</v>
      </c>
      <c r="AU193" s="27">
        <v>34.503577999337629</v>
      </c>
      <c r="AV193" s="27">
        <v>19.992047820538673</v>
      </c>
      <c r="AW193" s="27">
        <v>-51.840037309656715</v>
      </c>
      <c r="AX193" s="27">
        <v>53.877057449761566</v>
      </c>
      <c r="AY193" s="27">
        <v>-13.849744164126443</v>
      </c>
      <c r="AZ193" s="27">
        <v>11.808560050809081</v>
      </c>
      <c r="BA193" s="29"/>
      <c r="BB193" s="24" t="s">
        <v>1</v>
      </c>
      <c r="BC193" s="24" t="s">
        <v>1</v>
      </c>
    </row>
    <row r="194" spans="1:55" s="6" customFormat="1" x14ac:dyDescent="0.25">
      <c r="A194" s="54" t="s">
        <v>18</v>
      </c>
      <c r="B194" s="4" t="s">
        <v>15</v>
      </c>
      <c r="C194" s="24" t="s">
        <v>1</v>
      </c>
      <c r="D194" s="27">
        <f t="shared" si="62"/>
        <v>5.4769993769490988</v>
      </c>
      <c r="E194" s="27">
        <f t="shared" si="62"/>
        <v>3.6164973521635391</v>
      </c>
      <c r="F194" s="27">
        <f t="shared" si="62"/>
        <v>7.2194670843309883</v>
      </c>
      <c r="G194" s="27">
        <f t="shared" si="62"/>
        <v>0.51519027407833651</v>
      </c>
      <c r="H194" s="27">
        <f t="shared" si="62"/>
        <v>10.304748350571401</v>
      </c>
      <c r="I194" s="27">
        <f t="shared" si="62"/>
        <v>-8.748502806129089</v>
      </c>
      <c r="J194" s="27">
        <f t="shared" si="62"/>
        <v>-28.419955021315747</v>
      </c>
      <c r="K194" s="27">
        <f t="shared" si="62"/>
        <v>38.492869017214517</v>
      </c>
      <c r="L194" s="27">
        <v>22.920594965399268</v>
      </c>
      <c r="M194" s="27">
        <v>4.8114395431371415</v>
      </c>
      <c r="N194" s="27">
        <v>17.739356360630175</v>
      </c>
      <c r="O194" s="27">
        <v>4.0757350636719591</v>
      </c>
      <c r="P194" s="27">
        <v>21.527690526909016</v>
      </c>
      <c r="Q194" s="29"/>
      <c r="R194" s="24" t="s">
        <v>1</v>
      </c>
      <c r="S194" s="24" t="s">
        <v>1</v>
      </c>
      <c r="T194" s="7"/>
      <c r="U194" s="24" t="s">
        <v>1</v>
      </c>
      <c r="V194" s="27">
        <f t="shared" si="63"/>
        <v>5.3764292286060833</v>
      </c>
      <c r="W194" s="27">
        <f t="shared" si="63"/>
        <v>0.47160736872897679</v>
      </c>
      <c r="X194" s="27">
        <f t="shared" si="63"/>
        <v>-2.5659242851147845</v>
      </c>
      <c r="Y194" s="27">
        <f t="shared" si="63"/>
        <v>-7.5387664082400612</v>
      </c>
      <c r="Z194" s="27">
        <f t="shared" si="63"/>
        <v>22.273463804931247</v>
      </c>
      <c r="AA194" s="27">
        <f t="shared" si="63"/>
        <v>-15.873974098919042</v>
      </c>
      <c r="AB194" s="27">
        <v>-34.254114921199275</v>
      </c>
      <c r="AC194" s="27">
        <v>53.155724166241633</v>
      </c>
      <c r="AD194" s="27">
        <v>29.25951058192733</v>
      </c>
      <c r="AE194" s="27">
        <v>0.83944963906812387</v>
      </c>
      <c r="AF194" s="27">
        <v>20.044629515926559</v>
      </c>
      <c r="AG194" s="27">
        <v>1.5365198546928305</v>
      </c>
      <c r="AH194" s="27">
        <v>23.424599945669165</v>
      </c>
      <c r="AI194" s="29"/>
      <c r="AJ194" s="24" t="s">
        <v>1</v>
      </c>
      <c r="AK194" s="24" t="s">
        <v>1</v>
      </c>
      <c r="AL194" s="11"/>
      <c r="AM194" s="24" t="s">
        <v>1</v>
      </c>
      <c r="AN194" s="27">
        <f t="shared" si="64"/>
        <v>5.6000552210065946</v>
      </c>
      <c r="AO194" s="27">
        <f t="shared" si="64"/>
        <v>7.4563799206224024</v>
      </c>
      <c r="AP194" s="27">
        <f t="shared" si="64"/>
        <v>18.39071861358952</v>
      </c>
      <c r="AQ194" s="27">
        <f t="shared" si="64"/>
        <v>8.0822320704196038</v>
      </c>
      <c r="AR194" s="27">
        <f t="shared" si="64"/>
        <v>0.6848659305152216</v>
      </c>
      <c r="AS194" s="27">
        <f t="shared" si="64"/>
        <v>-1.7933954883034509</v>
      </c>
      <c r="AT194" s="27">
        <v>-23.54177024488061</v>
      </c>
      <c r="AU194" s="27">
        <v>27.950388655538205</v>
      </c>
      <c r="AV194" s="27">
        <v>17.465141563242724</v>
      </c>
      <c r="AW194" s="27">
        <v>8.5730820280679243</v>
      </c>
      <c r="AX194" s="27">
        <v>15.711673293627971</v>
      </c>
      <c r="AY194" s="27">
        <v>6.3928242683251257</v>
      </c>
      <c r="AZ194" s="27">
        <v>19.875729594497081</v>
      </c>
      <c r="BA194" s="29"/>
      <c r="BB194" s="24" t="s">
        <v>1</v>
      </c>
      <c r="BC194" s="24" t="s">
        <v>1</v>
      </c>
    </row>
    <row r="195" spans="1:55" s="6" customFormat="1" x14ac:dyDescent="0.25">
      <c r="A195" s="52" t="s">
        <v>81</v>
      </c>
      <c r="B195" s="4" t="s">
        <v>15</v>
      </c>
      <c r="C195" s="24" t="s">
        <v>1</v>
      </c>
      <c r="D195" s="27">
        <f t="shared" si="62"/>
        <v>-1.685002969951388</v>
      </c>
      <c r="E195" s="27">
        <f t="shared" si="62"/>
        <v>13.317013154545254</v>
      </c>
      <c r="F195" s="27">
        <f t="shared" si="62"/>
        <v>3.9450970771042204</v>
      </c>
      <c r="G195" s="27">
        <f t="shared" si="62"/>
        <v>-9.982408582974589</v>
      </c>
      <c r="H195" s="27">
        <f t="shared" si="62"/>
        <v>14.47918091682685</v>
      </c>
      <c r="I195" s="27">
        <f t="shared" si="62"/>
        <v>-14.213939110606333</v>
      </c>
      <c r="J195" s="27">
        <f t="shared" si="62"/>
        <v>-17.213720395320664</v>
      </c>
      <c r="K195" s="27">
        <f t="shared" si="62"/>
        <v>19.191378681141025</v>
      </c>
      <c r="L195" s="27">
        <v>18.273575555556221</v>
      </c>
      <c r="M195" s="27">
        <v>12.834288198202138</v>
      </c>
      <c r="N195" s="27">
        <v>25.23283775717784</v>
      </c>
      <c r="O195" s="27">
        <v>-12.760236579326422</v>
      </c>
      <c r="P195" s="27">
        <v>15.011110460152288</v>
      </c>
      <c r="Q195" s="29"/>
      <c r="R195" s="24" t="s">
        <v>1</v>
      </c>
      <c r="S195" s="24" t="s">
        <v>1</v>
      </c>
      <c r="T195" s="7"/>
      <c r="U195" s="24" t="s">
        <v>1</v>
      </c>
      <c r="V195" s="27">
        <f t="shared" si="63"/>
        <v>13.190534641760676</v>
      </c>
      <c r="W195" s="27">
        <f t="shared" si="63"/>
        <v>5.0042042658630548</v>
      </c>
      <c r="X195" s="27">
        <f t="shared" si="63"/>
        <v>-2.604059747317089</v>
      </c>
      <c r="Y195" s="27">
        <f t="shared" si="63"/>
        <v>-35.636918898443483</v>
      </c>
      <c r="Z195" s="27">
        <f t="shared" si="63"/>
        <v>41.248035488237988</v>
      </c>
      <c r="AA195" s="27">
        <f t="shared" si="63"/>
        <v>-35.133051738571233</v>
      </c>
      <c r="AB195" s="27">
        <v>-21.41079010699556</v>
      </c>
      <c r="AC195" s="27">
        <v>24.246690929677882</v>
      </c>
      <c r="AD195" s="27">
        <v>36.309736056821286</v>
      </c>
      <c r="AE195" s="27">
        <v>19.874923079315799</v>
      </c>
      <c r="AF195" s="27">
        <v>56.604076202785826</v>
      </c>
      <c r="AG195" s="27">
        <v>-27.965416607805359</v>
      </c>
      <c r="AH195" s="27">
        <v>19.39061875485266</v>
      </c>
      <c r="AI195" s="29"/>
      <c r="AJ195" s="24" t="s">
        <v>1</v>
      </c>
      <c r="AK195" s="24" t="s">
        <v>1</v>
      </c>
      <c r="AL195" s="11"/>
      <c r="AM195" s="24" t="s">
        <v>1</v>
      </c>
      <c r="AN195" s="27">
        <f t="shared" si="64"/>
        <v>-12.562117553282947</v>
      </c>
      <c r="AO195" s="27">
        <f t="shared" si="64"/>
        <v>21.185646504894851</v>
      </c>
      <c r="AP195" s="27">
        <f t="shared" si="64"/>
        <v>9.3165578337556454</v>
      </c>
      <c r="AQ195" s="27">
        <f t="shared" si="64"/>
        <v>8.7643269622638122</v>
      </c>
      <c r="AR195" s="27">
        <f t="shared" si="64"/>
        <v>2.9036195690342881</v>
      </c>
      <c r="AS195" s="27">
        <f t="shared" si="64"/>
        <v>-1.7972074385525061</v>
      </c>
      <c r="AT195" s="27">
        <v>-15.568175069338919</v>
      </c>
      <c r="AU195" s="27">
        <v>17.346497510480539</v>
      </c>
      <c r="AV195" s="27">
        <v>11.304435321057383</v>
      </c>
      <c r="AW195" s="27">
        <v>9.5026230847249149</v>
      </c>
      <c r="AX195" s="27">
        <v>8.9816540027846781</v>
      </c>
      <c r="AY195" s="27">
        <v>-1.4415881374452044</v>
      </c>
      <c r="AZ195" s="27">
        <v>12.628375650093005</v>
      </c>
      <c r="BA195" s="29"/>
      <c r="BB195" s="24" t="s">
        <v>1</v>
      </c>
      <c r="BC195" s="24" t="s">
        <v>1</v>
      </c>
    </row>
    <row r="196" spans="1:55" s="6" customFormat="1" x14ac:dyDescent="0.25">
      <c r="A196" s="52" t="s">
        <v>82</v>
      </c>
      <c r="B196" s="4" t="s">
        <v>15</v>
      </c>
      <c r="C196" s="24" t="s">
        <v>1</v>
      </c>
      <c r="D196" s="27">
        <f t="shared" si="62"/>
        <v>12.584334614369741</v>
      </c>
      <c r="E196" s="27">
        <f t="shared" si="62"/>
        <v>-4.7898818014431743</v>
      </c>
      <c r="F196" s="27">
        <f t="shared" si="62"/>
        <v>10.596644797905718</v>
      </c>
      <c r="G196" s="27">
        <f t="shared" si="62"/>
        <v>10.691215889427919</v>
      </c>
      <c r="H196" s="27">
        <f t="shared" si="62"/>
        <v>7.0139603981033805</v>
      </c>
      <c r="I196" s="27">
        <f t="shared" si="62"/>
        <v>-4.1394321826864093</v>
      </c>
      <c r="J196" s="27">
        <f t="shared" si="62"/>
        <v>-36.877123176284663</v>
      </c>
      <c r="K196" s="27">
        <f t="shared" si="62"/>
        <v>57.59701731687521</v>
      </c>
      <c r="L196" s="27">
        <v>26.399224444574543</v>
      </c>
      <c r="M196" s="27">
        <v>-0.80816303703227232</v>
      </c>
      <c r="N196" s="27">
        <v>11.7686488406205</v>
      </c>
      <c r="O196" s="27">
        <v>-18.681395968029602</v>
      </c>
      <c r="P196" s="27">
        <v>27.074913790985768</v>
      </c>
      <c r="Q196" s="29"/>
      <c r="R196" s="24" t="s">
        <v>1</v>
      </c>
      <c r="S196" s="24" t="s">
        <v>1</v>
      </c>
      <c r="T196" s="7"/>
      <c r="U196" s="24" t="s">
        <v>1</v>
      </c>
      <c r="V196" s="27">
        <f t="shared" si="63"/>
        <v>0.54002146482188262</v>
      </c>
      <c r="W196" s="27">
        <f t="shared" si="63"/>
        <v>-2.6867544353795569</v>
      </c>
      <c r="X196" s="27">
        <f t="shared" si="63"/>
        <v>-2.5372509291031076</v>
      </c>
      <c r="Y196" s="27">
        <f t="shared" si="63"/>
        <v>13.573238354838235</v>
      </c>
      <c r="Z196" s="27">
        <f t="shared" si="63"/>
        <v>14.193963381101637</v>
      </c>
      <c r="AA196" s="27">
        <f t="shared" si="63"/>
        <v>-5.7304870148160658</v>
      </c>
      <c r="AB196" s="27">
        <v>-38.908705283274493</v>
      </c>
      <c r="AC196" s="27">
        <v>66.633591009689681</v>
      </c>
      <c r="AD196" s="27">
        <v>26.808682336896684</v>
      </c>
      <c r="AE196" s="27">
        <v>-6.2735279465494065</v>
      </c>
      <c r="AF196" s="27">
        <v>-92.21682386808962</v>
      </c>
      <c r="AG196" s="27">
        <v>-29.868198024270697</v>
      </c>
      <c r="AH196" s="27">
        <v>25.169049631238781</v>
      </c>
      <c r="AI196" s="29"/>
      <c r="AJ196" s="24" t="s">
        <v>1</v>
      </c>
      <c r="AK196" s="24" t="s">
        <v>1</v>
      </c>
      <c r="AL196" s="11"/>
      <c r="AM196" s="24" t="s">
        <v>1</v>
      </c>
      <c r="AN196" s="27">
        <f t="shared" si="64"/>
        <v>37.852648980676037</v>
      </c>
      <c r="AO196" s="27">
        <f t="shared" si="64"/>
        <v>-8.0078642050703248</v>
      </c>
      <c r="AP196" s="27">
        <f t="shared" si="64"/>
        <v>31.855159104118179</v>
      </c>
      <c r="AQ196" s="27">
        <f t="shared" si="64"/>
        <v>7.2431287119423926</v>
      </c>
      <c r="AR196" s="27">
        <f t="shared" si="64"/>
        <v>-2.0833294906215549</v>
      </c>
      <c r="AS196" s="27">
        <f t="shared" si="64"/>
        <v>-1.7883973427336386</v>
      </c>
      <c r="AT196" s="27">
        <v>-33.995635526005444</v>
      </c>
      <c r="AU196" s="27">
        <v>45.73406312149109</v>
      </c>
      <c r="AV196" s="27">
        <v>25.784614213047096</v>
      </c>
      <c r="AW196" s="27">
        <v>7.4623256321655784</v>
      </c>
      <c r="AX196" s="27">
        <v>-9.2266253012551864</v>
      </c>
      <c r="AY196" s="27">
        <v>-6.4589007007840209</v>
      </c>
      <c r="AZ196" s="27">
        <v>28.636113262975861</v>
      </c>
      <c r="BA196" s="29"/>
      <c r="BB196" s="24" t="s">
        <v>1</v>
      </c>
      <c r="BC196" s="24" t="s">
        <v>1</v>
      </c>
    </row>
    <row r="197" spans="1:55" s="6" customFormat="1" x14ac:dyDescent="0.25">
      <c r="A197" s="52" t="s">
        <v>225</v>
      </c>
      <c r="B197" s="4" t="s">
        <v>15</v>
      </c>
      <c r="C197" s="25" t="s">
        <v>1</v>
      </c>
      <c r="D197" s="25" t="s">
        <v>1</v>
      </c>
      <c r="E197" s="25" t="s">
        <v>1</v>
      </c>
      <c r="F197" s="25" t="s">
        <v>1</v>
      </c>
      <c r="G197" s="25" t="s">
        <v>1</v>
      </c>
      <c r="H197" s="25" t="s">
        <v>1</v>
      </c>
      <c r="I197" s="25" t="s">
        <v>1</v>
      </c>
      <c r="J197" s="25" t="s">
        <v>1</v>
      </c>
      <c r="K197" s="25" t="s">
        <v>1</v>
      </c>
      <c r="L197" s="25" t="s">
        <v>1</v>
      </c>
      <c r="M197" s="25" t="s">
        <v>1</v>
      </c>
      <c r="N197" s="27" t="s">
        <v>1</v>
      </c>
      <c r="O197" s="27" t="s">
        <v>1</v>
      </c>
      <c r="P197" s="27">
        <v>303.86924042099741</v>
      </c>
      <c r="Q197" s="29"/>
      <c r="R197" s="24" t="s">
        <v>1</v>
      </c>
      <c r="S197" s="24" t="s">
        <v>1</v>
      </c>
      <c r="T197" s="7"/>
      <c r="U197" s="25" t="s">
        <v>1</v>
      </c>
      <c r="V197" s="25" t="s">
        <v>1</v>
      </c>
      <c r="W197" s="25" t="s">
        <v>1</v>
      </c>
      <c r="X197" s="25" t="s">
        <v>1</v>
      </c>
      <c r="Y197" s="25" t="s">
        <v>1</v>
      </c>
      <c r="Z197" s="25" t="s">
        <v>1</v>
      </c>
      <c r="AA197" s="25" t="s">
        <v>1</v>
      </c>
      <c r="AB197" s="25" t="s">
        <v>1</v>
      </c>
      <c r="AC197" s="25" t="s">
        <v>1</v>
      </c>
      <c r="AD197" s="25" t="s">
        <v>1</v>
      </c>
      <c r="AE197" s="25" t="s">
        <v>1</v>
      </c>
      <c r="AF197" s="27" t="s">
        <v>1</v>
      </c>
      <c r="AG197" s="27" t="s">
        <v>1</v>
      </c>
      <c r="AH197" s="27">
        <v>-45.000000000000014</v>
      </c>
      <c r="AI197" s="29"/>
      <c r="AJ197" s="24" t="s">
        <v>1</v>
      </c>
      <c r="AK197" s="24" t="s">
        <v>1</v>
      </c>
      <c r="AL197" s="11"/>
      <c r="AM197" s="25" t="s">
        <v>1</v>
      </c>
      <c r="AN197" s="25" t="s">
        <v>1</v>
      </c>
      <c r="AO197" s="25" t="s">
        <v>1</v>
      </c>
      <c r="AP197" s="25" t="s">
        <v>1</v>
      </c>
      <c r="AQ197" s="25" t="s">
        <v>1</v>
      </c>
      <c r="AR197" s="25" t="s">
        <v>1</v>
      </c>
      <c r="AS197" s="25" t="s">
        <v>1</v>
      </c>
      <c r="AT197" s="25" t="s">
        <v>1</v>
      </c>
      <c r="AU197" s="25" t="s">
        <v>1</v>
      </c>
      <c r="AV197" s="25" t="s">
        <v>1</v>
      </c>
      <c r="AW197" s="25" t="s">
        <v>1</v>
      </c>
      <c r="AX197" s="27" t="s">
        <v>1</v>
      </c>
      <c r="AY197" s="27" t="s">
        <v>1</v>
      </c>
      <c r="AZ197" s="27">
        <v>415.14533582928158</v>
      </c>
      <c r="BA197" s="29"/>
      <c r="BB197" s="24" t="s">
        <v>1</v>
      </c>
      <c r="BC197" s="24" t="s">
        <v>1</v>
      </c>
    </row>
    <row r="198" spans="1:55" s="6" customFormat="1" x14ac:dyDescent="0.25">
      <c r="A198" s="52" t="s">
        <v>224</v>
      </c>
      <c r="B198" s="4" t="s">
        <v>15</v>
      </c>
      <c r="C198" s="25" t="s">
        <v>1</v>
      </c>
      <c r="D198" s="25" t="s">
        <v>1</v>
      </c>
      <c r="E198" s="25" t="s">
        <v>1</v>
      </c>
      <c r="F198" s="25" t="s">
        <v>1</v>
      </c>
      <c r="G198" s="25" t="s">
        <v>1</v>
      </c>
      <c r="H198" s="25" t="s">
        <v>1</v>
      </c>
      <c r="I198" s="25" t="s">
        <v>1</v>
      </c>
      <c r="J198" s="25" t="s">
        <v>1</v>
      </c>
      <c r="K198" s="25" t="s">
        <v>1</v>
      </c>
      <c r="L198" s="25" t="s">
        <v>1</v>
      </c>
      <c r="M198" s="25" t="s">
        <v>1</v>
      </c>
      <c r="N198" s="27" t="s">
        <v>1</v>
      </c>
      <c r="O198" s="27" t="s">
        <v>1</v>
      </c>
      <c r="P198" s="27">
        <v>27.055845710122583</v>
      </c>
      <c r="Q198" s="29"/>
      <c r="R198" s="24" t="s">
        <v>1</v>
      </c>
      <c r="S198" s="24" t="s">
        <v>1</v>
      </c>
      <c r="T198" s="7"/>
      <c r="U198" s="25" t="s">
        <v>1</v>
      </c>
      <c r="V198" s="25" t="s">
        <v>1</v>
      </c>
      <c r="W198" s="25" t="s">
        <v>1</v>
      </c>
      <c r="X198" s="25" t="s">
        <v>1</v>
      </c>
      <c r="Y198" s="25" t="s">
        <v>1</v>
      </c>
      <c r="Z198" s="25" t="s">
        <v>1</v>
      </c>
      <c r="AA198" s="25" t="s">
        <v>1</v>
      </c>
      <c r="AB198" s="25" t="s">
        <v>1</v>
      </c>
      <c r="AC198" s="25" t="s">
        <v>1</v>
      </c>
      <c r="AD198" s="25" t="s">
        <v>1</v>
      </c>
      <c r="AE198" s="25" t="s">
        <v>1</v>
      </c>
      <c r="AF198" s="27" t="s">
        <v>1</v>
      </c>
      <c r="AG198" s="27" t="s">
        <v>1</v>
      </c>
      <c r="AH198" s="27">
        <v>25.171645554292699</v>
      </c>
      <c r="AI198" s="29"/>
      <c r="AJ198" s="24" t="s">
        <v>1</v>
      </c>
      <c r="AK198" s="24" t="s">
        <v>1</v>
      </c>
      <c r="AL198" s="11"/>
      <c r="AM198" s="25" t="s">
        <v>1</v>
      </c>
      <c r="AN198" s="25" t="s">
        <v>1</v>
      </c>
      <c r="AO198" s="25" t="s">
        <v>1</v>
      </c>
      <c r="AP198" s="25" t="s">
        <v>1</v>
      </c>
      <c r="AQ198" s="25" t="s">
        <v>1</v>
      </c>
      <c r="AR198" s="25" t="s">
        <v>1</v>
      </c>
      <c r="AS198" s="25" t="s">
        <v>1</v>
      </c>
      <c r="AT198" s="25" t="s">
        <v>1</v>
      </c>
      <c r="AU198" s="25" t="s">
        <v>1</v>
      </c>
      <c r="AV198" s="25" t="s">
        <v>1</v>
      </c>
      <c r="AW198" s="25" t="s">
        <v>1</v>
      </c>
      <c r="AX198" s="27" t="s">
        <v>1</v>
      </c>
      <c r="AY198" s="27" t="s">
        <v>1</v>
      </c>
      <c r="AZ198" s="27">
        <v>28.599388539644121</v>
      </c>
      <c r="BA198" s="29"/>
      <c r="BB198" s="24" t="s">
        <v>1</v>
      </c>
      <c r="BC198" s="24" t="s">
        <v>1</v>
      </c>
    </row>
    <row r="199" spans="1:55" s="6" customFormat="1" x14ac:dyDescent="0.25">
      <c r="A199" s="52" t="s">
        <v>231</v>
      </c>
      <c r="B199" s="4" t="s">
        <v>15</v>
      </c>
      <c r="C199" s="25" t="s">
        <v>1</v>
      </c>
      <c r="D199" s="25" t="s">
        <v>1</v>
      </c>
      <c r="E199" s="25" t="s">
        <v>1</v>
      </c>
      <c r="F199" s="25" t="s">
        <v>1</v>
      </c>
      <c r="G199" s="25" t="s">
        <v>1</v>
      </c>
      <c r="H199" s="25" t="s">
        <v>1</v>
      </c>
      <c r="I199" s="25" t="s">
        <v>1</v>
      </c>
      <c r="J199" s="25" t="s">
        <v>1</v>
      </c>
      <c r="K199" s="25" t="s">
        <v>1</v>
      </c>
      <c r="L199" s="25" t="s">
        <v>1</v>
      </c>
      <c r="M199" s="25" t="s">
        <v>1</v>
      </c>
      <c r="N199" s="27" t="s">
        <v>1</v>
      </c>
      <c r="O199" s="27" t="s">
        <v>1</v>
      </c>
      <c r="P199" s="27">
        <v>23.021627410222088</v>
      </c>
      <c r="Q199" s="29"/>
      <c r="R199" s="24" t="s">
        <v>1</v>
      </c>
      <c r="S199" s="24" t="s">
        <v>1</v>
      </c>
      <c r="T199" s="7"/>
      <c r="U199" s="25" t="s">
        <v>1</v>
      </c>
      <c r="V199" s="25" t="s">
        <v>1</v>
      </c>
      <c r="W199" s="25" t="s">
        <v>1</v>
      </c>
      <c r="X199" s="25" t="s">
        <v>1</v>
      </c>
      <c r="Y199" s="25" t="s">
        <v>1</v>
      </c>
      <c r="Z199" s="25" t="s">
        <v>1</v>
      </c>
      <c r="AA199" s="25" t="s">
        <v>1</v>
      </c>
      <c r="AB199" s="25" t="s">
        <v>1</v>
      </c>
      <c r="AC199" s="25" t="s">
        <v>1</v>
      </c>
      <c r="AD199" s="25" t="s">
        <v>1</v>
      </c>
      <c r="AE199" s="25" t="s">
        <v>1</v>
      </c>
      <c r="AF199" s="27" t="s">
        <v>1</v>
      </c>
      <c r="AG199" s="27" t="s">
        <v>1</v>
      </c>
      <c r="AH199" s="27">
        <v>25.119074517309347</v>
      </c>
      <c r="AI199" s="29"/>
      <c r="AJ199" s="24" t="s">
        <v>1</v>
      </c>
      <c r="AK199" s="24" t="s">
        <v>1</v>
      </c>
      <c r="AL199" s="11"/>
      <c r="AM199" s="25" t="s">
        <v>1</v>
      </c>
      <c r="AN199" s="25" t="s">
        <v>1</v>
      </c>
      <c r="AO199" s="25" t="s">
        <v>1</v>
      </c>
      <c r="AP199" s="25" t="s">
        <v>1</v>
      </c>
      <c r="AQ199" s="25" t="s">
        <v>1</v>
      </c>
      <c r="AR199" s="25" t="s">
        <v>1</v>
      </c>
      <c r="AS199" s="25" t="s">
        <v>1</v>
      </c>
      <c r="AT199" s="25" t="s">
        <v>1</v>
      </c>
      <c r="AU199" s="25" t="s">
        <v>1</v>
      </c>
      <c r="AV199" s="25" t="s">
        <v>1</v>
      </c>
      <c r="AW199" s="25" t="s">
        <v>1</v>
      </c>
      <c r="AX199" s="27" t="s">
        <v>1</v>
      </c>
      <c r="AY199" s="27" t="s">
        <v>1</v>
      </c>
      <c r="AZ199" s="27">
        <v>17.311314930019982</v>
      </c>
      <c r="BA199" s="29"/>
      <c r="BB199" s="24" t="s">
        <v>1</v>
      </c>
      <c r="BC199" s="24" t="s">
        <v>1</v>
      </c>
    </row>
    <row r="200" spans="1:55" s="6" customFormat="1" x14ac:dyDescent="0.25">
      <c r="A200" s="54" t="s">
        <v>83</v>
      </c>
      <c r="B200" s="4" t="s">
        <v>15</v>
      </c>
      <c r="C200" s="24" t="s">
        <v>1</v>
      </c>
      <c r="D200" s="27">
        <f t="shared" ref="D200:K202" si="65">(D172/C172-1)*100</f>
        <v>14.565374964936506</v>
      </c>
      <c r="E200" s="27">
        <f t="shared" si="65"/>
        <v>7.476762881991128</v>
      </c>
      <c r="F200" s="27">
        <f t="shared" si="65"/>
        <v>6.3791622895426725</v>
      </c>
      <c r="G200" s="27">
        <f t="shared" si="65"/>
        <v>2.3764330251806687</v>
      </c>
      <c r="H200" s="27">
        <f t="shared" si="65"/>
        <v>22.550087429270583</v>
      </c>
      <c r="I200" s="27">
        <f t="shared" si="65"/>
        <v>-12.876253272402627</v>
      </c>
      <c r="J200" s="27">
        <f t="shared" si="65"/>
        <v>-18.330359553018404</v>
      </c>
      <c r="K200" s="27">
        <f t="shared" si="65"/>
        <v>28.005310065757239</v>
      </c>
      <c r="L200" s="27">
        <v>28.31967047231916</v>
      </c>
      <c r="M200" s="27">
        <v>25.332606887005692</v>
      </c>
      <c r="N200" s="27">
        <v>29.064769144076898</v>
      </c>
      <c r="O200" s="27">
        <v>4.1634761821346622</v>
      </c>
      <c r="P200" s="27">
        <v>22.770401298260801</v>
      </c>
      <c r="Q200" s="29"/>
      <c r="R200" s="24" t="s">
        <v>1</v>
      </c>
      <c r="S200" s="24" t="s">
        <v>1</v>
      </c>
      <c r="T200" s="7"/>
      <c r="U200" s="24" t="s">
        <v>1</v>
      </c>
      <c r="V200" s="27">
        <f t="shared" ref="V200:AA202" si="66">(V172/U172-1)*100</f>
        <v>15.103282236166326</v>
      </c>
      <c r="W200" s="27">
        <f t="shared" si="66"/>
        <v>4.2781081935013843</v>
      </c>
      <c r="X200" s="27">
        <f t="shared" si="66"/>
        <v>2.5523394065190219</v>
      </c>
      <c r="Y200" s="27">
        <f t="shared" si="66"/>
        <v>-17.438545024671559</v>
      </c>
      <c r="Z200" s="27">
        <f t="shared" si="66"/>
        <v>40.939013472310663</v>
      </c>
      <c r="AA200" s="27">
        <f t="shared" si="66"/>
        <v>-32.418348132741428</v>
      </c>
      <c r="AB200" s="27">
        <v>-19.892988918731781</v>
      </c>
      <c r="AC200" s="27">
        <v>30.796757088918159</v>
      </c>
      <c r="AD200" s="27">
        <v>28.170281333533055</v>
      </c>
      <c r="AE200" s="27">
        <v>19.233073530033671</v>
      </c>
      <c r="AF200" s="27">
        <v>35.469258808646217</v>
      </c>
      <c r="AG200" s="27">
        <v>-5.2676780115933237</v>
      </c>
      <c r="AH200" s="27">
        <v>24.337947624378064</v>
      </c>
      <c r="AI200" s="29"/>
      <c r="AJ200" s="24" t="s">
        <v>1</v>
      </c>
      <c r="AK200" s="24" t="s">
        <v>1</v>
      </c>
      <c r="AL200" s="11"/>
      <c r="AM200" s="24" t="s">
        <v>1</v>
      </c>
      <c r="AN200" s="27">
        <f t="shared" ref="AN200:AS202" si="67">(AN172/AM172-1)*100</f>
        <v>13.139712235451606</v>
      </c>
      <c r="AO200" s="27">
        <f t="shared" si="67"/>
        <v>16.101569725499054</v>
      </c>
      <c r="AP200" s="27">
        <f t="shared" si="67"/>
        <v>15.646936266930545</v>
      </c>
      <c r="AQ200" s="27">
        <f t="shared" si="67"/>
        <v>44.930601339925722</v>
      </c>
      <c r="AR200" s="27">
        <f t="shared" si="67"/>
        <v>5.3216258845112385E-2</v>
      </c>
      <c r="AS200" s="27">
        <f t="shared" si="67"/>
        <v>20.801029670644454</v>
      </c>
      <c r="AT200" s="27">
        <v>-16.823821600360912</v>
      </c>
      <c r="AU200" s="27">
        <v>25.413369428011045</v>
      </c>
      <c r="AV200" s="27">
        <v>28.46433692245256</v>
      </c>
      <c r="AW200" s="27">
        <v>31.225793177310379</v>
      </c>
      <c r="AX200" s="27">
        <v>23.442448359123304</v>
      </c>
      <c r="AY200" s="27">
        <v>13.249464306989744</v>
      </c>
      <c r="AZ200" s="27">
        <v>21.507150067384973</v>
      </c>
      <c r="BA200" s="29"/>
      <c r="BB200" s="24" t="s">
        <v>1</v>
      </c>
      <c r="BC200" s="24" t="s">
        <v>1</v>
      </c>
    </row>
    <row r="201" spans="1:55" s="6" customFormat="1" x14ac:dyDescent="0.25">
      <c r="A201" s="52" t="s">
        <v>84</v>
      </c>
      <c r="B201" s="4" t="s">
        <v>15</v>
      </c>
      <c r="C201" s="24" t="s">
        <v>1</v>
      </c>
      <c r="D201" s="27">
        <f t="shared" si="65"/>
        <v>14.353355063008078</v>
      </c>
      <c r="E201" s="27">
        <f t="shared" si="65"/>
        <v>8.297385636430942</v>
      </c>
      <c r="F201" s="27">
        <f t="shared" si="65"/>
        <v>3.4421400352593556</v>
      </c>
      <c r="G201" s="27">
        <f t="shared" si="65"/>
        <v>-7.2633403650681156</v>
      </c>
      <c r="H201" s="27">
        <f t="shared" si="65"/>
        <v>22.845531090829652</v>
      </c>
      <c r="I201" s="27">
        <f t="shared" si="65"/>
        <v>-13.345605762082791</v>
      </c>
      <c r="J201" s="27">
        <f t="shared" si="65"/>
        <v>-18.415150520679102</v>
      </c>
      <c r="K201" s="27">
        <f t="shared" si="65"/>
        <v>22.3812788621808</v>
      </c>
      <c r="L201" s="27">
        <v>27.514028127786826</v>
      </c>
      <c r="M201" s="27">
        <v>17.634754882477964</v>
      </c>
      <c r="N201" s="27">
        <v>28.899971057261165</v>
      </c>
      <c r="O201" s="27">
        <v>-11.040459063898833</v>
      </c>
      <c r="P201" s="27">
        <v>21.590155366844787</v>
      </c>
      <c r="Q201" s="29"/>
      <c r="R201" s="24" t="s">
        <v>1</v>
      </c>
      <c r="S201" s="24" t="s">
        <v>1</v>
      </c>
      <c r="T201" s="7"/>
      <c r="U201" s="24" t="s">
        <v>1</v>
      </c>
      <c r="V201" s="27">
        <f t="shared" si="66"/>
        <v>14.752617830368454</v>
      </c>
      <c r="W201" s="27">
        <f t="shared" si="66"/>
        <v>3.8679064712205058</v>
      </c>
      <c r="X201" s="27">
        <f t="shared" si="66"/>
        <v>-2.6314246278683284</v>
      </c>
      <c r="Y201" s="27">
        <f t="shared" si="66"/>
        <v>-37.584405826628611</v>
      </c>
      <c r="Z201" s="27">
        <f t="shared" si="66"/>
        <v>57.339350834620895</v>
      </c>
      <c r="AA201" s="27">
        <f t="shared" si="66"/>
        <v>-38.929309542284493</v>
      </c>
      <c r="AB201" s="27">
        <v>-19.463866749077841</v>
      </c>
      <c r="AC201" s="27">
        <v>26.403155196289507</v>
      </c>
      <c r="AD201" s="27">
        <v>36.63870816692387</v>
      </c>
      <c r="AE201" s="27">
        <v>20.850470673651444</v>
      </c>
      <c r="AF201" s="27">
        <v>52.720352137500505</v>
      </c>
      <c r="AG201" s="27">
        <v>-27.655196378407332</v>
      </c>
      <c r="AH201" s="27">
        <v>30.438212057639412</v>
      </c>
      <c r="AI201" s="29"/>
      <c r="AJ201" s="24" t="s">
        <v>1</v>
      </c>
      <c r="AK201" s="24" t="s">
        <v>1</v>
      </c>
      <c r="AL201" s="11"/>
      <c r="AM201" s="24" t="s">
        <v>1</v>
      </c>
      <c r="AN201" s="27">
        <f t="shared" si="67"/>
        <v>13.489272917518047</v>
      </c>
      <c r="AO201" s="27">
        <f t="shared" si="67"/>
        <v>17.990351208369582</v>
      </c>
      <c r="AP201" s="27">
        <f t="shared" si="67"/>
        <v>15.142050841354315</v>
      </c>
      <c r="AQ201" s="27">
        <f t="shared" si="67"/>
        <v>42.129978045844062</v>
      </c>
      <c r="AR201" s="27">
        <f t="shared" si="67"/>
        <v>-1.8303379236668804</v>
      </c>
      <c r="AS201" s="27">
        <f t="shared" si="67"/>
        <v>15.987269987403586</v>
      </c>
      <c r="AT201" s="27">
        <v>-17.782051390517339</v>
      </c>
      <c r="AU201" s="27">
        <v>20.002979176774982</v>
      </c>
      <c r="AV201" s="27">
        <v>21.830455720056552</v>
      </c>
      <c r="AW201" s="27">
        <v>15.388291781774877</v>
      </c>
      <c r="AX201" s="27">
        <v>11.471594353682168</v>
      </c>
      <c r="AY201" s="27">
        <v>5.6141489909066866</v>
      </c>
      <c r="AZ201" s="27">
        <v>15.514766626549715</v>
      </c>
      <c r="BA201" s="29"/>
      <c r="BB201" s="24" t="s">
        <v>1</v>
      </c>
      <c r="BC201" s="24" t="s">
        <v>1</v>
      </c>
    </row>
    <row r="202" spans="1:55" s="6" customFormat="1" x14ac:dyDescent="0.25">
      <c r="A202" s="52" t="s">
        <v>85</v>
      </c>
      <c r="B202" s="4" t="s">
        <v>15</v>
      </c>
      <c r="C202" s="24" t="s">
        <v>1</v>
      </c>
      <c r="D202" s="27">
        <f t="shared" si="65"/>
        <v>15.676294028303484</v>
      </c>
      <c r="E202" s="27">
        <f t="shared" si="65"/>
        <v>3.2261271405964465</v>
      </c>
      <c r="F202" s="27">
        <f t="shared" si="65"/>
        <v>22.339640911613756</v>
      </c>
      <c r="G202" s="27">
        <f t="shared" si="65"/>
        <v>46.669504132258702</v>
      </c>
      <c r="H202" s="27">
        <f t="shared" si="65"/>
        <v>21.691755494842123</v>
      </c>
      <c r="I202" s="27">
        <f t="shared" si="65"/>
        <v>-11.499747852492881</v>
      </c>
      <c r="J202" s="27">
        <f t="shared" si="65"/>
        <v>-18.086873284535809</v>
      </c>
      <c r="K202" s="27">
        <f t="shared" si="65"/>
        <v>44.090589758659959</v>
      </c>
      <c r="L202" s="27">
        <v>30.276723296620144</v>
      </c>
      <c r="M202" s="27">
        <v>43.635551239574077</v>
      </c>
      <c r="N202" s="27">
        <v>29.385674727913468</v>
      </c>
      <c r="O202" s="27">
        <v>33.658431636088103</v>
      </c>
      <c r="P202" s="27">
        <v>24.294315153730661</v>
      </c>
      <c r="Q202" s="29"/>
      <c r="R202" s="24" t="s">
        <v>1</v>
      </c>
      <c r="S202" s="24" t="s">
        <v>1</v>
      </c>
      <c r="T202" s="7"/>
      <c r="U202" s="24" t="s">
        <v>1</v>
      </c>
      <c r="V202" s="27">
        <f t="shared" si="66"/>
        <v>16.430859396588417</v>
      </c>
      <c r="W202" s="27">
        <f t="shared" si="66"/>
        <v>5.8087024008501187</v>
      </c>
      <c r="X202" s="27">
        <f t="shared" si="66"/>
        <v>21.539839975655028</v>
      </c>
      <c r="Y202" s="27">
        <f t="shared" si="66"/>
        <v>41.677934074734146</v>
      </c>
      <c r="Z202" s="27">
        <f t="shared" si="66"/>
        <v>19.737522327758406</v>
      </c>
      <c r="AA202" s="27">
        <f t="shared" si="66"/>
        <v>-21.358075481191364</v>
      </c>
      <c r="AB202" s="27">
        <v>-20.459072242104948</v>
      </c>
      <c r="AC202" s="27">
        <v>36.665164183669205</v>
      </c>
      <c r="AD202" s="27">
        <v>17.708579029575745</v>
      </c>
      <c r="AE202" s="27">
        <v>16.913640057697666</v>
      </c>
      <c r="AF202" s="27">
        <v>9.897238710367894</v>
      </c>
      <c r="AG202" s="27">
        <v>40.849688978632372</v>
      </c>
      <c r="AH202" s="27">
        <v>17.883506262423097</v>
      </c>
      <c r="AI202" s="29"/>
      <c r="AJ202" s="24" t="s">
        <v>1</v>
      </c>
      <c r="AK202" s="24" t="s">
        <v>1</v>
      </c>
      <c r="AL202" s="11"/>
      <c r="AM202" s="24" t="s">
        <v>1</v>
      </c>
      <c r="AN202" s="27">
        <f t="shared" si="67"/>
        <v>2.2979422827701823</v>
      </c>
      <c r="AO202" s="27">
        <f t="shared" si="67"/>
        <v>-48.888535762840547</v>
      </c>
      <c r="AP202" s="27">
        <f t="shared" si="67"/>
        <v>55.750829072820231</v>
      </c>
      <c r="AQ202" s="27">
        <f t="shared" si="67"/>
        <v>209.38745862143534</v>
      </c>
      <c r="AR202" s="27">
        <f t="shared" si="67"/>
        <v>50.864292230241361</v>
      </c>
      <c r="AS202" s="27">
        <f t="shared" si="67"/>
        <v>105.30079747772278</v>
      </c>
      <c r="AT202" s="27">
        <v>-7.320827298561106</v>
      </c>
      <c r="AU202" s="27">
        <v>73.013032712270174</v>
      </c>
      <c r="AV202" s="27">
        <v>68.945798828184195</v>
      </c>
      <c r="AW202" s="27">
        <v>100.91790679741885</v>
      </c>
      <c r="AX202" s="27">
        <v>53.695222370103181</v>
      </c>
      <c r="AY202" s="27">
        <v>27.244399476276083</v>
      </c>
      <c r="AZ202" s="27">
        <v>30.623624889624224</v>
      </c>
      <c r="BA202" s="29"/>
      <c r="BB202" s="24" t="s">
        <v>1</v>
      </c>
      <c r="BC202" s="24" t="s">
        <v>1</v>
      </c>
    </row>
    <row r="203" spans="1:55" ht="22.5" x14ac:dyDescent="0.25">
      <c r="A203" s="47" t="s">
        <v>129</v>
      </c>
      <c r="B203" s="17" t="s">
        <v>23</v>
      </c>
      <c r="C203" s="28">
        <f t="shared" ref="C203:K203" si="68">C161*1000/C27</f>
        <v>11.405726545160217</v>
      </c>
      <c r="D203" s="28">
        <f t="shared" si="68"/>
        <v>12.096524943240325</v>
      </c>
      <c r="E203" s="28">
        <f t="shared" si="68"/>
        <v>11.222696769826113</v>
      </c>
      <c r="F203" s="28">
        <f t="shared" si="68"/>
        <v>12.040477719568003</v>
      </c>
      <c r="G203" s="28">
        <f t="shared" si="68"/>
        <v>12.776407902451831</v>
      </c>
      <c r="H203" s="28">
        <f t="shared" si="68"/>
        <v>12.98053689188629</v>
      </c>
      <c r="I203" s="28">
        <f t="shared" si="68"/>
        <v>12.34655109331224</v>
      </c>
      <c r="J203" s="28">
        <f t="shared" si="68"/>
        <v>11.668484119609751</v>
      </c>
      <c r="K203" s="28">
        <f t="shared" si="68"/>
        <v>13.445156586382994</v>
      </c>
      <c r="L203" s="28">
        <v>14.944395757161393</v>
      </c>
      <c r="M203" s="28">
        <v>12.944723322117378</v>
      </c>
      <c r="N203" s="28">
        <v>13.217921475643932</v>
      </c>
      <c r="O203" s="28">
        <v>14.342774775794741</v>
      </c>
      <c r="P203" s="28">
        <v>14.428017271740005</v>
      </c>
      <c r="Q203" s="29"/>
      <c r="R203" s="19">
        <f>IFERROR(P203/O203-1,"X")</f>
        <v>5.9432360388955718E-3</v>
      </c>
      <c r="S203" s="19">
        <f>IFERROR(P203/L203-1,"X")</f>
        <v>-3.455331977366416E-2</v>
      </c>
      <c r="T203" s="7"/>
      <c r="U203" s="28">
        <f t="shared" ref="U203:AA210" si="69">U161*1000/U27</f>
        <v>13.952310702782706</v>
      </c>
      <c r="V203" s="28">
        <f t="shared" si="69"/>
        <v>12.839444643707317</v>
      </c>
      <c r="W203" s="28">
        <f t="shared" si="69"/>
        <v>12.396296245608866</v>
      </c>
      <c r="X203" s="28">
        <f t="shared" si="69"/>
        <v>13.168770657557294</v>
      </c>
      <c r="Y203" s="28">
        <f t="shared" si="69"/>
        <v>14.550099746336992</v>
      </c>
      <c r="Z203" s="28">
        <f t="shared" si="69"/>
        <v>14.718987422505725</v>
      </c>
      <c r="AA203" s="28">
        <f t="shared" si="69"/>
        <v>14.282773873079121</v>
      </c>
      <c r="AB203" s="28">
        <v>12.189368732361562</v>
      </c>
      <c r="AC203" s="28">
        <v>14.478483920696759</v>
      </c>
      <c r="AD203" s="28">
        <v>17.411884311153408</v>
      </c>
      <c r="AE203" s="28">
        <v>14.783542810377007</v>
      </c>
      <c r="AF203" s="28">
        <v>13.809988408515432</v>
      </c>
      <c r="AG203" s="28">
        <v>16.104927475757059</v>
      </c>
      <c r="AH203" s="28">
        <v>15.767151397066115</v>
      </c>
      <c r="AI203" s="29"/>
      <c r="AJ203" s="19">
        <f>IFERROR(AH203/AG203-1,"X")</f>
        <v>-2.0973461643922442E-2</v>
      </c>
      <c r="AK203" s="19">
        <f>IFERROR(AH203/AD203-1,"X")</f>
        <v>-9.4460363088545107E-2</v>
      </c>
      <c r="AL203" s="11"/>
      <c r="AM203" s="28">
        <f t="shared" ref="AM203:AS210" si="70">AM161*1000/AM27</f>
        <v>9.6138233680746019</v>
      </c>
      <c r="AN203" s="28">
        <f t="shared" si="70"/>
        <v>11.439476567398813</v>
      </c>
      <c r="AO203" s="28">
        <f t="shared" si="70"/>
        <v>10.277806932582976</v>
      </c>
      <c r="AP203" s="28">
        <f t="shared" si="70"/>
        <v>11.280898082366356</v>
      </c>
      <c r="AQ203" s="28">
        <f t="shared" si="70"/>
        <v>11.790401161923157</v>
      </c>
      <c r="AR203" s="28">
        <f t="shared" si="70"/>
        <v>11.859314696004633</v>
      </c>
      <c r="AS203" s="28">
        <f t="shared" si="70"/>
        <v>11.233426621668389</v>
      </c>
      <c r="AT203" s="28">
        <v>11.38390965741924</v>
      </c>
      <c r="AU203" s="28">
        <v>12.814248704610893</v>
      </c>
      <c r="AV203" s="28">
        <v>13.498575265496539</v>
      </c>
      <c r="AW203" s="28">
        <v>11.798481512776606</v>
      </c>
      <c r="AX203" s="28">
        <v>12.783007060631435</v>
      </c>
      <c r="AY203" s="28">
        <v>13.233105080114573</v>
      </c>
      <c r="AZ203" s="28">
        <v>13.507899767281412</v>
      </c>
      <c r="BA203" s="29"/>
      <c r="BB203" s="19">
        <f>IFERROR(AZ203/AY203-1,"X")</f>
        <v>2.0765699773651392E-2</v>
      </c>
      <c r="BC203" s="19">
        <f>IFERROR(AZ203/AV203-1,"X")</f>
        <v>6.9077673765360892E-4</v>
      </c>
    </row>
    <row r="204" spans="1:55" x14ac:dyDescent="0.25">
      <c r="A204" s="54" t="s">
        <v>22</v>
      </c>
      <c r="B204" s="20" t="s">
        <v>24</v>
      </c>
      <c r="C204" s="27">
        <f t="shared" ref="C204:K204" si="71">C162*1000/C28</f>
        <v>930.70235728486227</v>
      </c>
      <c r="D204" s="27">
        <f t="shared" si="71"/>
        <v>924.14170040485828</v>
      </c>
      <c r="E204" s="27">
        <f t="shared" si="71"/>
        <v>947.76284783153676</v>
      </c>
      <c r="F204" s="27">
        <f t="shared" si="71"/>
        <v>954.51806256306759</v>
      </c>
      <c r="G204" s="27">
        <f t="shared" si="71"/>
        <v>1203.1894711305192</v>
      </c>
      <c r="H204" s="27">
        <f t="shared" si="71"/>
        <v>1066.0675071816152</v>
      </c>
      <c r="I204" s="27">
        <f t="shared" si="71"/>
        <v>1320.9295733489187</v>
      </c>
      <c r="J204" s="27">
        <f t="shared" si="71"/>
        <v>1152.9652216507473</v>
      </c>
      <c r="K204" s="27">
        <f t="shared" si="71"/>
        <v>1383.4022759033739</v>
      </c>
      <c r="L204" s="27">
        <v>1403.8829984805</v>
      </c>
      <c r="M204" s="27">
        <v>1410.421662322618</v>
      </c>
      <c r="N204" s="27">
        <v>1448.6422925890276</v>
      </c>
      <c r="O204" s="27">
        <v>1476.5907131147155</v>
      </c>
      <c r="P204" s="27">
        <v>1484.6794659088309</v>
      </c>
      <c r="Q204" s="29"/>
      <c r="R204" s="24">
        <f>IFERROR(P204/O204-1,"X")</f>
        <v>5.4779924607903929E-3</v>
      </c>
      <c r="S204" s="24">
        <f>IFERROR(P204/L204-1,"X")</f>
        <v>5.7552137546919013E-2</v>
      </c>
      <c r="T204" s="7"/>
      <c r="U204" s="27">
        <f t="shared" si="69"/>
        <v>513.81290322580651</v>
      </c>
      <c r="V204" s="27">
        <f t="shared" si="69"/>
        <v>881.1906693711968</v>
      </c>
      <c r="W204" s="27">
        <f t="shared" si="69"/>
        <v>966.84191176470586</v>
      </c>
      <c r="X204" s="27">
        <f t="shared" si="69"/>
        <v>1073.1774744027305</v>
      </c>
      <c r="Y204" s="27">
        <f t="shared" si="69"/>
        <v>1240.1875</v>
      </c>
      <c r="Z204" s="27">
        <f t="shared" si="69"/>
        <v>1172.3939393939395</v>
      </c>
      <c r="AA204" s="27">
        <f t="shared" si="69"/>
        <v>1187.3708920187794</v>
      </c>
      <c r="AB204" s="27">
        <v>1306.8999999999996</v>
      </c>
      <c r="AC204" s="27">
        <v>1456.1757425742574</v>
      </c>
      <c r="AD204" s="27">
        <v>1570.724890829694</v>
      </c>
      <c r="AE204" s="27">
        <v>1163.4942528735633</v>
      </c>
      <c r="AF204" s="27">
        <v>1414.4639745222928</v>
      </c>
      <c r="AG204" s="27">
        <v>1441.3942414965991</v>
      </c>
      <c r="AH204" s="27">
        <v>1349.70760212766</v>
      </c>
      <c r="AI204" s="29"/>
      <c r="AJ204" s="24">
        <f>IFERROR(AH204/AG204-1,"X")</f>
        <v>-6.3609688959032407E-2</v>
      </c>
      <c r="AK204" s="24">
        <f>IFERROR(AH204/AD204-1,"X")</f>
        <v>-0.14071037518561724</v>
      </c>
      <c r="AL204" s="11"/>
      <c r="AM204" s="27">
        <f t="shared" si="70"/>
        <v>970.95017128620373</v>
      </c>
      <c r="AN204" s="27">
        <f t="shared" si="70"/>
        <v>928.65274818917771</v>
      </c>
      <c r="AO204" s="27">
        <f t="shared" si="70"/>
        <v>946.36669357008338</v>
      </c>
      <c r="AP204" s="27">
        <f t="shared" si="70"/>
        <v>947.06048906048909</v>
      </c>
      <c r="AQ204" s="27">
        <f t="shared" si="70"/>
        <v>1200.5755844155844</v>
      </c>
      <c r="AR204" s="27">
        <f t="shared" si="70"/>
        <v>1058.8945485519591</v>
      </c>
      <c r="AS204" s="27">
        <f t="shared" si="70"/>
        <v>1329.7946400747896</v>
      </c>
      <c r="AT204" s="27">
        <v>1143.7762782247601</v>
      </c>
      <c r="AU204" s="27">
        <v>1377.0178067318132</v>
      </c>
      <c r="AV204" s="27">
        <v>1389.9006404391585</v>
      </c>
      <c r="AW204" s="27">
        <v>1430.6121553884711</v>
      </c>
      <c r="AX204" s="27">
        <v>1451.4356272774594</v>
      </c>
      <c r="AY204" s="27">
        <v>1479.0889494873152</v>
      </c>
      <c r="AZ204" s="27">
        <v>1499.3436297503756</v>
      </c>
      <c r="BA204" s="29"/>
      <c r="BB204" s="24">
        <f>IFERROR(AZ204/AY204-1,"X")</f>
        <v>1.3694024466940347E-2</v>
      </c>
      <c r="BC204" s="24">
        <f>IFERROR(AZ204/AV204-1,"X")</f>
        <v>7.8741592115992631E-2</v>
      </c>
    </row>
    <row r="205" spans="1:55" ht="22.5" x14ac:dyDescent="0.25">
      <c r="A205" s="52" t="s">
        <v>67</v>
      </c>
      <c r="B205" s="20" t="s">
        <v>24</v>
      </c>
      <c r="C205" s="27">
        <f t="shared" ref="C205:K205" si="72">C163*1000/C29</f>
        <v>932.9473064468649</v>
      </c>
      <c r="D205" s="27">
        <f t="shared" si="72"/>
        <v>920.71091617933723</v>
      </c>
      <c r="E205" s="27">
        <f t="shared" si="72"/>
        <v>965.62536023054759</v>
      </c>
      <c r="F205" s="27">
        <f t="shared" si="72"/>
        <v>994.00743169398902</v>
      </c>
      <c r="G205" s="27">
        <f t="shared" si="72"/>
        <v>1269.9165973954005</v>
      </c>
      <c r="H205" s="27">
        <f t="shared" si="72"/>
        <v>1093.9435445068164</v>
      </c>
      <c r="I205" s="27">
        <f t="shared" si="72"/>
        <v>1362.3505091021291</v>
      </c>
      <c r="J205" s="27">
        <f t="shared" si="72"/>
        <v>1217.4245604828129</v>
      </c>
      <c r="K205" s="27">
        <f t="shared" si="72"/>
        <v>1411.4495564266556</v>
      </c>
      <c r="L205" s="27">
        <v>1454.4899856938484</v>
      </c>
      <c r="M205" s="27">
        <v>1467.3260265514048</v>
      </c>
      <c r="N205" s="27">
        <v>1428.4279127823163</v>
      </c>
      <c r="O205" s="27">
        <v>1483.8289464485472</v>
      </c>
      <c r="P205" s="27">
        <v>1471.5838441449578</v>
      </c>
      <c r="Q205" s="29"/>
      <c r="R205" s="24">
        <f>IFERROR(P205/O205-1,"X")</f>
        <v>-8.2523678574254467E-3</v>
      </c>
      <c r="S205" s="24">
        <f>IFERROR(P205/L205-1,"X")</f>
        <v>1.1752475863871181E-2</v>
      </c>
      <c r="T205" s="7"/>
      <c r="U205" s="27">
        <f t="shared" si="69"/>
        <v>411.38028169014086</v>
      </c>
      <c r="V205" s="27">
        <f t="shared" si="69"/>
        <v>860.46566523605145</v>
      </c>
      <c r="W205" s="27">
        <f t="shared" si="69"/>
        <v>1078.9571428571428</v>
      </c>
      <c r="X205" s="27">
        <f t="shared" si="69"/>
        <v>1192.0576923076924</v>
      </c>
      <c r="Y205" s="27">
        <f t="shared" si="69"/>
        <v>1474.8505154639174</v>
      </c>
      <c r="Z205" s="27">
        <f t="shared" si="69"/>
        <v>1447.2829457364342</v>
      </c>
      <c r="AA205" s="27">
        <f t="shared" si="69"/>
        <v>1317.8616352201259</v>
      </c>
      <c r="AB205" s="27">
        <v>1427.0268817204299</v>
      </c>
      <c r="AC205" s="27">
        <v>1593.8724035608309</v>
      </c>
      <c r="AD205" s="27">
        <v>1754.3361823361824</v>
      </c>
      <c r="AE205" s="27">
        <v>1273.7292817679559</v>
      </c>
      <c r="AF205" s="27">
        <v>1719.5516411483252</v>
      </c>
      <c r="AG205" s="27">
        <v>1602.5716419213977</v>
      </c>
      <c r="AH205" s="27">
        <v>1224.3791567398118</v>
      </c>
      <c r="AI205" s="29"/>
      <c r="AJ205" s="24">
        <f>IFERROR(AH205/AG205-1,"X")</f>
        <v>-0.23599100051973543</v>
      </c>
      <c r="AK205" s="24">
        <f>IFERROR(AH205/AD205-1,"X")</f>
        <v>-0.30208407654834268</v>
      </c>
      <c r="AL205" s="11"/>
      <c r="AM205" s="27">
        <f t="shared" si="70"/>
        <v>980.53003533568904</v>
      </c>
      <c r="AN205" s="27">
        <f t="shared" si="70"/>
        <v>926.73027444253864</v>
      </c>
      <c r="AO205" s="27">
        <f t="shared" si="70"/>
        <v>959.02716939284721</v>
      </c>
      <c r="AP205" s="27">
        <f t="shared" si="70"/>
        <v>984.57430730478586</v>
      </c>
      <c r="AQ205" s="27">
        <f t="shared" si="70"/>
        <v>1258.2746705710103</v>
      </c>
      <c r="AR205" s="27">
        <f t="shared" si="70"/>
        <v>1078.6914840220848</v>
      </c>
      <c r="AS205" s="27">
        <f t="shared" si="70"/>
        <v>1364.6456846203764</v>
      </c>
      <c r="AT205" s="27">
        <v>1206.6697931034482</v>
      </c>
      <c r="AU205" s="27">
        <v>1397.8184035476718</v>
      </c>
      <c r="AV205" s="27">
        <v>1434.4087006296511</v>
      </c>
      <c r="AW205" s="27">
        <v>1478.7848266841072</v>
      </c>
      <c r="AX205" s="27">
        <v>1413.0358411333166</v>
      </c>
      <c r="AY205" s="27">
        <v>1477.2465452990916</v>
      </c>
      <c r="AZ205" s="27">
        <v>1508.1942390415579</v>
      </c>
      <c r="BA205" s="29"/>
      <c r="BB205" s="24">
        <f>IFERROR(AZ205/AY205-1,"X")</f>
        <v>2.0949579365034499E-2</v>
      </c>
      <c r="BC205" s="24">
        <f>IFERROR(AZ205/AV205-1,"X")</f>
        <v>5.1439689664122712E-2</v>
      </c>
    </row>
    <row r="206" spans="1:55" x14ac:dyDescent="0.25">
      <c r="A206" s="54" t="s">
        <v>17</v>
      </c>
      <c r="B206" s="20" t="s">
        <v>24</v>
      </c>
      <c r="C206" s="27">
        <f t="shared" ref="C206:K206" si="73">C164*1000/C30</f>
        <v>1079.2641605283211</v>
      </c>
      <c r="D206" s="27">
        <f t="shared" si="73"/>
        <v>1153.3648950424297</v>
      </c>
      <c r="E206" s="27">
        <f t="shared" si="73"/>
        <v>1314.3319161858487</v>
      </c>
      <c r="F206" s="27">
        <f t="shared" si="73"/>
        <v>1244.3649065132524</v>
      </c>
      <c r="G206" s="27">
        <f t="shared" si="73"/>
        <v>1547.8771025501899</v>
      </c>
      <c r="H206" s="27">
        <f t="shared" si="73"/>
        <v>1490.8592953689342</v>
      </c>
      <c r="I206" s="27">
        <f t="shared" si="73"/>
        <v>1690.7737520128824</v>
      </c>
      <c r="J206" s="27">
        <f t="shared" si="73"/>
        <v>1611.1060647266793</v>
      </c>
      <c r="K206" s="27">
        <f t="shared" si="73"/>
        <v>1826.8148148148146</v>
      </c>
      <c r="L206" s="27">
        <v>1982.4548057259715</v>
      </c>
      <c r="M206" s="27">
        <v>1778.6643227239083</v>
      </c>
      <c r="N206" s="27">
        <v>1974.025546924709</v>
      </c>
      <c r="O206" s="27">
        <v>1921.6793344374382</v>
      </c>
      <c r="P206" s="27">
        <v>2053.5982166335643</v>
      </c>
      <c r="Q206" s="29"/>
      <c r="R206" s="24">
        <f>IFERROR(P206/O206-1,"X")</f>
        <v>6.8647708195678003E-2</v>
      </c>
      <c r="S206" s="24">
        <f>IFERROR(P206/L206-1,"X")</f>
        <v>3.5886523466818865E-2</v>
      </c>
      <c r="T206" s="7"/>
      <c r="U206" s="27">
        <f t="shared" si="69"/>
        <v>113690</v>
      </c>
      <c r="V206" s="27">
        <f t="shared" si="69"/>
        <v>992.65019011406844</v>
      </c>
      <c r="W206" s="27">
        <f t="shared" si="69"/>
        <v>1715.8481012658228</v>
      </c>
      <c r="X206" s="27">
        <f t="shared" si="69"/>
        <v>1709.9952153110048</v>
      </c>
      <c r="Y206" s="27">
        <f t="shared" si="69"/>
        <v>2100.3627450980393</v>
      </c>
      <c r="Z206" s="27">
        <f t="shared" si="69"/>
        <v>1953.2655601659751</v>
      </c>
      <c r="AA206" s="27">
        <f t="shared" si="69"/>
        <v>1903.8763440860216</v>
      </c>
      <c r="AB206" s="27">
        <v>2213.383647798742</v>
      </c>
      <c r="AC206" s="27">
        <v>1959.4020270270271</v>
      </c>
      <c r="AD206" s="27">
        <v>2235.0638977635781</v>
      </c>
      <c r="AE206" s="27">
        <v>2431.0652173913045</v>
      </c>
      <c r="AF206" s="27">
        <v>2434.5615600000006</v>
      </c>
      <c r="AG206" s="27">
        <v>2179.7094662162167</v>
      </c>
      <c r="AH206" s="27">
        <v>2293.6245027624295</v>
      </c>
      <c r="AI206" s="29"/>
      <c r="AJ206" s="24">
        <f>IFERROR(AH206/AG206-1,"X")</f>
        <v>5.2261568943846148E-2</v>
      </c>
      <c r="AK206" s="24">
        <f>IFERROR(AH206/AD206-1,"X")</f>
        <v>2.6200863902570148E-2</v>
      </c>
      <c r="AL206" s="11"/>
      <c r="AM206" s="27">
        <f t="shared" si="70"/>
        <v>1050.6537093495933</v>
      </c>
      <c r="AN206" s="27">
        <f t="shared" si="70"/>
        <v>1163.3928825622777</v>
      </c>
      <c r="AO206" s="27">
        <f t="shared" si="70"/>
        <v>1294.0960127591707</v>
      </c>
      <c r="AP206" s="27">
        <f t="shared" si="70"/>
        <v>1223.4725203950193</v>
      </c>
      <c r="AQ206" s="27">
        <f t="shared" si="70"/>
        <v>1515.5086157380815</v>
      </c>
      <c r="AR206" s="27">
        <f t="shared" si="70"/>
        <v>1464.7731741573034</v>
      </c>
      <c r="AS206" s="27">
        <f t="shared" si="70"/>
        <v>1673.5252393385554</v>
      </c>
      <c r="AT206" s="27">
        <v>1583.8854462762934</v>
      </c>
      <c r="AU206" s="27">
        <v>1817.4393215480168</v>
      </c>
      <c r="AV206" s="27">
        <v>1965.1800305877209</v>
      </c>
      <c r="AW206" s="27">
        <v>1730.9908657664814</v>
      </c>
      <c r="AX206" s="27">
        <v>1937.8095321704322</v>
      </c>
      <c r="AY206" s="27">
        <v>1896.9784549317021</v>
      </c>
      <c r="AZ206" s="27">
        <v>2025.8107078299713</v>
      </c>
      <c r="BA206" s="29"/>
      <c r="BB206" s="24">
        <f>IFERROR(AZ206/AY206-1,"X")</f>
        <v>6.7914452356238053E-2</v>
      </c>
      <c r="BC206" s="24">
        <f>IFERROR(AZ206/AV206-1,"X")</f>
        <v>3.0852479822989887E-2</v>
      </c>
    </row>
    <row r="207" spans="1:55" ht="22.5" x14ac:dyDescent="0.25">
      <c r="A207" s="52" t="s">
        <v>67</v>
      </c>
      <c r="B207" s="20" t="s">
        <v>24</v>
      </c>
      <c r="C207" s="27">
        <f t="shared" ref="C207:K207" si="74">C165*1000/C31</f>
        <v>1080.344152498712</v>
      </c>
      <c r="D207" s="27">
        <f t="shared" si="74"/>
        <v>1159.449874400548</v>
      </c>
      <c r="E207" s="27">
        <f t="shared" si="74"/>
        <v>1348.8247997213514</v>
      </c>
      <c r="F207" s="27">
        <f t="shared" si="74"/>
        <v>1275.8540476190476</v>
      </c>
      <c r="G207" s="27">
        <f t="shared" si="74"/>
        <v>1439.2725347140504</v>
      </c>
      <c r="H207" s="27">
        <f t="shared" si="74"/>
        <v>1479.819453697535</v>
      </c>
      <c r="I207" s="27">
        <f t="shared" si="74"/>
        <v>1695.150592216582</v>
      </c>
      <c r="J207" s="27">
        <f t="shared" si="74"/>
        <v>1605.7495858641635</v>
      </c>
      <c r="K207" s="27">
        <f t="shared" si="74"/>
        <v>1814.6033851784077</v>
      </c>
      <c r="L207" s="27">
        <v>2003.5482041587902</v>
      </c>
      <c r="M207" s="27">
        <v>1802.8902675455604</v>
      </c>
      <c r="N207" s="27">
        <v>2007.3813685253326</v>
      </c>
      <c r="O207" s="27">
        <v>1820.1778370793975</v>
      </c>
      <c r="P207" s="27">
        <v>2075.7272934216517</v>
      </c>
      <c r="Q207" s="29"/>
      <c r="R207" s="24">
        <f>IFERROR(P207/O207-1,"X")</f>
        <v>0.14039807052716413</v>
      </c>
      <c r="S207" s="24">
        <f>IFERROR(P207/L207-1,"X")</f>
        <v>3.6025631483703968E-2</v>
      </c>
      <c r="T207" s="7"/>
      <c r="U207" s="27">
        <f t="shared" si="69"/>
        <v>39643.333333333336</v>
      </c>
      <c r="V207" s="27">
        <f t="shared" si="69"/>
        <v>986.89694656488552</v>
      </c>
      <c r="W207" s="27">
        <f t="shared" si="69"/>
        <v>1814</v>
      </c>
      <c r="X207" s="27">
        <f t="shared" si="69"/>
        <v>1696.1727748691098</v>
      </c>
      <c r="Y207" s="27">
        <f t="shared" si="69"/>
        <v>2103.25</v>
      </c>
      <c r="Z207" s="27">
        <f t="shared" si="69"/>
        <v>1992.4511627906977</v>
      </c>
      <c r="AA207" s="27">
        <f t="shared" si="69"/>
        <v>1978.8545454545454</v>
      </c>
      <c r="AB207" s="27">
        <v>2231.968253968254</v>
      </c>
      <c r="AC207" s="27">
        <v>1963.6385542168673</v>
      </c>
      <c r="AD207" s="27">
        <v>2220.0915750915751</v>
      </c>
      <c r="AE207" s="27">
        <v>2380.9383561643835</v>
      </c>
      <c r="AF207" s="27">
        <v>2459.5334843750002</v>
      </c>
      <c r="AG207" s="27">
        <v>1990.051411504425</v>
      </c>
      <c r="AH207" s="27">
        <v>2261.2970097656257</v>
      </c>
      <c r="AI207" s="29"/>
      <c r="AJ207" s="24">
        <f>IFERROR(AH207/AG207-1,"X")</f>
        <v>0.13630079941308981</v>
      </c>
      <c r="AK207" s="24">
        <f>IFERROR(AH207/AD207-1,"X")</f>
        <v>1.8560240999225819E-2</v>
      </c>
      <c r="AL207" s="11"/>
      <c r="AM207" s="27">
        <f t="shared" si="70"/>
        <v>1050.5197215777262</v>
      </c>
      <c r="AN207" s="27">
        <f t="shared" si="70"/>
        <v>1170.4308962837017</v>
      </c>
      <c r="AO207" s="27">
        <f t="shared" si="70"/>
        <v>1325.6936014625228</v>
      </c>
      <c r="AP207" s="27">
        <f t="shared" si="70"/>
        <v>1255.8288850087304</v>
      </c>
      <c r="AQ207" s="27">
        <f t="shared" si="70"/>
        <v>1407.8493961054967</v>
      </c>
      <c r="AR207" s="27">
        <f t="shared" si="70"/>
        <v>1454.1161380597016</v>
      </c>
      <c r="AS207" s="27">
        <f t="shared" si="70"/>
        <v>1673.863119599818</v>
      </c>
      <c r="AT207" s="27">
        <v>1583.1799199084669</v>
      </c>
      <c r="AU207" s="27">
        <v>1805.6027164685906</v>
      </c>
      <c r="AV207" s="27">
        <v>1990.3761140819965</v>
      </c>
      <c r="AW207" s="27">
        <v>1768.2026304973283</v>
      </c>
      <c r="AX207" s="27">
        <v>1981.3971703082907</v>
      </c>
      <c r="AY207" s="27">
        <v>1808.0067400716805</v>
      </c>
      <c r="AZ207" s="27">
        <v>2045.2522520064338</v>
      </c>
      <c r="BA207" s="29"/>
      <c r="BB207" s="24">
        <f>IFERROR(AZ207/AY207-1,"X")</f>
        <v>0.13121937362100056</v>
      </c>
      <c r="BC207" s="24">
        <f>IFERROR(AZ207/AV207-1,"X")</f>
        <v>2.7570737779752275E-2</v>
      </c>
    </row>
    <row r="208" spans="1:55" x14ac:dyDescent="0.25">
      <c r="A208" s="54" t="s">
        <v>18</v>
      </c>
      <c r="B208" s="20" t="s">
        <v>24</v>
      </c>
      <c r="C208" s="27">
        <f t="shared" ref="C208:K208" si="75">C166*1000/C32</f>
        <v>10.416756844835335</v>
      </c>
      <c r="D208" s="27">
        <f t="shared" si="75"/>
        <v>10.809669936529273</v>
      </c>
      <c r="E208" s="27">
        <f t="shared" si="75"/>
        <v>10.261127529256177</v>
      </c>
      <c r="F208" s="27">
        <f t="shared" si="75"/>
        <v>10.787482046701832</v>
      </c>
      <c r="G208" s="27">
        <f t="shared" si="75"/>
        <v>11.464339709010039</v>
      </c>
      <c r="H208" s="27">
        <f t="shared" si="75"/>
        <v>11.484139721977522</v>
      </c>
      <c r="I208" s="27">
        <f t="shared" si="75"/>
        <v>11.295391162470342</v>
      </c>
      <c r="J208" s="27">
        <f t="shared" si="75"/>
        <v>10.072204057631803</v>
      </c>
      <c r="K208" s="27">
        <f t="shared" si="75"/>
        <v>11.563449640025414</v>
      </c>
      <c r="L208" s="27">
        <v>12.909496166565285</v>
      </c>
      <c r="M208" s="27">
        <v>11.976282103551615</v>
      </c>
      <c r="N208" s="27">
        <v>12.064246970693429</v>
      </c>
      <c r="O208" s="27">
        <v>13.170078084371465</v>
      </c>
      <c r="P208" s="27">
        <v>13.357348494297463</v>
      </c>
      <c r="Q208" s="29"/>
      <c r="R208" s="24">
        <f>IFERROR(P208/O208-1,"X")</f>
        <v>1.4219384936542401E-2</v>
      </c>
      <c r="S208" s="24">
        <f>IFERROR(P208/L208-1,"X")</f>
        <v>3.4691696868239141E-2</v>
      </c>
      <c r="T208" s="7"/>
      <c r="U208" s="27">
        <f t="shared" si="69"/>
        <v>13.865943750671143</v>
      </c>
      <c r="V208" s="27">
        <f t="shared" si="69"/>
        <v>12.648579408273484</v>
      </c>
      <c r="W208" s="27">
        <f t="shared" si="69"/>
        <v>12.254391104080847</v>
      </c>
      <c r="X208" s="27">
        <f t="shared" si="69"/>
        <v>12.974768827504066</v>
      </c>
      <c r="Y208" s="27">
        <f t="shared" si="69"/>
        <v>14.28653863452214</v>
      </c>
      <c r="Z208" s="27">
        <f t="shared" si="69"/>
        <v>14.453010024987758</v>
      </c>
      <c r="AA208" s="27">
        <f t="shared" si="69"/>
        <v>14.082641354957449</v>
      </c>
      <c r="AB208" s="27">
        <v>11.911999517003158</v>
      </c>
      <c r="AC208" s="27">
        <v>14.09534591136711</v>
      </c>
      <c r="AD208" s="27">
        <v>16.978573091122087</v>
      </c>
      <c r="AE208" s="27">
        <v>14.588004432918227</v>
      </c>
      <c r="AF208" s="27">
        <v>13.584722318501797</v>
      </c>
      <c r="AG208" s="27">
        <v>15.856751964568778</v>
      </c>
      <c r="AH208" s="27">
        <v>15.497899761881051</v>
      </c>
      <c r="AI208" s="29"/>
      <c r="AJ208" s="24">
        <f>IFERROR(AH208/AG208-1,"X")</f>
        <v>-2.2630876959516488E-2</v>
      </c>
      <c r="AK208" s="24">
        <f>IFERROR(AH208/AD208-1,"X")</f>
        <v>-8.7208349093556237E-2</v>
      </c>
      <c r="AL208" s="11"/>
      <c r="AM208" s="27">
        <f t="shared" si="70"/>
        <v>7.9860504782007</v>
      </c>
      <c r="AN208" s="27">
        <f t="shared" si="70"/>
        <v>9.1800824993988268</v>
      </c>
      <c r="AO208" s="27">
        <f t="shared" si="70"/>
        <v>8.6541149279150069</v>
      </c>
      <c r="AP208" s="27">
        <f t="shared" si="70"/>
        <v>9.3124926865694242</v>
      </c>
      <c r="AQ208" s="27">
        <f t="shared" si="70"/>
        <v>9.8934971568969541</v>
      </c>
      <c r="AR208" s="27">
        <f t="shared" si="70"/>
        <v>9.5660982268844581</v>
      </c>
      <c r="AS208" s="27">
        <f t="shared" si="70"/>
        <v>9.6915384697881279</v>
      </c>
      <c r="AT208" s="27">
        <v>9.065501929669681</v>
      </c>
      <c r="AU208" s="27">
        <v>10.015185519651661</v>
      </c>
      <c r="AV208" s="27">
        <v>10.521463580556272</v>
      </c>
      <c r="AW208" s="27">
        <v>10.346912619049062</v>
      </c>
      <c r="AX208" s="27">
        <v>10.94625794930389</v>
      </c>
      <c r="AY208" s="27">
        <v>11.476642256248722</v>
      </c>
      <c r="AZ208" s="27">
        <v>11.885407179744028</v>
      </c>
      <c r="BA208" s="29"/>
      <c r="BB208" s="24">
        <f>IFERROR(AZ208/AY208-1,"X")</f>
        <v>3.561711817520008E-2</v>
      </c>
      <c r="BC208" s="24">
        <f>IFERROR(AZ208/AV208-1,"X")</f>
        <v>0.1296343981752055</v>
      </c>
    </row>
    <row r="209" spans="1:55" x14ac:dyDescent="0.25">
      <c r="A209" s="52" t="s">
        <v>81</v>
      </c>
      <c r="B209" s="20" t="s">
        <v>24</v>
      </c>
      <c r="C209" s="27">
        <f t="shared" ref="C209:K209" si="76">C167*1000/C33</f>
        <v>7.3949880439944629</v>
      </c>
      <c r="D209" s="27">
        <f t="shared" si="76"/>
        <v>7.4097014854775809</v>
      </c>
      <c r="E209" s="27">
        <f t="shared" si="76"/>
        <v>7.2075256599905009</v>
      </c>
      <c r="F209" s="27">
        <f t="shared" si="76"/>
        <v>7.6431905046428881</v>
      </c>
      <c r="G209" s="27">
        <f t="shared" si="76"/>
        <v>7.9822150761796298</v>
      </c>
      <c r="H209" s="27">
        <f t="shared" si="76"/>
        <v>8.1799720007227208</v>
      </c>
      <c r="I209" s="27">
        <f t="shared" si="76"/>
        <v>7.832007696311603</v>
      </c>
      <c r="J209" s="27">
        <f t="shared" si="76"/>
        <v>7.5156699816430326</v>
      </c>
      <c r="K209" s="27">
        <f t="shared" si="76"/>
        <v>7.9127494396699625</v>
      </c>
      <c r="L209" s="27">
        <v>8.0168129062066189</v>
      </c>
      <c r="M209" s="27">
        <v>8.0773027353315712</v>
      </c>
      <c r="N209" s="27">
        <v>8.1382012174860332</v>
      </c>
      <c r="O209" s="27">
        <v>8.5115391455371228</v>
      </c>
      <c r="P209" s="27">
        <v>8.544692075221656</v>
      </c>
      <c r="Q209" s="29"/>
      <c r="R209" s="24">
        <f>IFERROR(P209/O209-1,"X")</f>
        <v>3.895056947710307E-3</v>
      </c>
      <c r="S209" s="24">
        <f>IFERROR(P209/L209-1,"X")</f>
        <v>6.5846512222625719E-2</v>
      </c>
      <c r="T209" s="7"/>
      <c r="U209" s="27">
        <f t="shared" si="69"/>
        <v>7.4533397040595757</v>
      </c>
      <c r="V209" s="27">
        <f t="shared" si="69"/>
        <v>7.3556230559798967</v>
      </c>
      <c r="W209" s="27">
        <f t="shared" si="69"/>
        <v>7.3961876128932911</v>
      </c>
      <c r="X209" s="27">
        <f t="shared" si="69"/>
        <v>8.1652531587356929</v>
      </c>
      <c r="Y209" s="27">
        <f t="shared" si="69"/>
        <v>7.950042614270636</v>
      </c>
      <c r="Z209" s="27">
        <f t="shared" si="69"/>
        <v>8.8073790212061844</v>
      </c>
      <c r="AA209" s="27">
        <f t="shared" si="69"/>
        <v>7.5590575717220476</v>
      </c>
      <c r="AB209" s="27">
        <v>7.0924041894538856</v>
      </c>
      <c r="AC209" s="27">
        <v>7.3996884103880269</v>
      </c>
      <c r="AD209" s="27">
        <v>7.5926935228667594</v>
      </c>
      <c r="AE209" s="27">
        <v>7.813273218975092</v>
      </c>
      <c r="AF209" s="27">
        <v>7.9271993682892008</v>
      </c>
      <c r="AG209" s="27">
        <v>8.5400658967110683</v>
      </c>
      <c r="AH209" s="27">
        <v>8.246065541332726</v>
      </c>
      <c r="AI209" s="29"/>
      <c r="AJ209" s="24">
        <f>IFERROR(AH209/AG209-1,"X")</f>
        <v>-3.4426005482178668E-2</v>
      </c>
      <c r="AK209" s="24">
        <f>IFERROR(AH209/AD209-1,"X")</f>
        <v>8.6052731681875327E-2</v>
      </c>
      <c r="AL209" s="11"/>
      <c r="AM209" s="27">
        <f t="shared" si="70"/>
        <v>7.3528958322124343</v>
      </c>
      <c r="AN209" s="27">
        <f t="shared" si="70"/>
        <v>7.461628064954267</v>
      </c>
      <c r="AO209" s="27">
        <f t="shared" si="70"/>
        <v>7.0598266910446403</v>
      </c>
      <c r="AP209" s="27">
        <f t="shared" si="70"/>
        <v>7.3020301794232321</v>
      </c>
      <c r="AQ209" s="27">
        <f t="shared" si="70"/>
        <v>7.9962080879300279</v>
      </c>
      <c r="AR209" s="27">
        <f t="shared" si="70"/>
        <v>7.8481288559066433</v>
      </c>
      <c r="AS209" s="27">
        <f t="shared" si="70"/>
        <v>7.9444797887569294</v>
      </c>
      <c r="AT209" s="27">
        <v>7.6829988500486222</v>
      </c>
      <c r="AU209" s="27">
        <v>8.1305766121090794</v>
      </c>
      <c r="AV209" s="27">
        <v>8.2344723655209737</v>
      </c>
      <c r="AW209" s="27">
        <v>8.2212187116346911</v>
      </c>
      <c r="AX209" s="27">
        <v>8.3027101026897938</v>
      </c>
      <c r="AY209" s="27">
        <v>8.4960986584880658</v>
      </c>
      <c r="AZ209" s="27">
        <v>8.7269630375039391</v>
      </c>
      <c r="BA209" s="29"/>
      <c r="BB209" s="24">
        <f>IFERROR(AZ209/AY209-1,"X")</f>
        <v>2.717298707274618E-2</v>
      </c>
      <c r="BC209" s="24">
        <f>IFERROR(AZ209/AV209-1,"X")</f>
        <v>5.9808406674008774E-2</v>
      </c>
    </row>
    <row r="210" spans="1:55" s="6" customFormat="1" x14ac:dyDescent="0.25">
      <c r="A210" s="52" t="s">
        <v>82</v>
      </c>
      <c r="B210" s="20" t="s">
        <v>24</v>
      </c>
      <c r="C210" s="27">
        <f t="shared" ref="C210:K210" si="77">C168*1000/C34</f>
        <v>17.522022826146507</v>
      </c>
      <c r="D210" s="27">
        <f t="shared" si="77"/>
        <v>17.945483255461337</v>
      </c>
      <c r="E210" s="27">
        <f t="shared" si="77"/>
        <v>18.224857242141187</v>
      </c>
      <c r="F210" s="27">
        <f t="shared" si="77"/>
        <v>17.942734804652964</v>
      </c>
      <c r="G210" s="27">
        <f t="shared" si="77"/>
        <v>17.473277523007205</v>
      </c>
      <c r="H210" s="27">
        <f t="shared" si="77"/>
        <v>17.417166242602523</v>
      </c>
      <c r="I210" s="27">
        <f t="shared" si="77"/>
        <v>16.953124609827952</v>
      </c>
      <c r="J210" s="27">
        <f t="shared" si="77"/>
        <v>15.184592825175663</v>
      </c>
      <c r="K210" s="27">
        <f t="shared" si="77"/>
        <v>17.664053255380313</v>
      </c>
      <c r="L210" s="27">
        <v>22.548804725223778</v>
      </c>
      <c r="M210" s="27">
        <v>19.461460899584036</v>
      </c>
      <c r="N210" s="27">
        <v>21.191091198106346</v>
      </c>
      <c r="O210" s="27">
        <v>18.925475779947234</v>
      </c>
      <c r="P210" s="27">
        <v>17.142842100368593</v>
      </c>
      <c r="Q210" s="29"/>
      <c r="R210" s="24">
        <f>IFERROR(P210/O210-1,"X")</f>
        <v>-9.419227819188869E-2</v>
      </c>
      <c r="S210" s="24">
        <f>IFERROR(P210/L210-1,"X")</f>
        <v>-0.23974497498787206</v>
      </c>
      <c r="T210" s="7"/>
      <c r="U210" s="27">
        <f t="shared" si="69"/>
        <v>29.660359355307047</v>
      </c>
      <c r="V210" s="27">
        <f t="shared" si="69"/>
        <v>25.368736011487275</v>
      </c>
      <c r="W210" s="27">
        <f t="shared" si="69"/>
        <v>24.212196710225019</v>
      </c>
      <c r="X210" s="27">
        <f t="shared" si="69"/>
        <v>23.276111265860827</v>
      </c>
      <c r="Y210" s="27">
        <f t="shared" si="69"/>
        <v>21.626108635815758</v>
      </c>
      <c r="Z210" s="27">
        <f t="shared" si="69"/>
        <v>21.819545884428621</v>
      </c>
      <c r="AA210" s="27">
        <f t="shared" si="69"/>
        <v>20.491836030464039</v>
      </c>
      <c r="AB210" s="27">
        <v>17.435959830618128</v>
      </c>
      <c r="AC210" s="27">
        <v>20.56363788913923</v>
      </c>
      <c r="AD210" s="27">
        <v>31.554000121202684</v>
      </c>
      <c r="AE210" s="27">
        <v>24.910931310968436</v>
      </c>
      <c r="AF210" s="27">
        <v>9.1000042128713403</v>
      </c>
      <c r="AG210" s="27">
        <v>19.870230414414589</v>
      </c>
      <c r="AH210" s="27">
        <v>18.375181335925646</v>
      </c>
      <c r="AI210" s="29"/>
      <c r="AJ210" s="24">
        <f>IFERROR(AH210/AG210-1,"X")</f>
        <v>-7.5240651331570874E-2</v>
      </c>
      <c r="AK210" s="24">
        <f>IFERROR(AH210/AD210-1,"X")</f>
        <v>-0.41765921070722001</v>
      </c>
      <c r="AL210" s="11"/>
      <c r="AM210" s="27">
        <f t="shared" si="70"/>
        <v>9.4276776254683927</v>
      </c>
      <c r="AN210" s="27">
        <f t="shared" si="70"/>
        <v>12.395624581315742</v>
      </c>
      <c r="AO210" s="27">
        <f t="shared" si="70"/>
        <v>13.015365080288808</v>
      </c>
      <c r="AP210" s="27">
        <f t="shared" si="70"/>
        <v>14.08222981263472</v>
      </c>
      <c r="AQ210" s="27">
        <f t="shared" si="70"/>
        <v>14.053880337238153</v>
      </c>
      <c r="AR210" s="27">
        <f t="shared" si="70"/>
        <v>13.417049091147611</v>
      </c>
      <c r="AS210" s="27">
        <f t="shared" si="70"/>
        <v>13.617704364244007</v>
      </c>
      <c r="AT210" s="27">
        <v>12.983747345423707</v>
      </c>
      <c r="AU210" s="27">
        <v>14.578463787355179</v>
      </c>
      <c r="AV210" s="27">
        <v>15.747826919099097</v>
      </c>
      <c r="AW210" s="27">
        <v>15.101345215843441</v>
      </c>
      <c r="AX210" s="27">
        <v>13.845742219510216</v>
      </c>
      <c r="AY210" s="27">
        <v>18.216003107169641</v>
      </c>
      <c r="AZ210" s="27">
        <v>16.27294991761514</v>
      </c>
      <c r="BA210" s="29"/>
      <c r="BB210" s="24">
        <f>IFERROR(AZ210/AY210-1,"X")</f>
        <v>-0.10666737253628011</v>
      </c>
      <c r="BC210" s="24">
        <f>IFERROR(AZ210/AV210-1,"X")</f>
        <v>3.3345743588226062E-2</v>
      </c>
    </row>
    <row r="211" spans="1:55" s="6" customFormat="1" x14ac:dyDescent="0.25">
      <c r="A211" s="52" t="s">
        <v>225</v>
      </c>
      <c r="B211" s="20" t="s">
        <v>24</v>
      </c>
      <c r="C211" s="25" t="s">
        <v>1</v>
      </c>
      <c r="D211" s="25" t="s">
        <v>1</v>
      </c>
      <c r="E211" s="25" t="s">
        <v>1</v>
      </c>
      <c r="F211" s="25" t="s">
        <v>1</v>
      </c>
      <c r="G211" s="25" t="s">
        <v>1</v>
      </c>
      <c r="H211" s="25" t="s">
        <v>1</v>
      </c>
      <c r="I211" s="25" t="s">
        <v>1</v>
      </c>
      <c r="J211" s="25" t="s">
        <v>1</v>
      </c>
      <c r="K211" s="25" t="s">
        <v>1</v>
      </c>
      <c r="L211" s="25" t="s">
        <v>1</v>
      </c>
      <c r="M211" s="25" t="s">
        <v>1</v>
      </c>
      <c r="N211" s="27" t="s">
        <v>1</v>
      </c>
      <c r="O211" s="27">
        <v>343.27884300049158</v>
      </c>
      <c r="P211" s="27">
        <v>440.02505077113506</v>
      </c>
      <c r="Q211" s="29"/>
      <c r="R211" s="24">
        <f>IFERROR(P211/O211-1,"X")</f>
        <v>0.28182980030174742</v>
      </c>
      <c r="S211" s="24" t="str">
        <f>IFERROR(P211/L211-1,"X")</f>
        <v>X</v>
      </c>
      <c r="T211" s="7"/>
      <c r="U211" s="25" t="s">
        <v>1</v>
      </c>
      <c r="V211" s="25" t="s">
        <v>1</v>
      </c>
      <c r="W211" s="25" t="s">
        <v>1</v>
      </c>
      <c r="X211" s="25" t="s">
        <v>1</v>
      </c>
      <c r="Y211" s="25" t="s">
        <v>1</v>
      </c>
      <c r="Z211" s="25" t="s">
        <v>1</v>
      </c>
      <c r="AA211" s="25" t="s">
        <v>1</v>
      </c>
      <c r="AB211" s="25" t="s">
        <v>1</v>
      </c>
      <c r="AC211" s="25" t="s">
        <v>1</v>
      </c>
      <c r="AD211" s="25" t="s">
        <v>1</v>
      </c>
      <c r="AE211" s="25" t="s">
        <v>1</v>
      </c>
      <c r="AF211" s="27" t="s">
        <v>1</v>
      </c>
      <c r="AG211" s="27">
        <v>1000</v>
      </c>
      <c r="AH211" s="27">
        <v>549.99999999999977</v>
      </c>
      <c r="AI211" s="29"/>
      <c r="AJ211" s="24">
        <f>IFERROR(AH211/AG211-1,"X")</f>
        <v>-0.45000000000000018</v>
      </c>
      <c r="AK211" s="24" t="str">
        <f>IFERROR(AH211/AD211-1,"X")</f>
        <v>X</v>
      </c>
      <c r="AL211" s="11"/>
      <c r="AM211" s="25" t="s">
        <v>1</v>
      </c>
      <c r="AN211" s="25" t="s">
        <v>1</v>
      </c>
      <c r="AO211" s="25" t="s">
        <v>1</v>
      </c>
      <c r="AP211" s="25" t="s">
        <v>1</v>
      </c>
      <c r="AQ211" s="25" t="s">
        <v>1</v>
      </c>
      <c r="AR211" s="25" t="s">
        <v>1</v>
      </c>
      <c r="AS211" s="25" t="s">
        <v>1</v>
      </c>
      <c r="AT211" s="25" t="s">
        <v>1</v>
      </c>
      <c r="AU211" s="25" t="s">
        <v>1</v>
      </c>
      <c r="AV211" s="25" t="s">
        <v>1</v>
      </c>
      <c r="AW211" s="25" t="s">
        <v>1</v>
      </c>
      <c r="AX211" s="27" t="s">
        <v>1</v>
      </c>
      <c r="AY211" s="27">
        <v>283.82602763678472</v>
      </c>
      <c r="AZ211" s="27">
        <v>437.04904770092588</v>
      </c>
      <c r="BA211" s="29"/>
      <c r="BB211" s="24">
        <f>IFERROR(AZ211/AY211-1,"X")</f>
        <v>0.53984837592210666</v>
      </c>
      <c r="BC211" s="24" t="str">
        <f>IFERROR(AZ211/AV211-1,"X")</f>
        <v>X</v>
      </c>
    </row>
    <row r="212" spans="1:55" s="6" customFormat="1" x14ac:dyDescent="0.25">
      <c r="A212" s="52" t="s">
        <v>224</v>
      </c>
      <c r="B212" s="20" t="s">
        <v>24</v>
      </c>
      <c r="C212" s="25" t="s">
        <v>1</v>
      </c>
      <c r="D212" s="25" t="s">
        <v>1</v>
      </c>
      <c r="E212" s="25" t="s">
        <v>1</v>
      </c>
      <c r="F212" s="25" t="s">
        <v>1</v>
      </c>
      <c r="G212" s="25" t="s">
        <v>1</v>
      </c>
      <c r="H212" s="25" t="s">
        <v>1</v>
      </c>
      <c r="I212" s="25" t="s">
        <v>1</v>
      </c>
      <c r="J212" s="25" t="s">
        <v>1</v>
      </c>
      <c r="K212" s="25" t="s">
        <v>1</v>
      </c>
      <c r="L212" s="25" t="s">
        <v>1</v>
      </c>
      <c r="M212" s="25" t="s">
        <v>1</v>
      </c>
      <c r="N212" s="27" t="s">
        <v>1</v>
      </c>
      <c r="O212" s="27">
        <v>18.9242439813296</v>
      </c>
      <c r="P212" s="27">
        <v>17.139235239592509</v>
      </c>
      <c r="Q212" s="29"/>
      <c r="R212" s="24">
        <f>IFERROR(P212/O212-1,"X")</f>
        <v>-9.4323912939304533E-2</v>
      </c>
      <c r="S212" s="24" t="str">
        <f>IFERROR(P212/L212-1,"X")</f>
        <v>X</v>
      </c>
      <c r="T212" s="7"/>
      <c r="U212" s="25" t="s">
        <v>1</v>
      </c>
      <c r="V212" s="25" t="s">
        <v>1</v>
      </c>
      <c r="W212" s="25" t="s">
        <v>1</v>
      </c>
      <c r="X212" s="25" t="s">
        <v>1</v>
      </c>
      <c r="Y212" s="25" t="s">
        <v>1</v>
      </c>
      <c r="Z212" s="25" t="s">
        <v>1</v>
      </c>
      <c r="AA212" s="25" t="s">
        <v>1</v>
      </c>
      <c r="AB212" s="25" t="s">
        <v>1</v>
      </c>
      <c r="AC212" s="25" t="s">
        <v>1</v>
      </c>
      <c r="AD212" s="25" t="s">
        <v>1</v>
      </c>
      <c r="AE212" s="25" t="s">
        <v>1</v>
      </c>
      <c r="AF212" s="27" t="s">
        <v>1</v>
      </c>
      <c r="AG212" s="27">
        <v>19.869509942663939</v>
      </c>
      <c r="AH212" s="27">
        <v>18.374892620281717</v>
      </c>
      <c r="AI212" s="29"/>
      <c r="AJ212" s="24">
        <f>IFERROR(AH212/AG212-1,"X")</f>
        <v>-7.5221649990117267E-2</v>
      </c>
      <c r="AK212" s="24" t="str">
        <f>IFERROR(AH212/AD212-1,"X")</f>
        <v>X</v>
      </c>
      <c r="AL212" s="11"/>
      <c r="AM212" s="25" t="s">
        <v>1</v>
      </c>
      <c r="AN212" s="25" t="s">
        <v>1</v>
      </c>
      <c r="AO212" s="25" t="s">
        <v>1</v>
      </c>
      <c r="AP212" s="25" t="s">
        <v>1</v>
      </c>
      <c r="AQ212" s="25" t="s">
        <v>1</v>
      </c>
      <c r="AR212" s="25" t="s">
        <v>1</v>
      </c>
      <c r="AS212" s="25" t="s">
        <v>1</v>
      </c>
      <c r="AT212" s="25" t="s">
        <v>1</v>
      </c>
      <c r="AU212" s="25" t="s">
        <v>1</v>
      </c>
      <c r="AV212" s="25" t="s">
        <v>1</v>
      </c>
      <c r="AW212" s="25" t="s">
        <v>1</v>
      </c>
      <c r="AX212" s="27" t="s">
        <v>1</v>
      </c>
      <c r="AY212" s="27">
        <v>18.214383516033649</v>
      </c>
      <c r="AZ212" s="27">
        <v>16.266988938575501</v>
      </c>
      <c r="BA212" s="29"/>
      <c r="BB212" s="24">
        <f>IFERROR(AZ212/AY212-1,"X")</f>
        <v>-0.10691520664116394</v>
      </c>
      <c r="BC212" s="24" t="str">
        <f>IFERROR(AZ212/AV212-1,"X")</f>
        <v>X</v>
      </c>
    </row>
    <row r="213" spans="1:55" s="6" customFormat="1" x14ac:dyDescent="0.25">
      <c r="A213" s="52" t="s">
        <v>231</v>
      </c>
      <c r="B213" s="20" t="s">
        <v>24</v>
      </c>
      <c r="C213" s="25" t="s">
        <v>1</v>
      </c>
      <c r="D213" s="25" t="s">
        <v>1</v>
      </c>
      <c r="E213" s="25" t="s">
        <v>1</v>
      </c>
      <c r="F213" s="25" t="s">
        <v>1</v>
      </c>
      <c r="G213" s="25" t="s">
        <v>1</v>
      </c>
      <c r="H213" s="25" t="s">
        <v>1</v>
      </c>
      <c r="I213" s="25" t="s">
        <v>1</v>
      </c>
      <c r="J213" s="25" t="s">
        <v>1</v>
      </c>
      <c r="K213" s="25" t="s">
        <v>1</v>
      </c>
      <c r="L213" s="25" t="s">
        <v>1</v>
      </c>
      <c r="M213" s="25" t="s">
        <v>1</v>
      </c>
      <c r="N213" s="27" t="s">
        <v>1</v>
      </c>
      <c r="O213" s="27">
        <v>25.021871525868569</v>
      </c>
      <c r="P213" s="27">
        <v>32.935718902717568</v>
      </c>
      <c r="Q213" s="29"/>
      <c r="R213" s="24">
        <f>IFERROR(P213/O213-1,"X")</f>
        <v>0.3162771964785831</v>
      </c>
      <c r="S213" s="24" t="str">
        <f>IFERROR(P213/L213-1,"X")</f>
        <v>X</v>
      </c>
      <c r="T213" s="7"/>
      <c r="U213" s="25" t="s">
        <v>1</v>
      </c>
      <c r="V213" s="25" t="s">
        <v>1</v>
      </c>
      <c r="W213" s="25" t="s">
        <v>1</v>
      </c>
      <c r="X213" s="25" t="s">
        <v>1</v>
      </c>
      <c r="Y213" s="25" t="s">
        <v>1</v>
      </c>
      <c r="Z213" s="25" t="s">
        <v>1</v>
      </c>
      <c r="AA213" s="25" t="s">
        <v>1</v>
      </c>
      <c r="AB213" s="25" t="s">
        <v>1</v>
      </c>
      <c r="AC213" s="25" t="s">
        <v>1</v>
      </c>
      <c r="AD213" s="25" t="s">
        <v>1</v>
      </c>
      <c r="AE213" s="25" t="s">
        <v>1</v>
      </c>
      <c r="AF213" s="27" t="s">
        <v>1</v>
      </c>
      <c r="AG213" s="27">
        <v>38.038648212714214</v>
      </c>
      <c r="AH213" s="27">
        <v>41.410624596666246</v>
      </c>
      <c r="AI213" s="29"/>
      <c r="AJ213" s="24">
        <f>IFERROR(AH213/AG213-1,"X")</f>
        <v>8.8646062423032301E-2</v>
      </c>
      <c r="AK213" s="24" t="str">
        <f>IFERROR(AH213/AD213-1,"X")</f>
        <v>X</v>
      </c>
      <c r="AL213" s="11"/>
      <c r="AM213" s="25" t="s">
        <v>1</v>
      </c>
      <c r="AN213" s="25" t="s">
        <v>1</v>
      </c>
      <c r="AO213" s="25" t="s">
        <v>1</v>
      </c>
      <c r="AP213" s="25" t="s">
        <v>1</v>
      </c>
      <c r="AQ213" s="25" t="s">
        <v>1</v>
      </c>
      <c r="AR213" s="25" t="s">
        <v>1</v>
      </c>
      <c r="AS213" s="25" t="s">
        <v>1</v>
      </c>
      <c r="AT213" s="25" t="s">
        <v>1</v>
      </c>
      <c r="AU213" s="25" t="s">
        <v>1</v>
      </c>
      <c r="AV213" s="25" t="s">
        <v>1</v>
      </c>
      <c r="AW213" s="25" t="s">
        <v>1</v>
      </c>
      <c r="AX213" s="27" t="s">
        <v>1</v>
      </c>
      <c r="AY213" s="27">
        <v>12.953705802735682</v>
      </c>
      <c r="AZ213" s="27">
        <v>20.658954713052637</v>
      </c>
      <c r="BA213" s="29"/>
      <c r="BB213" s="24">
        <f>IFERROR(AZ213/AY213-1,"X")</f>
        <v>0.59482969797644247</v>
      </c>
      <c r="BC213" s="24" t="str">
        <f>IFERROR(AZ213/AV213-1,"X")</f>
        <v>X</v>
      </c>
    </row>
    <row r="214" spans="1:55" x14ac:dyDescent="0.25">
      <c r="A214" s="54" t="s">
        <v>83</v>
      </c>
      <c r="B214" s="20" t="s">
        <v>24</v>
      </c>
      <c r="C214" s="27">
        <f t="shared" ref="C214:K214" si="78">C172*1000/C38</f>
        <v>8.122101308398662</v>
      </c>
      <c r="D214" s="27">
        <f t="shared" si="78"/>
        <v>7.8475032202383677</v>
      </c>
      <c r="E214" s="27">
        <f t="shared" si="78"/>
        <v>7.8343105631533181</v>
      </c>
      <c r="F214" s="27">
        <f t="shared" si="78"/>
        <v>8.4187040698065676</v>
      </c>
      <c r="G214" s="27">
        <f t="shared" si="78"/>
        <v>9.0022866960769257</v>
      </c>
      <c r="H214" s="27">
        <f t="shared" si="78"/>
        <v>9.1735585512915296</v>
      </c>
      <c r="I214" s="27">
        <f t="shared" si="78"/>
        <v>8.580647200467002</v>
      </c>
      <c r="J214" s="27">
        <f t="shared" si="78"/>
        <v>8.0006281216070949</v>
      </c>
      <c r="K214" s="27">
        <f t="shared" si="78"/>
        <v>8.731310639786372</v>
      </c>
      <c r="L214" s="27">
        <v>9.3943093832755729</v>
      </c>
      <c r="M214" s="27">
        <v>9.4336387058793623</v>
      </c>
      <c r="N214" s="27">
        <v>9.7995376284187774</v>
      </c>
      <c r="O214" s="27">
        <v>10.659437441268549</v>
      </c>
      <c r="P214" s="27">
        <v>10.560619604651054</v>
      </c>
      <c r="Q214" s="29"/>
      <c r="R214" s="24">
        <f>IFERROR(P214/O214-1,"X")</f>
        <v>-9.2704551400543123E-3</v>
      </c>
      <c r="S214" s="24">
        <f>IFERROR(P214/L214-1,"X")</f>
        <v>0.12415071441566861</v>
      </c>
      <c r="T214" s="7"/>
      <c r="U214" s="27">
        <f t="shared" ref="U214:AA216" si="79">U172*1000/U38</f>
        <v>8.3218419411752205</v>
      </c>
      <c r="V214" s="27">
        <f t="shared" si="79"/>
        <v>7.9107305674714183</v>
      </c>
      <c r="W214" s="27">
        <f t="shared" si="79"/>
        <v>8.0026575003601277</v>
      </c>
      <c r="X214" s="27">
        <f t="shared" si="79"/>
        <v>8.8964951984172167</v>
      </c>
      <c r="Y214" s="27">
        <f t="shared" si="79"/>
        <v>9.4130519755459066</v>
      </c>
      <c r="Z214" s="27">
        <f t="shared" si="79"/>
        <v>9.9459683674551584</v>
      </c>
      <c r="AA214" s="27">
        <f t="shared" si="79"/>
        <v>8.6222456597736556</v>
      </c>
      <c r="AB214" s="27">
        <v>8.1464771834015988</v>
      </c>
      <c r="AC214" s="27">
        <v>8.7952518078571984</v>
      </c>
      <c r="AD214" s="27">
        <v>9.8324387464593883</v>
      </c>
      <c r="AE214" s="27">
        <v>9.6370597425904929</v>
      </c>
      <c r="AF214" s="27">
        <v>9.6326891720634649</v>
      </c>
      <c r="AG214" s="27">
        <v>10.787637547248933</v>
      </c>
      <c r="AH214" s="27">
        <v>10.360585961114685</v>
      </c>
      <c r="AI214" s="29"/>
      <c r="AJ214" s="24">
        <f>IFERROR(AH214/AG214-1,"X")</f>
        <v>-3.9587127789916687E-2</v>
      </c>
      <c r="AK214" s="24">
        <f>IFERROR(AH214/AD214-1,"X")</f>
        <v>5.3714772934179811E-2</v>
      </c>
      <c r="AL214" s="11"/>
      <c r="AM214" s="27">
        <f t="shared" ref="AM214:AS216" si="80">AM172*1000/AM38</f>
        <v>7.6363203589557456</v>
      </c>
      <c r="AN214" s="27">
        <f t="shared" si="80"/>
        <v>7.6819484213248037</v>
      </c>
      <c r="AO214" s="27">
        <f t="shared" si="80"/>
        <v>7.4545336666258457</v>
      </c>
      <c r="AP214" s="27">
        <f t="shared" si="80"/>
        <v>7.548127684535185</v>
      </c>
      <c r="AQ214" s="27">
        <f t="shared" si="80"/>
        <v>8.5460457701157857</v>
      </c>
      <c r="AR214" s="27">
        <f t="shared" si="80"/>
        <v>8.0907417662541921</v>
      </c>
      <c r="AS214" s="27">
        <f t="shared" si="80"/>
        <v>8.5409202147934415</v>
      </c>
      <c r="AT214" s="27">
        <v>7.869802357309462</v>
      </c>
      <c r="AU214" s="27">
        <v>8.6702707489142838</v>
      </c>
      <c r="AV214" s="27">
        <v>9.0065578594212106</v>
      </c>
      <c r="AW214" s="27">
        <v>9.2620108840392561</v>
      </c>
      <c r="AX214" s="27">
        <v>9.9658390005874118</v>
      </c>
      <c r="AY214" s="27">
        <v>10.558319969441648</v>
      </c>
      <c r="AZ214" s="27">
        <v>10.73148325671176</v>
      </c>
      <c r="BA214" s="29"/>
      <c r="BB214" s="24">
        <f>IFERROR(AZ214/AY214-1,"X")</f>
        <v>1.6400647808674895E-2</v>
      </c>
      <c r="BC214" s="24">
        <f>IFERROR(AZ214/AV214-1,"X")</f>
        <v>0.19151882708289159</v>
      </c>
    </row>
    <row r="215" spans="1:55" x14ac:dyDescent="0.25">
      <c r="A215" s="52" t="s">
        <v>84</v>
      </c>
      <c r="B215" s="20" t="s">
        <v>24</v>
      </c>
      <c r="C215" s="27">
        <f t="shared" ref="C215:K215" si="81">C173*1000/C39</f>
        <v>7.594086082559059</v>
      </c>
      <c r="D215" s="27">
        <f t="shared" si="81"/>
        <v>7.5206345680798066</v>
      </c>
      <c r="E215" s="27">
        <f t="shared" si="81"/>
        <v>7.5036191904633132</v>
      </c>
      <c r="F215" s="27">
        <f t="shared" si="81"/>
        <v>8.0328519812890988</v>
      </c>
      <c r="G215" s="27">
        <f t="shared" si="81"/>
        <v>8.2732079367561369</v>
      </c>
      <c r="H215" s="27">
        <f t="shared" si="81"/>
        <v>8.3584124993082582</v>
      </c>
      <c r="I215" s="27">
        <f t="shared" si="81"/>
        <v>8.0307412171081669</v>
      </c>
      <c r="J215" s="27">
        <f t="shared" si="81"/>
        <v>7.3627187919048787</v>
      </c>
      <c r="K215" s="27">
        <f t="shared" si="81"/>
        <v>7.8959417641938989</v>
      </c>
      <c r="L215" s="27">
        <v>7.9692526530893897</v>
      </c>
      <c r="M215" s="27">
        <v>8.0367055550913271</v>
      </c>
      <c r="N215" s="27">
        <v>8.003514076325688</v>
      </c>
      <c r="O215" s="27">
        <v>8.4928163973838391</v>
      </c>
      <c r="P215" s="27">
        <v>8.4186202955893137</v>
      </c>
      <c r="Q215" s="29"/>
      <c r="R215" s="24">
        <f>IFERROR(P215/O215-1,"X")</f>
        <v>-8.7363364899046836E-3</v>
      </c>
      <c r="S215" s="24">
        <f>IFERROR(P215/L215-1,"X")</f>
        <v>5.6387676744784843E-2</v>
      </c>
      <c r="T215" s="7"/>
      <c r="U215" s="27">
        <f t="shared" si="79"/>
        <v>7.6071141629249652</v>
      </c>
      <c r="V215" s="27">
        <f t="shared" si="79"/>
        <v>7.4845159127625909</v>
      </c>
      <c r="W215" s="27">
        <f t="shared" si="79"/>
        <v>7.5660325148189633</v>
      </c>
      <c r="X215" s="27">
        <f t="shared" si="79"/>
        <v>8.4303825860807695</v>
      </c>
      <c r="Y215" s="27">
        <f t="shared" si="79"/>
        <v>8.1589701895376212</v>
      </c>
      <c r="Z215" s="27">
        <f t="shared" si="79"/>
        <v>8.8692110973544445</v>
      </c>
      <c r="AA215" s="27">
        <f t="shared" si="79"/>
        <v>7.6932362839267681</v>
      </c>
      <c r="AB215" s="27">
        <v>7.0073701003003031</v>
      </c>
      <c r="AC215" s="27">
        <v>7.5221330705203053</v>
      </c>
      <c r="AD215" s="27">
        <v>7.6443987290336777</v>
      </c>
      <c r="AE215" s="27">
        <v>7.8661945841214189</v>
      </c>
      <c r="AF215" s="27">
        <v>7.9087781234628789</v>
      </c>
      <c r="AG215" s="27">
        <v>8.5700907925274841</v>
      </c>
      <c r="AH215" s="27">
        <v>8.3760444157059375</v>
      </c>
      <c r="AI215" s="29"/>
      <c r="AJ215" s="24">
        <f>IFERROR(AH215/AG215-1,"X")</f>
        <v>-2.2642277838029634E-2</v>
      </c>
      <c r="AK215" s="24">
        <f>IFERROR(AH215/AD215-1,"X")</f>
        <v>9.5710037192780817E-2</v>
      </c>
      <c r="AL215" s="11"/>
      <c r="AM215" s="27">
        <f t="shared" si="80"/>
        <v>7.5660430148982458</v>
      </c>
      <c r="AN215" s="27">
        <f t="shared" si="80"/>
        <v>7.6009015571020289</v>
      </c>
      <c r="AO215" s="27">
        <f t="shared" si="80"/>
        <v>7.3862452388199102</v>
      </c>
      <c r="AP215" s="27">
        <f t="shared" si="80"/>
        <v>7.4598242650591207</v>
      </c>
      <c r="AQ215" s="27">
        <f t="shared" si="80"/>
        <v>8.356912922636516</v>
      </c>
      <c r="AR215" s="27">
        <f t="shared" si="80"/>
        <v>7.8406752680298313</v>
      </c>
      <c r="AS215" s="27">
        <f t="shared" si="80"/>
        <v>8.2492140059991605</v>
      </c>
      <c r="AT215" s="27">
        <v>7.5903324554972667</v>
      </c>
      <c r="AU215" s="27">
        <v>8.1481571250283089</v>
      </c>
      <c r="AV215" s="27">
        <v>8.2130742467860323</v>
      </c>
      <c r="AW215" s="27">
        <v>8.1662196190247176</v>
      </c>
      <c r="AX215" s="27">
        <v>8.100782832593616</v>
      </c>
      <c r="AY215" s="27">
        <v>8.4405590238706161</v>
      </c>
      <c r="AZ215" s="27">
        <v>8.451930252616263</v>
      </c>
      <c r="BA215" s="29"/>
      <c r="BB215" s="24">
        <f>IFERROR(AZ215/AY215-1,"X")</f>
        <v>1.3472127513696197E-3</v>
      </c>
      <c r="BC215" s="24">
        <f>IFERROR(AZ215/AV215-1,"X")</f>
        <v>2.908241161020797E-2</v>
      </c>
    </row>
    <row r="216" spans="1:55" s="6" customFormat="1" x14ac:dyDescent="0.25">
      <c r="A216" s="52" t="s">
        <v>85</v>
      </c>
      <c r="B216" s="20" t="s">
        <v>24</v>
      </c>
      <c r="C216" s="27">
        <f t="shared" ref="C216:K216" si="82">C174*1000/C40</f>
        <v>12.776922129127648</v>
      </c>
      <c r="D216" s="27">
        <f t="shared" si="82"/>
        <v>10.127480613119335</v>
      </c>
      <c r="E216" s="27">
        <f t="shared" si="82"/>
        <v>10.301415762446418</v>
      </c>
      <c r="F216" s="27">
        <f t="shared" si="82"/>
        <v>10.803030140952544</v>
      </c>
      <c r="G216" s="27">
        <f t="shared" si="82"/>
        <v>12.100242078663312</v>
      </c>
      <c r="H216" s="27">
        <f t="shared" si="82"/>
        <v>12.848410328056207</v>
      </c>
      <c r="I216" s="27">
        <f t="shared" si="82"/>
        <v>10.680863718789231</v>
      </c>
      <c r="J216" s="27">
        <f t="shared" si="82"/>
        <v>10.636307027766209</v>
      </c>
      <c r="K216" s="27">
        <f t="shared" si="82"/>
        <v>11.751441491016102</v>
      </c>
      <c r="L216" s="27">
        <v>16.342854287427542</v>
      </c>
      <c r="M216" s="27">
        <v>14.260375826032051</v>
      </c>
      <c r="N216" s="27">
        <v>17.35458773463213</v>
      </c>
      <c r="O216" s="27">
        <v>15.895293142408168</v>
      </c>
      <c r="P216" s="27">
        <v>15.561813017271181</v>
      </c>
      <c r="Q216" s="29"/>
      <c r="R216" s="24">
        <f>IFERROR(P216/O216-1,"X")</f>
        <v>-2.0979803401503294E-2</v>
      </c>
      <c r="S216" s="24">
        <f>IFERROR(P216/L216-1,"X")</f>
        <v>-4.7790995160325922E-2</v>
      </c>
      <c r="T216" s="7"/>
      <c r="U216" s="27">
        <f t="shared" si="79"/>
        <v>12.916179266696053</v>
      </c>
      <c r="V216" s="27">
        <f t="shared" si="79"/>
        <v>10.045174389094337</v>
      </c>
      <c r="W216" s="27">
        <f t="shared" si="79"/>
        <v>10.147666649184455</v>
      </c>
      <c r="X216" s="27">
        <f t="shared" si="79"/>
        <v>10.619423676828399</v>
      </c>
      <c r="Y216" s="27">
        <f t="shared" si="79"/>
        <v>11.74726779617033</v>
      </c>
      <c r="Z216" s="27">
        <f t="shared" si="79"/>
        <v>12.530050807083844</v>
      </c>
      <c r="AA216" s="27">
        <f t="shared" si="79"/>
        <v>10.256007573786226</v>
      </c>
      <c r="AB216" s="27">
        <v>10.40584129102206</v>
      </c>
      <c r="AC216" s="27">
        <v>11.120381638069896</v>
      </c>
      <c r="AD216" s="27">
        <v>16.67832315426482</v>
      </c>
      <c r="AE216" s="27">
        <v>14.463761630745108</v>
      </c>
      <c r="AF216" s="27">
        <v>17.482774121382771</v>
      </c>
      <c r="AG216" s="27">
        <v>14.854447322984768</v>
      </c>
      <c r="AH216" s="27">
        <v>14.337629784598063</v>
      </c>
      <c r="AI216" s="29"/>
      <c r="AJ216" s="24">
        <f>IFERROR(AH216/AG216-1,"X")</f>
        <v>-3.4792108191532445E-2</v>
      </c>
      <c r="AK216" s="24">
        <f>IFERROR(AH216/AD216-1,"X")</f>
        <v>-0.14034344748070304</v>
      </c>
      <c r="AL216" s="11"/>
      <c r="AM216" s="27">
        <f t="shared" si="80"/>
        <v>10.726484549065194</v>
      </c>
      <c r="AN216" s="27">
        <f t="shared" si="80"/>
        <v>12.133683252102191</v>
      </c>
      <c r="AO216" s="27">
        <f t="shared" si="80"/>
        <v>28.063984488608821</v>
      </c>
      <c r="AP216" s="27">
        <f t="shared" si="80"/>
        <v>24.755936856554563</v>
      </c>
      <c r="AQ216" s="27">
        <f t="shared" si="80"/>
        <v>21.942309961068073</v>
      </c>
      <c r="AR216" s="27">
        <f t="shared" si="80"/>
        <v>18.381862252696859</v>
      </c>
      <c r="AS216" s="27">
        <f t="shared" si="80"/>
        <v>13.153849081304898</v>
      </c>
      <c r="AT216" s="27">
        <v>11.640493044754857</v>
      </c>
      <c r="AU216" s="27">
        <v>14.237263404508932</v>
      </c>
      <c r="AV216" s="27">
        <v>15.66731924434851</v>
      </c>
      <c r="AW216" s="27">
        <v>14.014555049644207</v>
      </c>
      <c r="AX216" s="27">
        <v>17.241831320961772</v>
      </c>
      <c r="AY216" s="27">
        <v>17.07663536909136</v>
      </c>
      <c r="AZ216" s="27">
        <v>16.843162299396816</v>
      </c>
      <c r="BA216" s="29"/>
      <c r="BB216" s="24">
        <f>IFERROR(AZ216/AY216-1,"X")</f>
        <v>-1.3672076767366481E-2</v>
      </c>
      <c r="BC216" s="24">
        <f>IFERROR(AZ216/AV216-1,"X")</f>
        <v>7.5050685871002054E-2</v>
      </c>
    </row>
    <row r="217" spans="1:55" ht="33.75" x14ac:dyDescent="0.25">
      <c r="A217" s="47" t="s">
        <v>25</v>
      </c>
      <c r="B217" s="17" t="s">
        <v>55</v>
      </c>
      <c r="C217" s="28">
        <v>183880.04199999999</v>
      </c>
      <c r="D217" s="28">
        <v>258167.454</v>
      </c>
      <c r="E217" s="28">
        <v>73902.951000000001</v>
      </c>
      <c r="F217" s="28">
        <v>154180.054</v>
      </c>
      <c r="G217" s="28">
        <v>238619.076</v>
      </c>
      <c r="H217" s="28">
        <v>329253.76400000002</v>
      </c>
      <c r="I217" s="28">
        <v>86648.678</v>
      </c>
      <c r="J217" s="28">
        <v>159798.304</v>
      </c>
      <c r="K217" s="28">
        <v>244310.25599999999</v>
      </c>
      <c r="L217" s="28">
        <v>344314.88699999999</v>
      </c>
      <c r="M217" s="28">
        <v>103244.864</v>
      </c>
      <c r="N217" s="28">
        <v>226763.42109899994</v>
      </c>
      <c r="O217" s="28">
        <v>356299.29371129401</v>
      </c>
      <c r="P217" s="28">
        <v>507806.72015300015</v>
      </c>
      <c r="Q217" s="29"/>
      <c r="R217" s="19" t="s">
        <v>1</v>
      </c>
      <c r="S217" s="19">
        <f>IFERROR(P217/L217-1,"X")</f>
        <v>0.47483230997502623</v>
      </c>
      <c r="T217" s="7"/>
      <c r="U217" s="28">
        <v>82381.319000000003</v>
      </c>
      <c r="V217" s="28">
        <v>116957.274</v>
      </c>
      <c r="W217" s="28">
        <v>35001.671000000002</v>
      </c>
      <c r="X217" s="28">
        <v>68306.138999999996</v>
      </c>
      <c r="Y217" s="28">
        <v>102117.186</v>
      </c>
      <c r="Z217" s="28">
        <v>141731.144</v>
      </c>
      <c r="AA217" s="28">
        <v>36695.569000000003</v>
      </c>
      <c r="AB217" s="28">
        <v>68952.061000000002</v>
      </c>
      <c r="AC217" s="28">
        <v>104868.141</v>
      </c>
      <c r="AD217" s="28">
        <v>148448.36199999999</v>
      </c>
      <c r="AE217" s="28">
        <v>45040.873</v>
      </c>
      <c r="AF217" s="28">
        <v>99531.048326000004</v>
      </c>
      <c r="AG217" s="28">
        <v>154777.969751</v>
      </c>
      <c r="AH217" s="28">
        <v>218728.58479699993</v>
      </c>
      <c r="AI217" s="29"/>
      <c r="AJ217" s="19" t="s">
        <v>1</v>
      </c>
      <c r="AK217" s="19">
        <f>IFERROR(AH217/AD217-1,"X")</f>
        <v>0.47343212043659966</v>
      </c>
      <c r="AL217" s="11"/>
      <c r="AM217" s="28">
        <v>101498.723</v>
      </c>
      <c r="AN217" s="28">
        <v>141210.18</v>
      </c>
      <c r="AO217" s="28">
        <v>38901.279999999999</v>
      </c>
      <c r="AP217" s="28">
        <v>85873.914999999994</v>
      </c>
      <c r="AQ217" s="28">
        <v>136501.89000000001</v>
      </c>
      <c r="AR217" s="28">
        <v>187522.62</v>
      </c>
      <c r="AS217" s="28">
        <v>49953.108999999997</v>
      </c>
      <c r="AT217" s="28">
        <v>90846.243000000002</v>
      </c>
      <c r="AU217" s="28">
        <v>139442.11499999999</v>
      </c>
      <c r="AV217" s="28">
        <v>195866.52499999999</v>
      </c>
      <c r="AW217" s="28">
        <v>58203.991000000002</v>
      </c>
      <c r="AX217" s="28">
        <v>127232.37277299994</v>
      </c>
      <c r="AY217" s="28">
        <v>201521.32396029402</v>
      </c>
      <c r="AZ217" s="28">
        <v>289078.13535600022</v>
      </c>
      <c r="BA217" s="29"/>
      <c r="BB217" s="19" t="s">
        <v>1</v>
      </c>
      <c r="BC217" s="19">
        <f>IFERROR(AZ217/AV217-1,"X")</f>
        <v>0.47589352165205479</v>
      </c>
    </row>
    <row r="218" spans="1:55" x14ac:dyDescent="0.25">
      <c r="A218" s="48" t="s">
        <v>26</v>
      </c>
      <c r="B218" s="4" t="s">
        <v>55</v>
      </c>
      <c r="C218" s="27">
        <v>182982.288</v>
      </c>
      <c r="D218" s="27">
        <v>257191.00700000001</v>
      </c>
      <c r="E218" s="27">
        <v>73737.941000000006</v>
      </c>
      <c r="F218" s="27">
        <v>154041.408</v>
      </c>
      <c r="G218" s="27">
        <v>238462.842</v>
      </c>
      <c r="H218" s="27">
        <v>328800.46999999997</v>
      </c>
      <c r="I218" s="27">
        <v>86496.962</v>
      </c>
      <c r="J218" s="27">
        <v>159335.394</v>
      </c>
      <c r="K218" s="27">
        <v>243683.61600000001</v>
      </c>
      <c r="L218" s="27">
        <v>343477.97100000002</v>
      </c>
      <c r="M218" s="27">
        <v>102953.792</v>
      </c>
      <c r="N218" s="27">
        <v>225747.93454399996</v>
      </c>
      <c r="O218" s="27">
        <v>355232.4581667796</v>
      </c>
      <c r="P218" s="27">
        <v>505781.72293900017</v>
      </c>
      <c r="Q218" s="29"/>
      <c r="R218" s="24" t="s">
        <v>1</v>
      </c>
      <c r="S218" s="24">
        <f>IFERROR(P218/L218-1,"X")</f>
        <v>0.47253030948817432</v>
      </c>
      <c r="T218" s="7"/>
      <c r="U218" s="27">
        <v>82379.464000000007</v>
      </c>
      <c r="V218" s="27">
        <v>116954.72100000001</v>
      </c>
      <c r="W218" s="27">
        <v>34987.836000000003</v>
      </c>
      <c r="X218" s="27">
        <v>68300.474000000002</v>
      </c>
      <c r="Y218" s="27">
        <v>102107.81200000001</v>
      </c>
      <c r="Z218" s="27">
        <v>141726.10699999999</v>
      </c>
      <c r="AA218" s="27">
        <v>36673.631999999998</v>
      </c>
      <c r="AB218" s="27">
        <v>68686.081000000006</v>
      </c>
      <c r="AC218" s="27">
        <v>104416.272</v>
      </c>
      <c r="AD218" s="27">
        <v>147811.26800000001</v>
      </c>
      <c r="AE218" s="27">
        <v>44828.434999999998</v>
      </c>
      <c r="AF218" s="27">
        <v>99038.72219</v>
      </c>
      <c r="AG218" s="27">
        <v>153940.284484</v>
      </c>
      <c r="AH218" s="27">
        <v>217454.40985899995</v>
      </c>
      <c r="AI218" s="29"/>
      <c r="AJ218" s="24" t="s">
        <v>1</v>
      </c>
      <c r="AK218" s="24">
        <f>IFERROR(AH218/AD218-1,"X")</f>
        <v>0.4711626035100378</v>
      </c>
      <c r="AL218" s="11"/>
      <c r="AM218" s="27">
        <v>100602.82399999999</v>
      </c>
      <c r="AN218" s="27">
        <v>140236.28599999999</v>
      </c>
      <c r="AO218" s="27">
        <v>38750.105000000003</v>
      </c>
      <c r="AP218" s="27">
        <v>85740.933999999994</v>
      </c>
      <c r="AQ218" s="27">
        <v>136355.03</v>
      </c>
      <c r="AR218" s="27">
        <v>187074.36300000001</v>
      </c>
      <c r="AS218" s="27">
        <v>49823.33</v>
      </c>
      <c r="AT218" s="27">
        <v>90649.312999999995</v>
      </c>
      <c r="AU218" s="27">
        <v>139267.34400000001</v>
      </c>
      <c r="AV218" s="27">
        <v>195666.70300000001</v>
      </c>
      <c r="AW218" s="27">
        <v>58125.357000000004</v>
      </c>
      <c r="AX218" s="27">
        <v>126709.21235399994</v>
      </c>
      <c r="AY218" s="27">
        <v>201292.1736827796</v>
      </c>
      <c r="AZ218" s="27">
        <v>288327.31308000023</v>
      </c>
      <c r="BA218" s="29"/>
      <c r="BB218" s="24" t="s">
        <v>1</v>
      </c>
      <c r="BC218" s="24">
        <f>IFERROR(AZ218/AV218-1,"X")</f>
        <v>0.47356350702142813</v>
      </c>
    </row>
    <row r="219" spans="1:55" s="6" customFormat="1" ht="33.75" x14ac:dyDescent="0.25">
      <c r="A219" s="47" t="s">
        <v>104</v>
      </c>
      <c r="B219" s="17" t="s">
        <v>55</v>
      </c>
      <c r="C219" s="28">
        <v>64638.493999999999</v>
      </c>
      <c r="D219" s="28">
        <v>74287.411999999997</v>
      </c>
      <c r="E219" s="28">
        <v>73902.951000000001</v>
      </c>
      <c r="F219" s="28">
        <v>80277.103000000003</v>
      </c>
      <c r="G219" s="28">
        <v>84439.021999999997</v>
      </c>
      <c r="H219" s="28">
        <v>90634.687999999995</v>
      </c>
      <c r="I219" s="28">
        <v>86648.678</v>
      </c>
      <c r="J219" s="28">
        <v>73149.626000000004</v>
      </c>
      <c r="K219" s="28">
        <v>84511.95199999999</v>
      </c>
      <c r="L219" s="28">
        <v>100004.63099999999</v>
      </c>
      <c r="M219" s="28">
        <v>103244.864</v>
      </c>
      <c r="N219" s="28">
        <v>123518.55709899994</v>
      </c>
      <c r="O219" s="28">
        <v>129535.87261229407</v>
      </c>
      <c r="P219" s="28">
        <v>151507.42644170616</v>
      </c>
      <c r="Q219" s="29"/>
      <c r="R219" s="19">
        <f>IFERROR(P219/O219-1,"X")</f>
        <v>0.1696175228245369</v>
      </c>
      <c r="S219" s="19">
        <f>IFERROR(P219/L219-1,"X")</f>
        <v>0.51500410457697887</v>
      </c>
      <c r="T219" s="7"/>
      <c r="U219" s="28">
        <v>29734.809000000001</v>
      </c>
      <c r="V219" s="28">
        <v>34575.955000000002</v>
      </c>
      <c r="W219" s="28">
        <v>35001.671000000002</v>
      </c>
      <c r="X219" s="28">
        <v>33304.468000000001</v>
      </c>
      <c r="Y219" s="28">
        <v>33811.046999999999</v>
      </c>
      <c r="Z219" s="28">
        <v>39613.957999999999</v>
      </c>
      <c r="AA219" s="28">
        <v>36695.569000000003</v>
      </c>
      <c r="AB219" s="28">
        <v>32256.492000000002</v>
      </c>
      <c r="AC219" s="28">
        <v>35916.080000000002</v>
      </c>
      <c r="AD219" s="28">
        <v>43580.22099999999</v>
      </c>
      <c r="AE219" s="28">
        <v>45040.873</v>
      </c>
      <c r="AF219" s="28">
        <v>54490.175326000004</v>
      </c>
      <c r="AG219" s="28">
        <v>55246.921424999993</v>
      </c>
      <c r="AH219" s="28">
        <v>63950.615045999941</v>
      </c>
      <c r="AI219" s="29"/>
      <c r="AJ219" s="19">
        <f>IFERROR(AH219/AG219-1,"X")</f>
        <v>0.15754169456872957</v>
      </c>
      <c r="AK219" s="19">
        <f>IFERROR(AH219/AD219-1,"X")</f>
        <v>0.46742291752031173</v>
      </c>
      <c r="AL219" s="11"/>
      <c r="AM219" s="28">
        <v>34903.684999999998</v>
      </c>
      <c r="AN219" s="28">
        <v>39711.457000000002</v>
      </c>
      <c r="AO219" s="28">
        <v>38901.279999999999</v>
      </c>
      <c r="AP219" s="28">
        <v>46972.635000000002</v>
      </c>
      <c r="AQ219" s="28">
        <v>50627.974999999999</v>
      </c>
      <c r="AR219" s="28">
        <v>51020.73</v>
      </c>
      <c r="AS219" s="28">
        <v>49953.108999999997</v>
      </c>
      <c r="AT219" s="28">
        <v>40893.134000000005</v>
      </c>
      <c r="AU219" s="28">
        <v>48595.871999999988</v>
      </c>
      <c r="AV219" s="28">
        <v>56424.409999999996</v>
      </c>
      <c r="AW219" s="28">
        <v>58203.991000000002</v>
      </c>
      <c r="AX219" s="28">
        <v>69028.381772999943</v>
      </c>
      <c r="AY219" s="28">
        <v>74288.951187294078</v>
      </c>
      <c r="AZ219" s="28">
        <v>87556.811395706216</v>
      </c>
      <c r="BA219" s="29"/>
      <c r="BB219" s="19">
        <f>IFERROR(AZ219/AY219-1,"X")</f>
        <v>0.17859802832539362</v>
      </c>
      <c r="BC219" s="19">
        <f>IFERROR(AZ219/AV219-1,"X")</f>
        <v>0.55175413257677342</v>
      </c>
    </row>
    <row r="220" spans="1:55" s="6" customFormat="1" x14ac:dyDescent="0.25">
      <c r="A220" s="52" t="s">
        <v>26</v>
      </c>
      <c r="B220" s="4" t="s">
        <v>55</v>
      </c>
      <c r="C220" s="27">
        <v>64306.324999999997</v>
      </c>
      <c r="D220" s="27">
        <v>74208.718999999997</v>
      </c>
      <c r="E220" s="27">
        <v>73737.941000000006</v>
      </c>
      <c r="F220" s="27">
        <v>80303.467000000004</v>
      </c>
      <c r="G220" s="27">
        <v>84421.433999999994</v>
      </c>
      <c r="H220" s="27">
        <v>90337.627999999997</v>
      </c>
      <c r="I220" s="27">
        <v>86496.962</v>
      </c>
      <c r="J220" s="27">
        <v>72838.432000000001</v>
      </c>
      <c r="K220" s="27">
        <v>84348.222000000009</v>
      </c>
      <c r="L220" s="27">
        <v>99794.355000000025</v>
      </c>
      <c r="M220" s="27">
        <v>102953.792</v>
      </c>
      <c r="N220" s="27">
        <v>122794.14254399994</v>
      </c>
      <c r="O220" s="27">
        <v>129484.52362277966</v>
      </c>
      <c r="P220" s="27">
        <v>150549.26477222057</v>
      </c>
      <c r="Q220" s="29"/>
      <c r="R220" s="24">
        <f>IFERROR(P220/O220-1,"X")</f>
        <v>0.16268153567763588</v>
      </c>
      <c r="S220" s="24">
        <f>IFERROR(P220/L220-1,"X")</f>
        <v>0.50859499790564833</v>
      </c>
      <c r="T220" s="7"/>
      <c r="U220" s="27">
        <v>29735.364000000001</v>
      </c>
      <c r="V220" s="27">
        <v>34575.256999999998</v>
      </c>
      <c r="W220" s="27">
        <v>34987.836000000003</v>
      </c>
      <c r="X220" s="27">
        <v>33312.637999999999</v>
      </c>
      <c r="Y220" s="27">
        <v>33807.338000000003</v>
      </c>
      <c r="Z220" s="27">
        <v>39618.294999999998</v>
      </c>
      <c r="AA220" s="27">
        <v>36673.631999999998</v>
      </c>
      <c r="AB220" s="27">
        <v>32012.449000000004</v>
      </c>
      <c r="AC220" s="27">
        <v>35730.190999999999</v>
      </c>
      <c r="AD220" s="27">
        <v>43394.996000000014</v>
      </c>
      <c r="AE220" s="27">
        <v>44828.434999999998</v>
      </c>
      <c r="AF220" s="27">
        <v>54210.287190000003</v>
      </c>
      <c r="AG220" s="27">
        <v>54901.562294000003</v>
      </c>
      <c r="AH220" s="27">
        <v>63514.125374999952</v>
      </c>
      <c r="AI220" s="29"/>
      <c r="AJ220" s="24">
        <f>IFERROR(AH220/AG220-1,"X")</f>
        <v>0.15687282330654528</v>
      </c>
      <c r="AK220" s="24">
        <f>IFERROR(AH220/AD220-1,"X")</f>
        <v>0.46362786564146541</v>
      </c>
      <c r="AL220" s="11"/>
      <c r="AM220" s="27">
        <v>34570.961000000003</v>
      </c>
      <c r="AN220" s="27">
        <v>39633.462</v>
      </c>
      <c r="AO220" s="27">
        <v>38750.105000000003</v>
      </c>
      <c r="AP220" s="27">
        <v>46990.828999999998</v>
      </c>
      <c r="AQ220" s="27">
        <v>50614.095999999998</v>
      </c>
      <c r="AR220" s="27">
        <v>50719.332999999999</v>
      </c>
      <c r="AS220" s="27">
        <v>49823.33</v>
      </c>
      <c r="AT220" s="27">
        <v>40825.982999999993</v>
      </c>
      <c r="AU220" s="27">
        <v>48618.03100000001</v>
      </c>
      <c r="AV220" s="27">
        <v>56399.359000000011</v>
      </c>
      <c r="AW220" s="27">
        <v>58125.357000000004</v>
      </c>
      <c r="AX220" s="27">
        <v>68583.855353999941</v>
      </c>
      <c r="AY220" s="27">
        <v>74582.961328779653</v>
      </c>
      <c r="AZ220" s="27">
        <v>87035.139397220613</v>
      </c>
      <c r="BA220" s="29"/>
      <c r="BB220" s="24">
        <f>IFERROR(AZ220/AY220-1,"X")</f>
        <v>0.16695741019921106</v>
      </c>
      <c r="BC220" s="24">
        <f>IFERROR(AZ220/AV220-1,"X")</f>
        <v>0.54319376922742313</v>
      </c>
    </row>
    <row r="221" spans="1:55" ht="22.5" x14ac:dyDescent="0.25">
      <c r="A221" s="56" t="s">
        <v>27</v>
      </c>
      <c r="B221" s="33" t="s">
        <v>15</v>
      </c>
      <c r="C221" s="34">
        <f t="shared" ref="C221:K221" si="83">C146*100/C217</f>
        <v>128.99976224717199</v>
      </c>
      <c r="D221" s="34">
        <f t="shared" si="83"/>
        <v>127.75868952094946</v>
      </c>
      <c r="E221" s="34">
        <f t="shared" si="83"/>
        <v>126.87810531408955</v>
      </c>
      <c r="F221" s="34">
        <f t="shared" si="83"/>
        <v>127.3800403520419</v>
      </c>
      <c r="G221" s="34">
        <f t="shared" si="83"/>
        <v>125.46138096687626</v>
      </c>
      <c r="H221" s="34">
        <f t="shared" si="83"/>
        <v>125.92445564266957</v>
      </c>
      <c r="I221" s="34">
        <f t="shared" si="83"/>
        <v>117.30089292302877</v>
      </c>
      <c r="J221" s="34">
        <f t="shared" si="83"/>
        <v>111.88049717974478</v>
      </c>
      <c r="K221" s="34">
        <f t="shared" si="83"/>
        <v>117.07023056780717</v>
      </c>
      <c r="L221" s="34">
        <v>121.18305590428916</v>
      </c>
      <c r="M221" s="34">
        <v>124.31738977350001</v>
      </c>
      <c r="N221" s="34">
        <v>124.1581631598702</v>
      </c>
      <c r="O221" s="34">
        <v>123.4997113916681</v>
      </c>
      <c r="P221" s="34">
        <v>124.2682092548655</v>
      </c>
      <c r="Q221" s="29"/>
      <c r="R221" s="35">
        <f>IFERROR(P221-O221,"X")</f>
        <v>0.76849786319739621</v>
      </c>
      <c r="S221" s="35">
        <f>IFERROR(P221-L221,"X")</f>
        <v>3.0851533505763342</v>
      </c>
      <c r="T221" s="7"/>
      <c r="U221" s="34">
        <f t="shared" ref="U221:AA221" si="84">U146*100/U217</f>
        <v>141.29644853100734</v>
      </c>
      <c r="V221" s="34">
        <f t="shared" si="84"/>
        <v>138.97749275517486</v>
      </c>
      <c r="W221" s="34">
        <f t="shared" si="84"/>
        <v>131.98035888058027</v>
      </c>
      <c r="X221" s="34">
        <f t="shared" si="84"/>
        <v>133.74606636747541</v>
      </c>
      <c r="Y221" s="34">
        <f t="shared" si="84"/>
        <v>130.49539379199109</v>
      </c>
      <c r="Z221" s="34">
        <f t="shared" si="84"/>
        <v>130.16984255768091</v>
      </c>
      <c r="AA221" s="34">
        <f t="shared" si="84"/>
        <v>116.96431522835903</v>
      </c>
      <c r="AB221" s="34">
        <v>103.53968389719344</v>
      </c>
      <c r="AC221" s="34">
        <v>109.82191054573953</v>
      </c>
      <c r="AD221" s="34">
        <v>115.63683336566557</v>
      </c>
      <c r="AE221" s="34">
        <v>124.96899649347384</v>
      </c>
      <c r="AF221" s="34">
        <v>124.65349005531381</v>
      </c>
      <c r="AG221" s="34">
        <v>124.58517924302606</v>
      </c>
      <c r="AH221" s="34">
        <v>127.02696817330248</v>
      </c>
      <c r="AI221" s="29"/>
      <c r="AJ221" s="35">
        <f>IFERROR(AH221-AG221,"X")</f>
        <v>2.4417889302764166</v>
      </c>
      <c r="AK221" s="35">
        <f>IFERROR(AH221-AD221,"X")</f>
        <v>11.390134807636912</v>
      </c>
      <c r="AL221" s="11"/>
      <c r="AM221" s="34">
        <f t="shared" ref="AM221:AS221" si="85">AM146*100/AM217</f>
        <v>119.01917130523898</v>
      </c>
      <c r="AN221" s="34">
        <f t="shared" si="85"/>
        <v>118.4667203171896</v>
      </c>
      <c r="AO221" s="34">
        <f t="shared" si="85"/>
        <v>122.28732062286896</v>
      </c>
      <c r="AP221" s="34">
        <f t="shared" si="85"/>
        <v>122.31635299264043</v>
      </c>
      <c r="AQ221" s="34">
        <f t="shared" si="85"/>
        <v>121.69543146984998</v>
      </c>
      <c r="AR221" s="34">
        <f t="shared" si="85"/>
        <v>122.71575717105489</v>
      </c>
      <c r="AS221" s="34">
        <f t="shared" si="85"/>
        <v>117.54814299946777</v>
      </c>
      <c r="AT221" s="34">
        <v>118.21115266153603</v>
      </c>
      <c r="AU221" s="34">
        <v>122.52136594457133</v>
      </c>
      <c r="AV221" s="34">
        <v>125.38656975713435</v>
      </c>
      <c r="AW221" s="34">
        <v>123.81314710876097</v>
      </c>
      <c r="AX221" s="34">
        <v>123.7706799738455</v>
      </c>
      <c r="AY221" s="34">
        <v>122.66602041067658</v>
      </c>
      <c r="AZ221" s="34">
        <v>122.18081709259521</v>
      </c>
      <c r="BA221" s="29"/>
      <c r="BB221" s="35">
        <f>IFERROR(AZ221-AY221,"X")</f>
        <v>-0.48520331808137485</v>
      </c>
      <c r="BC221" s="35">
        <f>IFERROR(AZ221-AV221,"X")</f>
        <v>-3.2057526645391476</v>
      </c>
    </row>
    <row r="222" spans="1:55" ht="33.75" x14ac:dyDescent="0.25">
      <c r="A222" s="47" t="s">
        <v>105</v>
      </c>
      <c r="B222" s="17" t="s">
        <v>55</v>
      </c>
      <c r="C222" s="28">
        <v>71805.914999999994</v>
      </c>
      <c r="D222" s="28">
        <v>99127.956000000006</v>
      </c>
      <c r="E222" s="28">
        <v>27928.357</v>
      </c>
      <c r="F222" s="28">
        <v>57643.010999999999</v>
      </c>
      <c r="G222" s="28">
        <v>86927.92</v>
      </c>
      <c r="H222" s="28">
        <v>118164.109</v>
      </c>
      <c r="I222" s="28">
        <v>28660.876</v>
      </c>
      <c r="J222" s="28">
        <v>54968.521000000001</v>
      </c>
      <c r="K222" s="28">
        <v>82308.135000000009</v>
      </c>
      <c r="L222" s="28">
        <v>113939.71299999999</v>
      </c>
      <c r="M222" s="28">
        <v>33001.868999999999</v>
      </c>
      <c r="N222" s="28">
        <v>71178.12329899997</v>
      </c>
      <c r="O222" s="28">
        <v>110716.10028937207</v>
      </c>
      <c r="P222" s="28">
        <v>154017.57045300002</v>
      </c>
      <c r="Q222" s="29"/>
      <c r="R222" s="19" t="s">
        <v>1</v>
      </c>
      <c r="S222" s="19">
        <f>IFERROR(P222/L222-1,"X")</f>
        <v>0.35174616819510529</v>
      </c>
      <c r="T222" s="7"/>
      <c r="U222" s="28">
        <v>37602.608999999997</v>
      </c>
      <c r="V222" s="28">
        <v>52469.485000000001</v>
      </c>
      <c r="W222" s="28">
        <v>14715.816999999999</v>
      </c>
      <c r="X222" s="28">
        <v>29323.167000000001</v>
      </c>
      <c r="Y222" s="28">
        <v>43603.601999999999</v>
      </c>
      <c r="Z222" s="28">
        <v>58884.016000000003</v>
      </c>
      <c r="AA222" s="28">
        <v>13875.246999999999</v>
      </c>
      <c r="AB222" s="28">
        <v>25751.985000000001</v>
      </c>
      <c r="AC222" s="28">
        <v>38011.288</v>
      </c>
      <c r="AD222" s="28">
        <v>52217.322999999997</v>
      </c>
      <c r="AE222" s="28">
        <v>14786.73</v>
      </c>
      <c r="AF222" s="28">
        <v>32560.918217999995</v>
      </c>
      <c r="AG222" s="28">
        <v>50323.527037</v>
      </c>
      <c r="AH222" s="28">
        <v>70617.705926999988</v>
      </c>
      <c r="AI222" s="29"/>
      <c r="AJ222" s="19" t="s">
        <v>1</v>
      </c>
      <c r="AK222" s="19">
        <f>IFERROR(AH222/AD222-1,"X")</f>
        <v>0.3523808167454312</v>
      </c>
      <c r="AL222" s="11"/>
      <c r="AM222" s="28">
        <v>34203.305999999997</v>
      </c>
      <c r="AN222" s="28">
        <v>46658.470999999998</v>
      </c>
      <c r="AO222" s="28">
        <v>13212.54</v>
      </c>
      <c r="AP222" s="28">
        <v>28319.844000000001</v>
      </c>
      <c r="AQ222" s="28">
        <v>43324.317999999999</v>
      </c>
      <c r="AR222" s="28">
        <v>59280.093000000001</v>
      </c>
      <c r="AS222" s="28">
        <v>14785.629000000001</v>
      </c>
      <c r="AT222" s="28">
        <v>29216.536</v>
      </c>
      <c r="AU222" s="28">
        <v>44296.847000000002</v>
      </c>
      <c r="AV222" s="28">
        <v>61722.39</v>
      </c>
      <c r="AW222" s="28">
        <v>18215.138999999999</v>
      </c>
      <c r="AX222" s="28">
        <v>38617.205080999978</v>
      </c>
      <c r="AY222" s="28">
        <v>60392.573252372073</v>
      </c>
      <c r="AZ222" s="28">
        <v>83399.864526000048</v>
      </c>
      <c r="BA222" s="29"/>
      <c r="BB222" s="19" t="s">
        <v>1</v>
      </c>
      <c r="BC222" s="19">
        <f>IFERROR(AZ222/AV222-1,"X")</f>
        <v>0.35120925365981526</v>
      </c>
    </row>
    <row r="223" spans="1:55" s="6" customFormat="1" x14ac:dyDescent="0.25">
      <c r="A223" s="52" t="s">
        <v>26</v>
      </c>
      <c r="B223" s="4" t="s">
        <v>55</v>
      </c>
      <c r="C223" s="27">
        <v>71117.195000000007</v>
      </c>
      <c r="D223" s="27">
        <v>98630.035000000003</v>
      </c>
      <c r="E223" s="27">
        <v>27866.921999999999</v>
      </c>
      <c r="F223" s="27">
        <v>57615.57</v>
      </c>
      <c r="G223" s="27">
        <v>86874.913</v>
      </c>
      <c r="H223" s="27">
        <v>118097.774</v>
      </c>
      <c r="I223" s="27">
        <v>28628.999</v>
      </c>
      <c r="J223" s="27">
        <v>54701.633999999998</v>
      </c>
      <c r="K223" s="27">
        <v>82155.785000000003</v>
      </c>
      <c r="L223" s="27">
        <v>113723.024</v>
      </c>
      <c r="M223" s="27">
        <v>32942.827000000005</v>
      </c>
      <c r="N223" s="27">
        <v>70991.811848999976</v>
      </c>
      <c r="O223" s="27">
        <v>110476.59066923417</v>
      </c>
      <c r="P223" s="27">
        <v>153757.03091200007</v>
      </c>
      <c r="Q223" s="29"/>
      <c r="R223" s="24" t="s">
        <v>1</v>
      </c>
      <c r="S223" s="24">
        <f>IFERROR(P223/L223-1,"X")</f>
        <v>0.35203079819615124</v>
      </c>
      <c r="T223" s="7"/>
      <c r="U223" s="27">
        <v>37602.249000000003</v>
      </c>
      <c r="V223" s="27">
        <v>52468.868999999999</v>
      </c>
      <c r="W223" s="27">
        <v>14714.205</v>
      </c>
      <c r="X223" s="27">
        <v>29317.306</v>
      </c>
      <c r="Y223" s="27">
        <v>43590.201999999997</v>
      </c>
      <c r="Z223" s="27">
        <v>58881.057999999997</v>
      </c>
      <c r="AA223" s="27">
        <v>13853.96</v>
      </c>
      <c r="AB223" s="27">
        <v>25663.498</v>
      </c>
      <c r="AC223" s="27">
        <v>37867.06</v>
      </c>
      <c r="AD223" s="27">
        <v>52022.684999999998</v>
      </c>
      <c r="AE223" s="27">
        <v>14742.107</v>
      </c>
      <c r="AF223" s="27">
        <v>32458.737746999996</v>
      </c>
      <c r="AG223" s="27">
        <v>50149.558960999995</v>
      </c>
      <c r="AH223" s="27">
        <v>70403.988123000003</v>
      </c>
      <c r="AI223" s="29"/>
      <c r="AJ223" s="24" t="s">
        <v>1</v>
      </c>
      <c r="AK223" s="24">
        <f>IFERROR(AH223/AD223-1,"X")</f>
        <v>0.35333245723476225</v>
      </c>
      <c r="AL223" s="11"/>
      <c r="AM223" s="27">
        <v>33514.946000000004</v>
      </c>
      <c r="AN223" s="27">
        <v>46161.165999999997</v>
      </c>
      <c r="AO223" s="27">
        <v>13152.717000000001</v>
      </c>
      <c r="AP223" s="27">
        <v>28298.263999999999</v>
      </c>
      <c r="AQ223" s="27">
        <v>43284.711000000003</v>
      </c>
      <c r="AR223" s="27">
        <v>59216.716</v>
      </c>
      <c r="AS223" s="27">
        <v>14775.039000000001</v>
      </c>
      <c r="AT223" s="27">
        <v>29038.135999999999</v>
      </c>
      <c r="AU223" s="27">
        <v>44288.724999999999</v>
      </c>
      <c r="AV223" s="27">
        <v>61700.339</v>
      </c>
      <c r="AW223" s="27">
        <v>18200.72</v>
      </c>
      <c r="AX223" s="27">
        <v>38533.074101999984</v>
      </c>
      <c r="AY223" s="27">
        <v>60327.031708234179</v>
      </c>
      <c r="AZ223" s="27">
        <v>83353.042789000072</v>
      </c>
      <c r="BA223" s="29"/>
      <c r="BB223" s="24" t="s">
        <v>1</v>
      </c>
      <c r="BC223" s="24">
        <f>IFERROR(AZ223/AV223-1,"X")</f>
        <v>0.35093330344587037</v>
      </c>
    </row>
    <row r="224" spans="1:55" s="6" customFormat="1" ht="33.75" x14ac:dyDescent="0.25">
      <c r="A224" s="47" t="s">
        <v>106</v>
      </c>
      <c r="B224" s="17" t="s">
        <v>55</v>
      </c>
      <c r="C224" s="28">
        <v>25126.489000000001</v>
      </c>
      <c r="D224" s="28">
        <v>27322.041000000001</v>
      </c>
      <c r="E224" s="28">
        <v>27928.357</v>
      </c>
      <c r="F224" s="28">
        <v>29714.653999999999</v>
      </c>
      <c r="G224" s="28">
        <v>29284.909</v>
      </c>
      <c r="H224" s="28">
        <v>31236.188999999998</v>
      </c>
      <c r="I224" s="28">
        <v>28660.876</v>
      </c>
      <c r="J224" s="28">
        <v>26307.645</v>
      </c>
      <c r="K224" s="28">
        <v>27339.614000000001</v>
      </c>
      <c r="L224" s="28">
        <v>31631.577999999994</v>
      </c>
      <c r="M224" s="28">
        <v>33001.868999999999</v>
      </c>
      <c r="N224" s="28">
        <v>38176.254298999978</v>
      </c>
      <c r="O224" s="28">
        <v>39537.976990372103</v>
      </c>
      <c r="P224" s="28">
        <v>43301.470163627964</v>
      </c>
      <c r="Q224" s="29"/>
      <c r="R224" s="19">
        <f>IFERROR(P224/O224-1,"X")</f>
        <v>9.5186791528871328E-2</v>
      </c>
      <c r="S224" s="19">
        <f>IFERROR(P224/L224-1,"X")</f>
        <v>0.36893171006606029</v>
      </c>
      <c r="T224" s="7"/>
      <c r="U224" s="28">
        <v>12810.993</v>
      </c>
      <c r="V224" s="28">
        <v>14866.876</v>
      </c>
      <c r="W224" s="28">
        <v>14715.816999999999</v>
      </c>
      <c r="X224" s="28">
        <v>14607.35</v>
      </c>
      <c r="Y224" s="28">
        <v>14280.434999999999</v>
      </c>
      <c r="Z224" s="28">
        <v>15280.414000000001</v>
      </c>
      <c r="AA224" s="28">
        <v>13875.246999999999</v>
      </c>
      <c r="AB224" s="28">
        <v>11876.738000000001</v>
      </c>
      <c r="AC224" s="28">
        <v>12259.303</v>
      </c>
      <c r="AD224" s="28">
        <v>14206.034999999996</v>
      </c>
      <c r="AE224" s="28">
        <v>14786.73</v>
      </c>
      <c r="AF224" s="28">
        <v>17774.188217999996</v>
      </c>
      <c r="AG224" s="28">
        <v>17762.608819000005</v>
      </c>
      <c r="AH224" s="28">
        <v>20294.178889999988</v>
      </c>
      <c r="AI224" s="29"/>
      <c r="AJ224" s="19">
        <f>IFERROR(AH224/AG224-1,"X")</f>
        <v>0.14252242431258511</v>
      </c>
      <c r="AK224" s="19">
        <f>IFERROR(AH224/AD224-1,"X")</f>
        <v>0.42856038929933615</v>
      </c>
      <c r="AL224" s="11"/>
      <c r="AM224" s="28">
        <v>12315.495999999999</v>
      </c>
      <c r="AN224" s="28">
        <v>12455.165000000001</v>
      </c>
      <c r="AO224" s="28">
        <v>13212.54</v>
      </c>
      <c r="AP224" s="28">
        <v>15107.304</v>
      </c>
      <c r="AQ224" s="28">
        <v>15004.474</v>
      </c>
      <c r="AR224" s="28">
        <v>15955.775</v>
      </c>
      <c r="AS224" s="28">
        <v>14785.629000000001</v>
      </c>
      <c r="AT224" s="28">
        <v>14430.906999999999</v>
      </c>
      <c r="AU224" s="28">
        <v>15080.311000000002</v>
      </c>
      <c r="AV224" s="28">
        <v>17425.542999999998</v>
      </c>
      <c r="AW224" s="28">
        <v>18215.138999999999</v>
      </c>
      <c r="AX224" s="28">
        <v>20402.066080999979</v>
      </c>
      <c r="AY224" s="28">
        <v>21775.368171372094</v>
      </c>
      <c r="AZ224" s="28">
        <v>23007.291273627976</v>
      </c>
      <c r="BA224" s="29"/>
      <c r="BB224" s="19">
        <f>IFERROR(AZ224/AY224-1,"X")</f>
        <v>5.6574157211058296E-2</v>
      </c>
      <c r="BC224" s="19">
        <f>IFERROR(AZ224/AV224-1,"X")</f>
        <v>0.32031990472996896</v>
      </c>
    </row>
    <row r="225" spans="1:55" s="6" customFormat="1" x14ac:dyDescent="0.25">
      <c r="A225" s="52" t="s">
        <v>26</v>
      </c>
      <c r="B225" s="4" t="s">
        <v>55</v>
      </c>
      <c r="C225" s="27">
        <v>24849.312000000002</v>
      </c>
      <c r="D225" s="27">
        <v>27512.84</v>
      </c>
      <c r="E225" s="27">
        <v>27866.921999999999</v>
      </c>
      <c r="F225" s="27">
        <v>29748.648000000001</v>
      </c>
      <c r="G225" s="27">
        <v>29259.343000000001</v>
      </c>
      <c r="H225" s="27">
        <v>31222.861000000001</v>
      </c>
      <c r="I225" s="27">
        <v>28628.999</v>
      </c>
      <c r="J225" s="27">
        <v>26072.634999999998</v>
      </c>
      <c r="K225" s="27">
        <v>27454.150999999998</v>
      </c>
      <c r="L225" s="27">
        <v>31567.239000000001</v>
      </c>
      <c r="M225" s="27">
        <v>32942.827000000005</v>
      </c>
      <c r="N225" s="27">
        <v>38048.984848999979</v>
      </c>
      <c r="O225" s="27">
        <v>39484.778820234191</v>
      </c>
      <c r="P225" s="27">
        <v>43280.440242765908</v>
      </c>
      <c r="Q225" s="29"/>
      <c r="R225" s="24">
        <f>IFERROR(P225/O225-1,"X")</f>
        <v>9.6129737482196775E-2</v>
      </c>
      <c r="S225" s="24">
        <f>IFERROR(P225/L225-1,"X")</f>
        <v>0.37105561378890006</v>
      </c>
      <c r="T225" s="7"/>
      <c r="U225" s="27">
        <v>12810.861999999999</v>
      </c>
      <c r="V225" s="27">
        <v>14866.62</v>
      </c>
      <c r="W225" s="27">
        <v>14714.205</v>
      </c>
      <c r="X225" s="27">
        <v>14603.101000000001</v>
      </c>
      <c r="Y225" s="27">
        <v>14272.896000000001</v>
      </c>
      <c r="Z225" s="27">
        <v>15290.856</v>
      </c>
      <c r="AA225" s="27">
        <v>13853.96</v>
      </c>
      <c r="AB225" s="27">
        <v>11809.538</v>
      </c>
      <c r="AC225" s="27">
        <v>12203.561999999998</v>
      </c>
      <c r="AD225" s="27">
        <v>14155.624999999998</v>
      </c>
      <c r="AE225" s="27">
        <v>14742.107</v>
      </c>
      <c r="AF225" s="27">
        <v>17716.630746999996</v>
      </c>
      <c r="AG225" s="27">
        <v>17690.821214</v>
      </c>
      <c r="AH225" s="27">
        <v>20254.429162000008</v>
      </c>
      <c r="AI225" s="29"/>
      <c r="AJ225" s="24">
        <f>IFERROR(AH225/AG225-1,"X")</f>
        <v>0.14491175491453401</v>
      </c>
      <c r="AK225" s="24">
        <f>IFERROR(AH225/AD225-1,"X")</f>
        <v>0.43083962467217174</v>
      </c>
      <c r="AL225" s="11"/>
      <c r="AM225" s="27">
        <v>12038.45</v>
      </c>
      <c r="AN225" s="27">
        <v>12646.22</v>
      </c>
      <c r="AO225" s="27">
        <v>13152.717000000001</v>
      </c>
      <c r="AP225" s="27">
        <v>15145.547</v>
      </c>
      <c r="AQ225" s="27">
        <v>14986.447</v>
      </c>
      <c r="AR225" s="27">
        <v>15932.004999999999</v>
      </c>
      <c r="AS225" s="27">
        <v>14775.039000000001</v>
      </c>
      <c r="AT225" s="27">
        <v>14263.096999999998</v>
      </c>
      <c r="AU225" s="27">
        <v>15250.588999999998</v>
      </c>
      <c r="AV225" s="27">
        <v>17411.614000000001</v>
      </c>
      <c r="AW225" s="27">
        <v>18200.72</v>
      </c>
      <c r="AX225" s="27">
        <v>20332.354101999983</v>
      </c>
      <c r="AY225" s="27">
        <v>21793.957606234195</v>
      </c>
      <c r="AZ225" s="27">
        <v>23026.011080765897</v>
      </c>
      <c r="BA225" s="29"/>
      <c r="BB225" s="24">
        <f>IFERROR(AZ225/AY225-1,"X")</f>
        <v>5.6531883597831234E-2</v>
      </c>
      <c r="BC225" s="24">
        <f>IFERROR(AZ225/AV225-1,"X")</f>
        <v>0.32245127193641521</v>
      </c>
    </row>
    <row r="226" spans="1:55" ht="45" x14ac:dyDescent="0.25">
      <c r="A226" s="47" t="s">
        <v>107</v>
      </c>
      <c r="B226" s="17" t="s">
        <v>55</v>
      </c>
      <c r="C226" s="28">
        <v>1488.434</v>
      </c>
      <c r="D226" s="28">
        <v>1404.8869999999999</v>
      </c>
      <c r="E226" s="28">
        <v>354.17700000000002</v>
      </c>
      <c r="F226" s="28">
        <v>658.47199999999998</v>
      </c>
      <c r="G226" s="28">
        <v>996.45699999999999</v>
      </c>
      <c r="H226" s="28">
        <v>1356.027</v>
      </c>
      <c r="I226" s="28">
        <v>397.612978</v>
      </c>
      <c r="J226" s="28">
        <v>768.16499999999996</v>
      </c>
      <c r="K226" s="28">
        <v>1175.79</v>
      </c>
      <c r="L226" s="28">
        <v>1682.0170000000001</v>
      </c>
      <c r="M226" s="28">
        <v>277.67399999999998</v>
      </c>
      <c r="N226" s="28">
        <v>599.03091000000018</v>
      </c>
      <c r="O226" s="28">
        <v>940.55440934561727</v>
      </c>
      <c r="P226" s="28">
        <v>1317.5757649999996</v>
      </c>
      <c r="Q226" s="29"/>
      <c r="R226" s="19" t="s">
        <v>1</v>
      </c>
      <c r="S226" s="19">
        <f>IFERROR(P226/L226-1,"X")</f>
        <v>-0.21666917456839052</v>
      </c>
      <c r="T226" s="7"/>
      <c r="U226" s="28">
        <v>524.37699999999995</v>
      </c>
      <c r="V226" s="28">
        <v>765.101</v>
      </c>
      <c r="W226" s="28">
        <v>189.518</v>
      </c>
      <c r="X226" s="28">
        <v>347.47899999999998</v>
      </c>
      <c r="Y226" s="28">
        <v>512.14599999999996</v>
      </c>
      <c r="Z226" s="28">
        <v>686.21299999999997</v>
      </c>
      <c r="AA226" s="28">
        <v>207.42599999999999</v>
      </c>
      <c r="AB226" s="28">
        <v>445.77499999999998</v>
      </c>
      <c r="AC226" s="28">
        <v>693.327</v>
      </c>
      <c r="AD226" s="28">
        <v>1017.431</v>
      </c>
      <c r="AE226" s="28">
        <v>108.495</v>
      </c>
      <c r="AF226" s="28">
        <v>236.768709</v>
      </c>
      <c r="AG226" s="28">
        <v>363.78366700000004</v>
      </c>
      <c r="AH226" s="28">
        <v>508.27968600000003</v>
      </c>
      <c r="AI226" s="29"/>
      <c r="AJ226" s="19" t="s">
        <v>1</v>
      </c>
      <c r="AK226" s="19">
        <f>IFERROR(AH226/AD226-1,"X")</f>
        <v>-0.50042834747516052</v>
      </c>
      <c r="AL226" s="11"/>
      <c r="AM226" s="28">
        <v>964.05700000000002</v>
      </c>
      <c r="AN226" s="28">
        <v>639.78599999999994</v>
      </c>
      <c r="AO226" s="28">
        <v>164.65899999999999</v>
      </c>
      <c r="AP226" s="28">
        <v>310.99299999999999</v>
      </c>
      <c r="AQ226" s="28">
        <v>484.31099999999998</v>
      </c>
      <c r="AR226" s="28">
        <v>669.81399999999996</v>
      </c>
      <c r="AS226" s="28">
        <v>190.18697800000001</v>
      </c>
      <c r="AT226" s="28">
        <v>322.39</v>
      </c>
      <c r="AU226" s="28">
        <v>482.46300000000002</v>
      </c>
      <c r="AV226" s="28">
        <v>664.58600000000001</v>
      </c>
      <c r="AW226" s="28">
        <v>169.179</v>
      </c>
      <c r="AX226" s="28">
        <v>362.26220100000012</v>
      </c>
      <c r="AY226" s="28">
        <v>576.77074234561724</v>
      </c>
      <c r="AZ226" s="28">
        <v>809.29607899999962</v>
      </c>
      <c r="BA226" s="29"/>
      <c r="BB226" s="19" t="s">
        <v>1</v>
      </c>
      <c r="BC226" s="19">
        <f>IFERROR(AZ226/AV226-1,"X")</f>
        <v>0.21774469970778743</v>
      </c>
    </row>
    <row r="227" spans="1:55" s="6" customFormat="1" x14ac:dyDescent="0.25">
      <c r="A227" s="52" t="s">
        <v>26</v>
      </c>
      <c r="B227" s="4" t="s">
        <v>55</v>
      </c>
      <c r="C227" s="27">
        <v>1407.75</v>
      </c>
      <c r="D227" s="27">
        <v>1317.5740000000001</v>
      </c>
      <c r="E227" s="27">
        <v>347.49799999999999</v>
      </c>
      <c r="F227" s="27">
        <v>648.02700000000004</v>
      </c>
      <c r="G227" s="27">
        <v>993.75900000000001</v>
      </c>
      <c r="H227" s="27">
        <v>1351.876</v>
      </c>
      <c r="I227" s="27">
        <v>395.326978</v>
      </c>
      <c r="J227" s="27">
        <v>765.67399999999998</v>
      </c>
      <c r="K227" s="27">
        <v>1170.8990000000001</v>
      </c>
      <c r="L227" s="27">
        <v>1665.45</v>
      </c>
      <c r="M227" s="27">
        <v>275.77</v>
      </c>
      <c r="N227" s="27">
        <v>589.65859200000011</v>
      </c>
      <c r="O227" s="27">
        <v>926.53841367556583</v>
      </c>
      <c r="P227" s="27">
        <v>1302.5250719999997</v>
      </c>
      <c r="Q227" s="29"/>
      <c r="R227" s="24" t="s">
        <v>1</v>
      </c>
      <c r="S227" s="24">
        <f>IFERROR(P227/L227-1,"X")</f>
        <v>-0.21791403404485299</v>
      </c>
      <c r="T227" s="7"/>
      <c r="U227" s="27">
        <v>524.20799999999997</v>
      </c>
      <c r="V227" s="27">
        <v>764.98500000000001</v>
      </c>
      <c r="W227" s="27">
        <v>189.50299999999999</v>
      </c>
      <c r="X227" s="27">
        <v>347.47899999999998</v>
      </c>
      <c r="Y227" s="27">
        <v>512.03300000000002</v>
      </c>
      <c r="Z227" s="27">
        <v>686.15</v>
      </c>
      <c r="AA227" s="27">
        <v>206.80699999999999</v>
      </c>
      <c r="AB227" s="27">
        <v>443.65</v>
      </c>
      <c r="AC227" s="27">
        <v>689.81100000000004</v>
      </c>
      <c r="AD227" s="27">
        <v>1012.979</v>
      </c>
      <c r="AE227" s="27">
        <v>108.02500000000001</v>
      </c>
      <c r="AF227" s="27">
        <v>235.82023199999998</v>
      </c>
      <c r="AG227" s="27">
        <v>362.34217500000005</v>
      </c>
      <c r="AH227" s="27">
        <v>506.49726500000003</v>
      </c>
      <c r="AI227" s="29"/>
      <c r="AJ227" s="24" t="s">
        <v>1</v>
      </c>
      <c r="AK227" s="24">
        <f>IFERROR(AH227/AD227-1,"X")</f>
        <v>-0.49999233449064595</v>
      </c>
      <c r="AL227" s="11"/>
      <c r="AM227" s="27">
        <v>883.54200000000003</v>
      </c>
      <c r="AN227" s="27">
        <v>552.58900000000006</v>
      </c>
      <c r="AO227" s="27">
        <v>157.995</v>
      </c>
      <c r="AP227" s="27">
        <v>300.548</v>
      </c>
      <c r="AQ227" s="27">
        <v>481.726</v>
      </c>
      <c r="AR227" s="27">
        <v>665.726</v>
      </c>
      <c r="AS227" s="27">
        <v>188.51997800000001</v>
      </c>
      <c r="AT227" s="27">
        <v>322.024</v>
      </c>
      <c r="AU227" s="27">
        <v>481.08800000000002</v>
      </c>
      <c r="AV227" s="27">
        <v>652.471</v>
      </c>
      <c r="AW227" s="27">
        <v>167.745</v>
      </c>
      <c r="AX227" s="27">
        <v>353.83836000000014</v>
      </c>
      <c r="AY227" s="27">
        <v>564.19623867556584</v>
      </c>
      <c r="AZ227" s="27">
        <v>796.0278069999996</v>
      </c>
      <c r="BA227" s="29"/>
      <c r="BB227" s="24" t="s">
        <v>1</v>
      </c>
      <c r="BC227" s="24">
        <f>IFERROR(AZ227/AV227-1,"X")</f>
        <v>0.22002021085994561</v>
      </c>
    </row>
    <row r="228" spans="1:55" s="6" customFormat="1" ht="45" x14ac:dyDescent="0.25">
      <c r="A228" s="47" t="s">
        <v>108</v>
      </c>
      <c r="B228" s="17" t="s">
        <v>55</v>
      </c>
      <c r="C228" s="28">
        <v>844.21500000000003</v>
      </c>
      <c r="D228" s="28">
        <v>-83.546999999999997</v>
      </c>
      <c r="E228" s="28">
        <v>354.17700000000002</v>
      </c>
      <c r="F228" s="28">
        <v>304.29500000000002</v>
      </c>
      <c r="G228" s="28">
        <v>337.98500000000001</v>
      </c>
      <c r="H228" s="28">
        <v>359.57</v>
      </c>
      <c r="I228" s="28">
        <v>397.612978</v>
      </c>
      <c r="J228" s="28">
        <v>370.55202199999997</v>
      </c>
      <c r="K228" s="28">
        <v>407.625</v>
      </c>
      <c r="L228" s="28">
        <v>506.22700000000009</v>
      </c>
      <c r="M228" s="28">
        <v>277.67399999999998</v>
      </c>
      <c r="N228" s="28">
        <v>321.35691000000008</v>
      </c>
      <c r="O228" s="28">
        <v>341.52349934561715</v>
      </c>
      <c r="P228" s="28">
        <v>377.02135565438238</v>
      </c>
      <c r="Q228" s="29"/>
      <c r="R228" s="19">
        <f>IFERROR(P228/O228-1,"X")</f>
        <v>0.10393971828228987</v>
      </c>
      <c r="S228" s="19">
        <f>IFERROR(P228/L228-1,"X")</f>
        <v>-0.25523262162156046</v>
      </c>
      <c r="T228" s="7"/>
      <c r="U228" s="28">
        <v>184.381</v>
      </c>
      <c r="V228" s="28">
        <v>240.72399999999999</v>
      </c>
      <c r="W228" s="28">
        <v>189.518</v>
      </c>
      <c r="X228" s="28">
        <v>157.96100000000001</v>
      </c>
      <c r="Y228" s="28">
        <v>164.667</v>
      </c>
      <c r="Z228" s="28">
        <v>174.06700000000001</v>
      </c>
      <c r="AA228" s="28">
        <v>207.42599999999999</v>
      </c>
      <c r="AB228" s="28">
        <v>238.34899999999999</v>
      </c>
      <c r="AC228" s="28">
        <v>247.55199999999999</v>
      </c>
      <c r="AD228" s="28">
        <v>324.10400000000004</v>
      </c>
      <c r="AE228" s="28">
        <v>108.495</v>
      </c>
      <c r="AF228" s="28">
        <v>128.273709</v>
      </c>
      <c r="AG228" s="28">
        <v>127.01495800000004</v>
      </c>
      <c r="AH228" s="28">
        <v>144.49601900000002</v>
      </c>
      <c r="AI228" s="29"/>
      <c r="AJ228" s="19">
        <f>IFERROR(AH228/AG228-1,"X")</f>
        <v>0.13762993961703307</v>
      </c>
      <c r="AK228" s="19">
        <f>IFERROR(AH228/AD228-1,"X")</f>
        <v>-0.55416773936761032</v>
      </c>
      <c r="AL228" s="11"/>
      <c r="AM228" s="28">
        <v>659.83399999999995</v>
      </c>
      <c r="AN228" s="28">
        <v>-324.27100000000002</v>
      </c>
      <c r="AO228" s="28">
        <v>164.65899999999999</v>
      </c>
      <c r="AP228" s="28">
        <v>146.334</v>
      </c>
      <c r="AQ228" s="28">
        <v>173.31800000000001</v>
      </c>
      <c r="AR228" s="28">
        <v>185.50299999999999</v>
      </c>
      <c r="AS228" s="28">
        <v>190.18697800000001</v>
      </c>
      <c r="AT228" s="28">
        <v>132.20302199999998</v>
      </c>
      <c r="AU228" s="28">
        <v>160.07300000000004</v>
      </c>
      <c r="AV228" s="28">
        <v>182.12300000000002</v>
      </c>
      <c r="AW228" s="28">
        <v>169.179</v>
      </c>
      <c r="AX228" s="28">
        <v>193.08320100000012</v>
      </c>
      <c r="AY228" s="28">
        <v>214.50854134561712</v>
      </c>
      <c r="AZ228" s="28">
        <v>232.52533665438236</v>
      </c>
      <c r="BA228" s="29"/>
      <c r="BB228" s="19">
        <f>IFERROR(AZ228/AY228-1,"X")</f>
        <v>8.3991039218044516E-2</v>
      </c>
      <c r="BC228" s="19">
        <f>IFERROR(AZ228/AV228-1,"X")</f>
        <v>0.27674888209826509</v>
      </c>
    </row>
    <row r="229" spans="1:55" s="6" customFormat="1" x14ac:dyDescent="0.25">
      <c r="A229" s="52" t="s">
        <v>26</v>
      </c>
      <c r="B229" s="4" t="s">
        <v>55</v>
      </c>
      <c r="C229" s="27">
        <v>802.48800000000006</v>
      </c>
      <c r="D229" s="27">
        <v>-90.176000000000002</v>
      </c>
      <c r="E229" s="27">
        <v>347.49799999999999</v>
      </c>
      <c r="F229" s="27">
        <v>300.529</v>
      </c>
      <c r="G229" s="27">
        <v>345.73200000000003</v>
      </c>
      <c r="H229" s="27">
        <v>358.11700000000002</v>
      </c>
      <c r="I229" s="27">
        <v>395.326978</v>
      </c>
      <c r="J229" s="27">
        <v>370.34702199999998</v>
      </c>
      <c r="K229" s="27">
        <v>405.22500000000002</v>
      </c>
      <c r="L229" s="27">
        <v>494.55100000000004</v>
      </c>
      <c r="M229" s="27">
        <v>275.77</v>
      </c>
      <c r="N229" s="27">
        <v>313.88859200000013</v>
      </c>
      <c r="O229" s="27">
        <v>336.87982167556572</v>
      </c>
      <c r="P229" s="27">
        <v>375.98665832443373</v>
      </c>
      <c r="Q229" s="29"/>
      <c r="R229" s="24">
        <f>IFERROR(P229/O229-1,"X")</f>
        <v>0.11608542314692305</v>
      </c>
      <c r="S229" s="24">
        <f>IFERROR(P229/L229-1,"X")</f>
        <v>-0.2397413849644755</v>
      </c>
      <c r="T229" s="7"/>
      <c r="U229" s="27">
        <v>184.554</v>
      </c>
      <c r="V229" s="27">
        <v>240.77699999999999</v>
      </c>
      <c r="W229" s="27">
        <v>189.50299999999999</v>
      </c>
      <c r="X229" s="27">
        <v>157.976</v>
      </c>
      <c r="Y229" s="27">
        <v>164.554</v>
      </c>
      <c r="Z229" s="27">
        <v>174.11699999999999</v>
      </c>
      <c r="AA229" s="27">
        <v>206.80699999999999</v>
      </c>
      <c r="AB229" s="27">
        <v>236.84299999999999</v>
      </c>
      <c r="AC229" s="27">
        <v>246.16100000000003</v>
      </c>
      <c r="AD229" s="27">
        <v>323.16800000000006</v>
      </c>
      <c r="AE229" s="27">
        <v>108.02500000000001</v>
      </c>
      <c r="AF229" s="27">
        <v>127.79523199999997</v>
      </c>
      <c r="AG229" s="27">
        <v>126.52194300000006</v>
      </c>
      <c r="AH229" s="27">
        <v>144.15508999999997</v>
      </c>
      <c r="AI229" s="29"/>
      <c r="AJ229" s="24">
        <f>IFERROR(AH229/AG229-1,"X")</f>
        <v>0.13936829123782823</v>
      </c>
      <c r="AK229" s="24">
        <f>IFERROR(AH229/AD229-1,"X")</f>
        <v>-0.55393142266561068</v>
      </c>
      <c r="AL229" s="11"/>
      <c r="AM229" s="27">
        <v>617.93399999999997</v>
      </c>
      <c r="AN229" s="27">
        <v>-330.95299999999997</v>
      </c>
      <c r="AO229" s="27">
        <v>157.995</v>
      </c>
      <c r="AP229" s="27">
        <v>142.553</v>
      </c>
      <c r="AQ229" s="27">
        <v>181.178</v>
      </c>
      <c r="AR229" s="27">
        <v>184</v>
      </c>
      <c r="AS229" s="27">
        <v>188.51997800000001</v>
      </c>
      <c r="AT229" s="27">
        <v>133.50402199999999</v>
      </c>
      <c r="AU229" s="27">
        <v>159.06400000000002</v>
      </c>
      <c r="AV229" s="27">
        <v>171.38300000000001</v>
      </c>
      <c r="AW229" s="27">
        <v>167.745</v>
      </c>
      <c r="AX229" s="27">
        <v>186.09336000000013</v>
      </c>
      <c r="AY229" s="27">
        <v>210.35787867556567</v>
      </c>
      <c r="AZ229" s="27">
        <v>231.83156832443379</v>
      </c>
      <c r="BA229" s="29"/>
      <c r="BB229" s="24">
        <f>IFERROR(AZ229/AY229-1,"X")</f>
        <v>0.10208169897922836</v>
      </c>
      <c r="BC229" s="24">
        <f>IFERROR(AZ229/AV229-1,"X")</f>
        <v>0.35271041074338627</v>
      </c>
    </row>
    <row r="230" spans="1:55" ht="22.5" x14ac:dyDescent="0.25">
      <c r="A230" s="47" t="s">
        <v>75</v>
      </c>
      <c r="B230" s="17" t="s">
        <v>55</v>
      </c>
      <c r="C230" s="28">
        <v>1739.126</v>
      </c>
      <c r="D230" s="28">
        <v>2492.3560000000002</v>
      </c>
      <c r="E230" s="28">
        <v>1134.896</v>
      </c>
      <c r="F230" s="28">
        <v>1967.8579999999999</v>
      </c>
      <c r="G230" s="28">
        <v>2868.1590000000001</v>
      </c>
      <c r="H230" s="28">
        <v>4564.6090000000004</v>
      </c>
      <c r="I230" s="28">
        <v>868.05500000000006</v>
      </c>
      <c r="J230" s="28">
        <v>2142.5239999999999</v>
      </c>
      <c r="K230" s="28">
        <v>3379.7110000000002</v>
      </c>
      <c r="L230" s="28">
        <v>7329.3490000000002</v>
      </c>
      <c r="M230" s="28">
        <v>1760.1689999999999</v>
      </c>
      <c r="N230" s="28">
        <v>3555.5609539999996</v>
      </c>
      <c r="O230" s="28">
        <v>6760.5364205480128</v>
      </c>
      <c r="P230" s="28">
        <v>8698.1807120000012</v>
      </c>
      <c r="Q230" s="29"/>
      <c r="R230" s="19" t="s">
        <v>1</v>
      </c>
      <c r="S230" s="19">
        <f>IFERROR(P230/L230-1,"X")</f>
        <v>0.18676034010660447</v>
      </c>
      <c r="T230" s="7"/>
      <c r="U230" s="28">
        <v>972.20600000000002</v>
      </c>
      <c r="V230" s="28">
        <v>1312.5809999999999</v>
      </c>
      <c r="W230" s="28">
        <v>834.08399999999995</v>
      </c>
      <c r="X230" s="28">
        <v>1239.819</v>
      </c>
      <c r="Y230" s="28">
        <v>1770.328</v>
      </c>
      <c r="Z230" s="28">
        <v>1735.673</v>
      </c>
      <c r="AA230" s="28">
        <v>506.47800000000001</v>
      </c>
      <c r="AB230" s="28">
        <v>948.11599999999999</v>
      </c>
      <c r="AC230" s="28">
        <v>1770.953</v>
      </c>
      <c r="AD230" s="28">
        <v>4746.9769999999999</v>
      </c>
      <c r="AE230" s="28">
        <v>1243.3689999999999</v>
      </c>
      <c r="AF230" s="28">
        <v>2139.5450229999997</v>
      </c>
      <c r="AG230" s="28">
        <v>4151.0304560000004</v>
      </c>
      <c r="AH230" s="28">
        <v>4816.9958990000005</v>
      </c>
      <c r="AI230" s="29"/>
      <c r="AJ230" s="19" t="s">
        <v>1</v>
      </c>
      <c r="AK230" s="19">
        <f>IFERROR(AH230/AD230-1,"X")</f>
        <v>1.475020818512518E-2</v>
      </c>
      <c r="AL230" s="11"/>
      <c r="AM230" s="28">
        <v>766.92</v>
      </c>
      <c r="AN230" s="28">
        <v>1179.7750000000001</v>
      </c>
      <c r="AO230" s="28">
        <v>300.81200000000001</v>
      </c>
      <c r="AP230" s="28">
        <v>728.03899999999999</v>
      </c>
      <c r="AQ230" s="28">
        <v>1097.8309999999999</v>
      </c>
      <c r="AR230" s="28">
        <v>2828.9360000000001</v>
      </c>
      <c r="AS230" s="28">
        <v>361.577</v>
      </c>
      <c r="AT230" s="28">
        <v>1194.4079999999999</v>
      </c>
      <c r="AU230" s="28">
        <v>1608.758</v>
      </c>
      <c r="AV230" s="28">
        <v>2582.3719999999998</v>
      </c>
      <c r="AW230" s="28">
        <v>516.79999999999995</v>
      </c>
      <c r="AX230" s="28">
        <v>1416.0159309999997</v>
      </c>
      <c r="AY230" s="28">
        <v>2609.5059645480128</v>
      </c>
      <c r="AZ230" s="28">
        <v>3881.1848130000008</v>
      </c>
      <c r="BA230" s="29"/>
      <c r="BB230" s="19" t="s">
        <v>1</v>
      </c>
      <c r="BC230" s="19">
        <f>IFERROR(AZ230/AV230-1,"X")</f>
        <v>0.50295341376068237</v>
      </c>
    </row>
    <row r="231" spans="1:55" s="6" customFormat="1" x14ac:dyDescent="0.25">
      <c r="A231" s="52" t="s">
        <v>94</v>
      </c>
      <c r="B231" s="4" t="s">
        <v>55</v>
      </c>
      <c r="C231" s="27">
        <v>958.12400000000002</v>
      </c>
      <c r="D231" s="27">
        <v>1336.5139999999999</v>
      </c>
      <c r="E231" s="27">
        <v>453.56200000000001</v>
      </c>
      <c r="F231" s="27">
        <v>921.58199999999999</v>
      </c>
      <c r="G231" s="27">
        <v>1287.175</v>
      </c>
      <c r="H231" s="27">
        <v>1839.211</v>
      </c>
      <c r="I231" s="27">
        <v>337.12099999999998</v>
      </c>
      <c r="J231" s="27">
        <v>961.47599999999989</v>
      </c>
      <c r="K231" s="27">
        <v>1543.1869999999999</v>
      </c>
      <c r="L231" s="27">
        <v>3175.4459999999999</v>
      </c>
      <c r="M231" s="27">
        <v>936.32899999999995</v>
      </c>
      <c r="N231" s="27">
        <v>1783.7869989999995</v>
      </c>
      <c r="O231" s="27">
        <v>3015.0315532523496</v>
      </c>
      <c r="P231" s="27">
        <v>3993.1801330000003</v>
      </c>
      <c r="Q231" s="29"/>
      <c r="R231" s="24" t="s">
        <v>1</v>
      </c>
      <c r="S231" s="24">
        <f>IFERROR(P231/L231-1,"X")</f>
        <v>0.25751788347211702</v>
      </c>
      <c r="T231" s="7"/>
      <c r="U231" s="27">
        <v>669.654</v>
      </c>
      <c r="V231" s="27">
        <v>873.29100000000005</v>
      </c>
      <c r="W231" s="27">
        <v>357.87599999999998</v>
      </c>
      <c r="X231" s="27">
        <v>575.46</v>
      </c>
      <c r="Y231" s="27">
        <v>752.12300000000005</v>
      </c>
      <c r="Z231" s="27">
        <v>621.18600000000004</v>
      </c>
      <c r="AA231" s="27">
        <v>149.095</v>
      </c>
      <c r="AB231" s="27">
        <v>329.63299999999998</v>
      </c>
      <c r="AC231" s="27">
        <v>673.93600000000004</v>
      </c>
      <c r="AD231" s="27">
        <v>1848.14</v>
      </c>
      <c r="AE231" s="27">
        <v>632.32399999999996</v>
      </c>
      <c r="AF231" s="27">
        <v>1043.6469890000001</v>
      </c>
      <c r="AG231" s="27">
        <v>1745.045308</v>
      </c>
      <c r="AH231" s="27">
        <v>2098.5193289999997</v>
      </c>
      <c r="AI231" s="29"/>
      <c r="AJ231" s="24" t="s">
        <v>1</v>
      </c>
      <c r="AK231" s="24">
        <f>IFERROR(AH231/AD231-1,"X")</f>
        <v>0.13547638652915883</v>
      </c>
      <c r="AL231" s="11"/>
      <c r="AM231" s="27">
        <v>288.47000000000003</v>
      </c>
      <c r="AN231" s="27">
        <v>463.22300000000001</v>
      </c>
      <c r="AO231" s="27">
        <v>95.686000000000007</v>
      </c>
      <c r="AP231" s="27">
        <v>346.12200000000001</v>
      </c>
      <c r="AQ231" s="27">
        <v>535.05200000000002</v>
      </c>
      <c r="AR231" s="27">
        <v>1218.0250000000001</v>
      </c>
      <c r="AS231" s="27">
        <v>188.02600000000001</v>
      </c>
      <c r="AT231" s="27">
        <v>631.84299999999996</v>
      </c>
      <c r="AU231" s="27">
        <v>869.25099999999998</v>
      </c>
      <c r="AV231" s="27">
        <v>1327.306</v>
      </c>
      <c r="AW231" s="27">
        <v>304.005</v>
      </c>
      <c r="AX231" s="27">
        <v>740.14000999999951</v>
      </c>
      <c r="AY231" s="27">
        <v>1269.9862452523496</v>
      </c>
      <c r="AZ231" s="27">
        <v>1894.6608040000006</v>
      </c>
      <c r="BA231" s="29"/>
      <c r="BB231" s="24" t="s">
        <v>1</v>
      </c>
      <c r="BC231" s="24">
        <f>IFERROR(AZ231/AV231-1,"X")</f>
        <v>0.42744838341723801</v>
      </c>
    </row>
    <row r="232" spans="1:55" s="6" customFormat="1" ht="22.5" x14ac:dyDescent="0.25">
      <c r="A232" s="47" t="s">
        <v>109</v>
      </c>
      <c r="B232" s="17" t="s">
        <v>55</v>
      </c>
      <c r="C232" s="28">
        <v>821.35299999999995</v>
      </c>
      <c r="D232" s="28">
        <v>753.23</v>
      </c>
      <c r="E232" s="28">
        <v>1134.896</v>
      </c>
      <c r="F232" s="28">
        <v>832.96199999999999</v>
      </c>
      <c r="G232" s="28">
        <v>900.30100000000004</v>
      </c>
      <c r="H232" s="28">
        <v>1696.45</v>
      </c>
      <c r="I232" s="28">
        <v>868.05500000000006</v>
      </c>
      <c r="J232" s="28">
        <v>1274.4689999999998</v>
      </c>
      <c r="K232" s="28">
        <v>1237.1869999999999</v>
      </c>
      <c r="L232" s="28">
        <v>3949.6379999999999</v>
      </c>
      <c r="M232" s="28">
        <v>1760.1689999999999</v>
      </c>
      <c r="N232" s="28">
        <v>1795.3919539999993</v>
      </c>
      <c r="O232" s="28">
        <v>3204.9754665480141</v>
      </c>
      <c r="P232" s="28">
        <v>1937.6442914519882</v>
      </c>
      <c r="Q232" s="29"/>
      <c r="R232" s="19">
        <f>IFERROR(P232/O232-1,"X")</f>
        <v>-0.39542617044149531</v>
      </c>
      <c r="S232" s="19">
        <f>IFERROR(P232/L232-1,"X")</f>
        <v>-0.50941218120445764</v>
      </c>
      <c r="T232" s="7"/>
      <c r="U232" s="28">
        <v>822.31899999999996</v>
      </c>
      <c r="V232" s="28">
        <v>340.375</v>
      </c>
      <c r="W232" s="28">
        <v>834.08399999999995</v>
      </c>
      <c r="X232" s="28">
        <v>405.73500000000001</v>
      </c>
      <c r="Y232" s="28">
        <v>530.50900000000001</v>
      </c>
      <c r="Z232" s="28">
        <v>-34.655000000000001</v>
      </c>
      <c r="AA232" s="28">
        <v>506.47800000000001</v>
      </c>
      <c r="AB232" s="28">
        <v>441.63799999999998</v>
      </c>
      <c r="AC232" s="28">
        <v>822.83699999999999</v>
      </c>
      <c r="AD232" s="28">
        <v>2976.0239999999999</v>
      </c>
      <c r="AE232" s="28">
        <v>1243.3689999999999</v>
      </c>
      <c r="AF232" s="28">
        <v>896.17602299999965</v>
      </c>
      <c r="AG232" s="28">
        <v>2011.4854330000007</v>
      </c>
      <c r="AH232" s="28">
        <v>665.96544300000028</v>
      </c>
      <c r="AI232" s="29"/>
      <c r="AJ232" s="19">
        <f>IFERROR(AH232/AG232-1,"X")</f>
        <v>-0.6689185852035946</v>
      </c>
      <c r="AK232" s="19">
        <f>IFERROR(AH232/AD232-1,"X")</f>
        <v>-0.77622309396698408</v>
      </c>
      <c r="AL232" s="11"/>
      <c r="AM232" s="28">
        <v>-0.96599999999999997</v>
      </c>
      <c r="AN232" s="28">
        <v>412.85500000000002</v>
      </c>
      <c r="AO232" s="28">
        <v>300.81200000000001</v>
      </c>
      <c r="AP232" s="28">
        <v>427.22699999999998</v>
      </c>
      <c r="AQ232" s="28">
        <v>369.79199999999997</v>
      </c>
      <c r="AR232" s="28">
        <v>1731.105</v>
      </c>
      <c r="AS232" s="28">
        <v>361.577</v>
      </c>
      <c r="AT232" s="28">
        <v>832.8309999999999</v>
      </c>
      <c r="AU232" s="28">
        <v>414.35</v>
      </c>
      <c r="AV232" s="28">
        <v>973.61399999999981</v>
      </c>
      <c r="AW232" s="28">
        <v>516.79999999999995</v>
      </c>
      <c r="AX232" s="28">
        <v>899.21593099999973</v>
      </c>
      <c r="AY232" s="28">
        <v>1193.4900335480131</v>
      </c>
      <c r="AZ232" s="28">
        <v>1271.678848451988</v>
      </c>
      <c r="BA232" s="29"/>
      <c r="BB232" s="19">
        <f>IFERROR(AZ232/AY232-1,"X")</f>
        <v>6.5512750593764713E-2</v>
      </c>
      <c r="BC232" s="19">
        <f>IFERROR(AZ232/AV232-1,"X")</f>
        <v>0.30614273054001706</v>
      </c>
    </row>
    <row r="233" spans="1:55" s="6" customFormat="1" x14ac:dyDescent="0.25">
      <c r="A233" s="52" t="s">
        <v>94</v>
      </c>
      <c r="B233" s="4" t="s">
        <v>55</v>
      </c>
      <c r="C233" s="27">
        <v>416.32</v>
      </c>
      <c r="D233" s="27">
        <v>378.39</v>
      </c>
      <c r="E233" s="27">
        <v>453.56200000000001</v>
      </c>
      <c r="F233" s="27">
        <v>468.02</v>
      </c>
      <c r="G233" s="27">
        <v>365.59300000000002</v>
      </c>
      <c r="H233" s="27">
        <v>552.03599999999994</v>
      </c>
      <c r="I233" s="27">
        <v>337.12099999999998</v>
      </c>
      <c r="J233" s="27">
        <v>624.3549999999999</v>
      </c>
      <c r="K233" s="27">
        <v>581.71100000000001</v>
      </c>
      <c r="L233" s="27">
        <v>1632.2590000000002</v>
      </c>
      <c r="M233" s="27">
        <v>936.32899999999995</v>
      </c>
      <c r="N233" s="27">
        <v>847.45799899999952</v>
      </c>
      <c r="O233" s="27">
        <v>1231.2445542523501</v>
      </c>
      <c r="P233" s="27">
        <v>978.14857974765073</v>
      </c>
      <c r="Q233" s="29"/>
      <c r="R233" s="24">
        <f>IFERROR(P233/O233-1,"X")</f>
        <v>-0.20556109152367952</v>
      </c>
      <c r="S233" s="24">
        <f>IFERROR(P233/L233-1,"X")</f>
        <v>-0.40073935585734211</v>
      </c>
      <c r="T233" s="7"/>
      <c r="U233" s="27">
        <v>632.524</v>
      </c>
      <c r="V233" s="27">
        <v>203.637</v>
      </c>
      <c r="W233" s="27">
        <v>357.87599999999998</v>
      </c>
      <c r="X233" s="27">
        <v>217.584</v>
      </c>
      <c r="Y233" s="27">
        <v>176.66300000000001</v>
      </c>
      <c r="Z233" s="27">
        <v>-130.93700000000001</v>
      </c>
      <c r="AA233" s="27">
        <v>149.095</v>
      </c>
      <c r="AB233" s="27">
        <v>180.53799999999998</v>
      </c>
      <c r="AC233" s="27">
        <v>344.30300000000005</v>
      </c>
      <c r="AD233" s="27">
        <v>1174.2040000000002</v>
      </c>
      <c r="AE233" s="27">
        <v>632.32399999999996</v>
      </c>
      <c r="AF233" s="27">
        <v>411.32298900000006</v>
      </c>
      <c r="AG233" s="27">
        <v>701.3983189999999</v>
      </c>
      <c r="AH233" s="27">
        <v>353.47402099999977</v>
      </c>
      <c r="AI233" s="29"/>
      <c r="AJ233" s="24">
        <f>IFERROR(AH233/AG233-1,"X")</f>
        <v>-0.49604381501233707</v>
      </c>
      <c r="AK233" s="24">
        <f>IFERROR(AH233/AD233-1,"X")</f>
        <v>-0.69896711218834229</v>
      </c>
      <c r="AL233" s="11"/>
      <c r="AM233" s="27">
        <v>-216.20400000000001</v>
      </c>
      <c r="AN233" s="27">
        <v>174.75299999999999</v>
      </c>
      <c r="AO233" s="27">
        <v>95.686000000000007</v>
      </c>
      <c r="AP233" s="27">
        <v>250.43600000000001</v>
      </c>
      <c r="AQ233" s="27">
        <v>188.93</v>
      </c>
      <c r="AR233" s="27">
        <v>682.97299999999996</v>
      </c>
      <c r="AS233" s="27">
        <v>188.02600000000001</v>
      </c>
      <c r="AT233" s="27">
        <v>443.81699999999995</v>
      </c>
      <c r="AU233" s="27">
        <v>237.40799999999999</v>
      </c>
      <c r="AV233" s="27">
        <v>458.05500000000006</v>
      </c>
      <c r="AW233" s="27">
        <v>304.005</v>
      </c>
      <c r="AX233" s="27">
        <v>436.13500999999951</v>
      </c>
      <c r="AY233" s="27">
        <v>529.84623525235008</v>
      </c>
      <c r="AZ233" s="27">
        <v>624.67455874765096</v>
      </c>
      <c r="BA233" s="29"/>
      <c r="BB233" s="24">
        <f>IFERROR(AZ233/AY233-1,"X")</f>
        <v>0.17897328920368172</v>
      </c>
      <c r="BC233" s="24">
        <f>IFERROR(AZ233/AV233-1,"X")</f>
        <v>0.36375448089781992</v>
      </c>
    </row>
    <row r="234" spans="1:55" ht="22.5" x14ac:dyDescent="0.25">
      <c r="A234" s="56" t="s">
        <v>28</v>
      </c>
      <c r="B234" s="33" t="s">
        <v>15</v>
      </c>
      <c r="C234" s="34">
        <f t="shared" ref="C234:K234" si="86">C230*100/C72</f>
        <v>1.1704516492111061</v>
      </c>
      <c r="D234" s="34">
        <f t="shared" si="86"/>
        <v>1.523100791202008</v>
      </c>
      <c r="E234" s="34">
        <f t="shared" si="86"/>
        <v>0.65372015485382662</v>
      </c>
      <c r="F234" s="34">
        <f t="shared" si="86"/>
        <v>1.0365351707961352</v>
      </c>
      <c r="G234" s="34">
        <f t="shared" si="86"/>
        <v>1.4245490956045144</v>
      </c>
      <c r="H234" s="34">
        <f t="shared" si="86"/>
        <v>2.1540751729413961</v>
      </c>
      <c r="I234" s="34">
        <f t="shared" si="86"/>
        <v>0.39631390426166774</v>
      </c>
      <c r="J234" s="34">
        <f t="shared" si="86"/>
        <v>1.0062457927773072</v>
      </c>
      <c r="K234" s="34">
        <f t="shared" si="86"/>
        <v>1.4967328664745385</v>
      </c>
      <c r="L234" s="34">
        <v>2.9431179293643575</v>
      </c>
      <c r="M234" s="34">
        <v>0.65693842729619245</v>
      </c>
      <c r="N234" s="34">
        <v>1.2393745616329856</v>
      </c>
      <c r="O234" s="34">
        <v>2.2182183810666869</v>
      </c>
      <c r="P234" s="34">
        <v>2.6400385049763813</v>
      </c>
      <c r="Q234" s="29"/>
      <c r="R234" s="35">
        <f>IFERROR(P234-O234,"X")</f>
        <v>0.42182012390969437</v>
      </c>
      <c r="S234" s="35">
        <f>IFERROR(P234-L234,"X")</f>
        <v>-0.30307942438797619</v>
      </c>
      <c r="T234" s="7"/>
      <c r="U234" s="34">
        <f t="shared" ref="U234:AA234" si="87">U230*100/U72</f>
        <v>1.152804284648981</v>
      </c>
      <c r="V234" s="34">
        <f t="shared" si="87"/>
        <v>1.3975055835819612</v>
      </c>
      <c r="W234" s="34">
        <f t="shared" si="87"/>
        <v>0.85475860189717823</v>
      </c>
      <c r="X234" s="34">
        <f t="shared" si="87"/>
        <v>1.1999658308239418</v>
      </c>
      <c r="Y234" s="34">
        <f t="shared" si="87"/>
        <v>1.6410602711311648</v>
      </c>
      <c r="Z234" s="34">
        <f t="shared" si="87"/>
        <v>1.5372460214316879</v>
      </c>
      <c r="AA234" s="34">
        <f t="shared" si="87"/>
        <v>0.445062941355863</v>
      </c>
      <c r="AB234" s="34">
        <v>0.912019815265669</v>
      </c>
      <c r="AC234" s="34">
        <v>1.6556831007625834</v>
      </c>
      <c r="AD234" s="34">
        <v>4.1047329192043875</v>
      </c>
      <c r="AE234" s="34">
        <v>1.0249188854239473</v>
      </c>
      <c r="AF234" s="34">
        <v>1.679335621925375</v>
      </c>
      <c r="AG234" s="34">
        <v>3.0370560599557948</v>
      </c>
      <c r="AH234" s="34">
        <v>3.1751418753988236</v>
      </c>
      <c r="AI234" s="29"/>
      <c r="AJ234" s="35">
        <f>IFERROR(AH234-AG234,"X")</f>
        <v>0.13808581544302889</v>
      </c>
      <c r="AK234" s="35">
        <f>IFERROR(AH234-AD234,"X")</f>
        <v>-0.9295910438055639</v>
      </c>
      <c r="AL234" s="11"/>
      <c r="AM234" s="34">
        <f t="shared" ref="AM234:AS234" si="88">AM230*100/AM72</f>
        <v>1.1936147494002782</v>
      </c>
      <c r="AN234" s="34">
        <f t="shared" si="88"/>
        <v>1.6923110246114692</v>
      </c>
      <c r="AO234" s="34">
        <f t="shared" si="88"/>
        <v>0.39567745413392719</v>
      </c>
      <c r="AP234" s="34">
        <f t="shared" si="88"/>
        <v>0.84138714193556285</v>
      </c>
      <c r="AQ234" s="34">
        <f t="shared" si="88"/>
        <v>1.1746415384788884</v>
      </c>
      <c r="AR234" s="34">
        <f t="shared" si="88"/>
        <v>2.8575748725544798</v>
      </c>
      <c r="AS234" s="34">
        <f t="shared" si="88"/>
        <v>0.34359659368825929</v>
      </c>
      <c r="AT234" s="34">
        <v>1.0961421350571134</v>
      </c>
      <c r="AU234" s="34">
        <v>1.3536741250914217</v>
      </c>
      <c r="AV234" s="34">
        <v>1.9359990053607301</v>
      </c>
      <c r="AW234" s="34">
        <v>0.35247275151353724</v>
      </c>
      <c r="AX234" s="34">
        <v>0.88789989088158006</v>
      </c>
      <c r="AY234" s="34">
        <v>1.5524102038947367</v>
      </c>
      <c r="AZ234" s="34">
        <v>2.1833588842990412</v>
      </c>
      <c r="BA234" s="29"/>
      <c r="BB234" s="35">
        <f>IFERROR(AZ234-AY234,"X")</f>
        <v>0.63094868040430452</v>
      </c>
      <c r="BC234" s="35">
        <f>IFERROR(AZ234-AV234,"X")</f>
        <v>0.24735987893831113</v>
      </c>
    </row>
    <row r="235" spans="1:55" ht="33.75" x14ac:dyDescent="0.25">
      <c r="A235" s="47" t="s">
        <v>123</v>
      </c>
      <c r="B235" s="17" t="s">
        <v>55</v>
      </c>
      <c r="C235" s="28">
        <f t="shared" ref="C235:D235" si="89">C236+C239</f>
        <v>76791.184000000008</v>
      </c>
      <c r="D235" s="28">
        <f t="shared" si="89"/>
        <v>80735.823999999993</v>
      </c>
      <c r="E235" s="28">
        <f t="shared" ref="E235:F235" si="90">E236+E239</f>
        <v>81996.777000000002</v>
      </c>
      <c r="F235" s="28">
        <f t="shared" si="90"/>
        <v>88947.053</v>
      </c>
      <c r="G235" s="28">
        <f t="shared" ref="G235:H235" si="91">G236+G239</f>
        <v>89835.448000000004</v>
      </c>
      <c r="H235" s="28">
        <f t="shared" si="91"/>
        <v>85477.268000000011</v>
      </c>
      <c r="I235" s="28">
        <f t="shared" ref="I235:K235" si="92">I236+I239</f>
        <v>85137.409</v>
      </c>
      <c r="J235" s="28">
        <f t="shared" si="92"/>
        <v>76457.100999999995</v>
      </c>
      <c r="K235" s="28">
        <f t="shared" si="92"/>
        <v>77344.582999999984</v>
      </c>
      <c r="L235" s="28">
        <v>83882.31</v>
      </c>
      <c r="M235" s="28">
        <v>90442.52900000001</v>
      </c>
      <c r="N235" s="28">
        <v>93182.268828</v>
      </c>
      <c r="O235" s="28">
        <v>97822.550653586339</v>
      </c>
      <c r="P235" s="28">
        <v>115811.75817300001</v>
      </c>
      <c r="Q235" s="29"/>
      <c r="R235" s="19">
        <f>IFERROR(P235/O235-1,"X")</f>
        <v>0.18389632451026428</v>
      </c>
      <c r="S235" s="19">
        <f>IFERROR(P235/L235-1,"X")</f>
        <v>0.38064579019104272</v>
      </c>
      <c r="T235" s="7"/>
      <c r="U235" s="28">
        <f t="shared" ref="U235" si="93">U236+U239</f>
        <v>46827.807000000001</v>
      </c>
      <c r="V235" s="28">
        <f t="shared" ref="V235:W235" si="94">V236+V239</f>
        <v>48382.396999999997</v>
      </c>
      <c r="W235" s="28">
        <f t="shared" si="94"/>
        <v>49897.790999999997</v>
      </c>
      <c r="X235" s="28">
        <f t="shared" ref="X235:Y235" si="95">X236+X239</f>
        <v>53423.106</v>
      </c>
      <c r="Y235" s="28">
        <f t="shared" si="95"/>
        <v>54261.75</v>
      </c>
      <c r="Z235" s="28">
        <f t="shared" ref="Z235:AA235" si="96">Z236+Z239</f>
        <v>54160.262999999999</v>
      </c>
      <c r="AA235" s="28">
        <f t="shared" si="96"/>
        <v>54051.183999999994</v>
      </c>
      <c r="AB235" s="28">
        <v>47186.987000000001</v>
      </c>
      <c r="AC235" s="28">
        <v>48474.108999999997</v>
      </c>
      <c r="AD235" s="28">
        <v>52487.034</v>
      </c>
      <c r="AE235" s="28">
        <v>54671.491999999998</v>
      </c>
      <c r="AF235" s="28">
        <v>54502.890358000004</v>
      </c>
      <c r="AG235" s="28">
        <v>55741.923801000012</v>
      </c>
      <c r="AH235" s="28">
        <v>65181.422800999993</v>
      </c>
      <c r="AI235" s="29"/>
      <c r="AJ235" s="19">
        <f>IFERROR(AH235/AG235-1,"X")</f>
        <v>0.16934289949696057</v>
      </c>
      <c r="AK235" s="19">
        <f>IFERROR(AH235/AD235-1,"X")</f>
        <v>0.24185761384421145</v>
      </c>
      <c r="AL235" s="11"/>
      <c r="AM235" s="28">
        <f t="shared" ref="AM235" si="97">AM236+AM239</f>
        <v>29963.377</v>
      </c>
      <c r="AN235" s="28">
        <f t="shared" ref="AN235:AO235" si="98">AN236+AN239</f>
        <v>32353.426999999996</v>
      </c>
      <c r="AO235" s="28">
        <f t="shared" si="98"/>
        <v>32098.985999999997</v>
      </c>
      <c r="AP235" s="28">
        <f t="shared" ref="AP235:AQ235" si="99">AP236+AP239</f>
        <v>35523.947</v>
      </c>
      <c r="AQ235" s="28">
        <f t="shared" si="99"/>
        <v>35573.697999999997</v>
      </c>
      <c r="AR235" s="28">
        <f t="shared" ref="AR235:AS235" si="100">AR236+AR239</f>
        <v>31317.005000000001</v>
      </c>
      <c r="AS235" s="28">
        <f t="shared" si="100"/>
        <v>31086.224999999999</v>
      </c>
      <c r="AT235" s="28">
        <v>29270.114000000001</v>
      </c>
      <c r="AU235" s="28">
        <v>28870.473999999998</v>
      </c>
      <c r="AV235" s="28">
        <v>31395.275999999998</v>
      </c>
      <c r="AW235" s="28">
        <v>35771.036999999997</v>
      </c>
      <c r="AX235" s="28">
        <v>38679.378470000011</v>
      </c>
      <c r="AY235" s="28">
        <v>42080.626852586342</v>
      </c>
      <c r="AZ235" s="28">
        <v>50630.335372000009</v>
      </c>
      <c r="BA235" s="29"/>
      <c r="BB235" s="19">
        <f>IFERROR(AZ235/AY235-1,"X")</f>
        <v>0.20317445720008775</v>
      </c>
      <c r="BC235" s="19">
        <f>IFERROR(AZ235/AV235-1,"X")</f>
        <v>0.61267368288146318</v>
      </c>
    </row>
    <row r="236" spans="1:55" ht="22.5" x14ac:dyDescent="0.25">
      <c r="A236" s="50" t="s">
        <v>124</v>
      </c>
      <c r="B236" s="36" t="s">
        <v>55</v>
      </c>
      <c r="C236" s="8">
        <v>55922.608</v>
      </c>
      <c r="D236" s="8">
        <v>60240.726999999999</v>
      </c>
      <c r="E236" s="8">
        <v>60542.288999999997</v>
      </c>
      <c r="F236" s="8">
        <v>66905.641000000003</v>
      </c>
      <c r="G236" s="8">
        <v>67941.925000000003</v>
      </c>
      <c r="H236" s="8">
        <v>64600.152000000002</v>
      </c>
      <c r="I236" s="8">
        <v>65101.667000000001</v>
      </c>
      <c r="J236" s="8">
        <v>57602.517999999996</v>
      </c>
      <c r="K236" s="8">
        <v>58973.096999999994</v>
      </c>
      <c r="L236" s="8">
        <v>65522.149999999994</v>
      </c>
      <c r="M236" s="8">
        <v>72484.671000000002</v>
      </c>
      <c r="N236" s="8">
        <v>74157.656738000005</v>
      </c>
      <c r="O236" s="8">
        <v>78846.62481458635</v>
      </c>
      <c r="P236" s="8">
        <v>97774.372048000005</v>
      </c>
      <c r="Q236" s="29"/>
      <c r="R236" s="24">
        <f>IFERROR(P236/O236-1,"X")</f>
        <v>0.24005779927706028</v>
      </c>
      <c r="S236" s="24">
        <f>IFERROR(P236/L236-1,"X")</f>
        <v>0.49223387889438941</v>
      </c>
      <c r="T236" s="7"/>
      <c r="U236" s="8">
        <v>36337.902000000002</v>
      </c>
      <c r="V236" s="8">
        <v>38916.983999999997</v>
      </c>
      <c r="W236" s="8">
        <v>40275.224000000002</v>
      </c>
      <c r="X236" s="8">
        <v>44345.62</v>
      </c>
      <c r="Y236" s="8">
        <v>45253.699000000001</v>
      </c>
      <c r="Z236" s="8">
        <v>45620.811999999998</v>
      </c>
      <c r="AA236" s="8">
        <v>45422.366999999998</v>
      </c>
      <c r="AB236" s="8">
        <v>38994.938999999998</v>
      </c>
      <c r="AC236" s="8">
        <v>40142.031999999999</v>
      </c>
      <c r="AD236" s="8">
        <v>43509.860999999997</v>
      </c>
      <c r="AE236" s="8">
        <v>45650.911</v>
      </c>
      <c r="AF236" s="8">
        <v>44839.608882</v>
      </c>
      <c r="AG236" s="8">
        <v>45780.569290000007</v>
      </c>
      <c r="AH236" s="8">
        <v>55490.545204999995</v>
      </c>
      <c r="AI236" s="29"/>
      <c r="AJ236" s="24">
        <f>IFERROR(AH236/AG236-1,"X")</f>
        <v>0.21209819068634794</v>
      </c>
      <c r="AK236" s="24">
        <f>IFERROR(AH236/AD236-1,"X")</f>
        <v>0.27535560743345044</v>
      </c>
      <c r="AL236" s="11"/>
      <c r="AM236" s="8">
        <v>19584.705999999998</v>
      </c>
      <c r="AN236" s="8">
        <v>21323.742999999999</v>
      </c>
      <c r="AO236" s="8">
        <v>20267.064999999999</v>
      </c>
      <c r="AP236" s="8">
        <v>22560.021000000001</v>
      </c>
      <c r="AQ236" s="8">
        <v>22688.225999999999</v>
      </c>
      <c r="AR236" s="8">
        <v>18979.34</v>
      </c>
      <c r="AS236" s="8">
        <v>19679.3</v>
      </c>
      <c r="AT236" s="8">
        <v>18607.579000000002</v>
      </c>
      <c r="AU236" s="8">
        <v>18831.064999999999</v>
      </c>
      <c r="AV236" s="8">
        <v>22012.289000000001</v>
      </c>
      <c r="AW236" s="8">
        <v>26833.759999999998</v>
      </c>
      <c r="AX236" s="8">
        <v>29318.047856000008</v>
      </c>
      <c r="AY236" s="8">
        <v>33066.055524586343</v>
      </c>
      <c r="AZ236" s="8">
        <v>42283.82684300001</v>
      </c>
      <c r="BA236" s="29"/>
      <c r="BB236" s="24">
        <f>IFERROR(AZ236/AY236-1,"X")</f>
        <v>0.27876839774734452</v>
      </c>
      <c r="BC236" s="24">
        <f>IFERROR(AZ236/AV236-1,"X")</f>
        <v>0.9209191212690333</v>
      </c>
    </row>
    <row r="237" spans="1:55" x14ac:dyDescent="0.25">
      <c r="A237" s="48" t="s">
        <v>29</v>
      </c>
      <c r="B237" s="4" t="s">
        <v>55</v>
      </c>
      <c r="C237" s="8">
        <v>12727.373</v>
      </c>
      <c r="D237" s="8">
        <v>12334.355</v>
      </c>
      <c r="E237" s="8">
        <v>13910.093000000001</v>
      </c>
      <c r="F237" s="8">
        <v>15717.662</v>
      </c>
      <c r="G237" s="8">
        <v>15997.460999999999</v>
      </c>
      <c r="H237" s="8">
        <v>16206.692999999999</v>
      </c>
      <c r="I237" s="8">
        <v>16401.324000000001</v>
      </c>
      <c r="J237" s="8">
        <v>17026.303</v>
      </c>
      <c r="K237" s="8">
        <v>17071.874</v>
      </c>
      <c r="L237" s="8">
        <v>20939.069</v>
      </c>
      <c r="M237" s="8">
        <v>23706.598000000002</v>
      </c>
      <c r="N237" s="8">
        <v>33157.079845</v>
      </c>
      <c r="O237" s="8">
        <v>38823.923676958395</v>
      </c>
      <c r="P237" s="8">
        <v>52298.581623999999</v>
      </c>
      <c r="Q237" s="29"/>
      <c r="R237" s="24">
        <f>IFERROR(P237/O237-1,"X")</f>
        <v>0.34707099826282306</v>
      </c>
      <c r="S237" s="24">
        <f>IFERROR(P237/L237-1,"X")</f>
        <v>1.4976555368340398</v>
      </c>
      <c r="T237" s="7"/>
      <c r="U237" s="8">
        <v>8148.402</v>
      </c>
      <c r="V237" s="8">
        <v>8110.0110000000004</v>
      </c>
      <c r="W237" s="8">
        <v>8534.5889999999999</v>
      </c>
      <c r="X237" s="8">
        <v>9100.4310000000005</v>
      </c>
      <c r="Y237" s="8">
        <v>9641.4320000000007</v>
      </c>
      <c r="Z237" s="8">
        <v>11632.581</v>
      </c>
      <c r="AA237" s="8">
        <v>12521.498</v>
      </c>
      <c r="AB237" s="8">
        <v>12141.5</v>
      </c>
      <c r="AC237" s="8">
        <v>12971.5</v>
      </c>
      <c r="AD237" s="8">
        <v>17359.485000000001</v>
      </c>
      <c r="AE237" s="8">
        <v>19270.434000000001</v>
      </c>
      <c r="AF237" s="8">
        <v>29196.016589999999</v>
      </c>
      <c r="AG237" s="8">
        <v>35078.069531000001</v>
      </c>
      <c r="AH237" s="8">
        <v>46846.5</v>
      </c>
      <c r="AI237" s="29"/>
      <c r="AJ237" s="24">
        <f>IFERROR(AH237/AG237-1,"X")</f>
        <v>0.33549253497544185</v>
      </c>
      <c r="AK237" s="24">
        <f>IFERROR(AH237/AD237-1,"X")</f>
        <v>1.6986111627159444</v>
      </c>
      <c r="AL237" s="11"/>
      <c r="AM237" s="8">
        <v>4578.9709999999995</v>
      </c>
      <c r="AN237" s="8">
        <v>4224.3440000000001</v>
      </c>
      <c r="AO237" s="8">
        <v>5375.5039999999999</v>
      </c>
      <c r="AP237" s="8">
        <v>6617.2309999999998</v>
      </c>
      <c r="AQ237" s="8">
        <v>6356.0290000000005</v>
      </c>
      <c r="AR237" s="8">
        <v>4574.1120000000001</v>
      </c>
      <c r="AS237" s="8">
        <v>3879.826</v>
      </c>
      <c r="AT237" s="8">
        <v>4884.8029999999999</v>
      </c>
      <c r="AU237" s="8">
        <v>4100.3739999999998</v>
      </c>
      <c r="AV237" s="8">
        <v>3579.5839999999998</v>
      </c>
      <c r="AW237" s="8">
        <v>4436.1639999999998</v>
      </c>
      <c r="AX237" s="8">
        <v>3961.0632550000009</v>
      </c>
      <c r="AY237" s="8">
        <v>3745.8541459583917</v>
      </c>
      <c r="AZ237" s="8">
        <v>5452.0816239999986</v>
      </c>
      <c r="BA237" s="29"/>
      <c r="BB237" s="24">
        <f>IFERROR(AZ237/AY237-1,"X")</f>
        <v>0.45549757453384832</v>
      </c>
      <c r="BC237" s="24">
        <f>IFERROR(AZ237/AV237-1,"X")</f>
        <v>0.52310481441418855</v>
      </c>
    </row>
    <row r="238" spans="1:55" ht="22.5" x14ac:dyDescent="0.25">
      <c r="A238" s="52" t="s">
        <v>88</v>
      </c>
      <c r="B238" s="4" t="s">
        <v>55</v>
      </c>
      <c r="C238" s="8">
        <v>43195.235000000001</v>
      </c>
      <c r="D238" s="8">
        <v>47906.372000000003</v>
      </c>
      <c r="E238" s="8">
        <v>46632.196000000004</v>
      </c>
      <c r="F238" s="8">
        <v>51187.978999999999</v>
      </c>
      <c r="G238" s="8">
        <v>51944.464</v>
      </c>
      <c r="H238" s="8">
        <v>48393.459000000003</v>
      </c>
      <c r="I238" s="8">
        <v>48700.343000000001</v>
      </c>
      <c r="J238" s="8">
        <v>40576.214999999997</v>
      </c>
      <c r="K238" s="8">
        <v>41901.222999999998</v>
      </c>
      <c r="L238" s="8">
        <v>44583.081000000006</v>
      </c>
      <c r="M238" s="8">
        <v>48778.073000000004</v>
      </c>
      <c r="N238" s="8">
        <v>41000.576893000012</v>
      </c>
      <c r="O238" s="8">
        <v>40022.701137627962</v>
      </c>
      <c r="P238" s="8">
        <v>45475.790423999999</v>
      </c>
      <c r="Q238" s="29"/>
      <c r="R238" s="24">
        <f>IFERROR(P238/O238-1,"X")</f>
        <v>0.13624990646234103</v>
      </c>
      <c r="S238" s="24">
        <f>IFERROR(P238/L238-1,"X")</f>
        <v>2.0023502278812666E-2</v>
      </c>
      <c r="T238" s="7"/>
      <c r="U238" s="8">
        <v>28189.5</v>
      </c>
      <c r="V238" s="8">
        <v>30806.973000000002</v>
      </c>
      <c r="W238" s="8">
        <v>31740.634999999998</v>
      </c>
      <c r="X238" s="8">
        <v>35245.188999999998</v>
      </c>
      <c r="Y238" s="8">
        <v>35612.267</v>
      </c>
      <c r="Z238" s="8">
        <v>33988.231</v>
      </c>
      <c r="AA238" s="8">
        <v>32900.868999999999</v>
      </c>
      <c r="AB238" s="8">
        <v>26853.438999999998</v>
      </c>
      <c r="AC238" s="8">
        <v>27170.531999999999</v>
      </c>
      <c r="AD238" s="8">
        <v>26150.376</v>
      </c>
      <c r="AE238" s="8">
        <v>26380.476999999999</v>
      </c>
      <c r="AF238" s="8">
        <v>15643.592291999999</v>
      </c>
      <c r="AG238" s="8">
        <v>10702.499759</v>
      </c>
      <c r="AH238" s="8">
        <v>8644.0452050000004</v>
      </c>
      <c r="AI238" s="29"/>
      <c r="AJ238" s="24">
        <f>IFERROR(AH238/AG238-1,"X")</f>
        <v>-0.1923339967626716</v>
      </c>
      <c r="AK238" s="24">
        <f>IFERROR(AH238/AD238-1,"X")</f>
        <v>-0.66944853087389644</v>
      </c>
      <c r="AL238" s="11"/>
      <c r="AM238" s="8">
        <v>15005.735000000001</v>
      </c>
      <c r="AN238" s="8">
        <v>17099.399000000001</v>
      </c>
      <c r="AO238" s="8">
        <v>14891.561</v>
      </c>
      <c r="AP238" s="8">
        <v>15942.79</v>
      </c>
      <c r="AQ238" s="8">
        <v>16332.197</v>
      </c>
      <c r="AR238" s="8">
        <v>14405.227999999999</v>
      </c>
      <c r="AS238" s="8">
        <v>15799.474</v>
      </c>
      <c r="AT238" s="8">
        <v>13722.776</v>
      </c>
      <c r="AU238" s="8">
        <v>14730.691000000001</v>
      </c>
      <c r="AV238" s="8">
        <v>18432.705000000002</v>
      </c>
      <c r="AW238" s="8">
        <v>22397.596000000001</v>
      </c>
      <c r="AX238" s="8">
        <v>25356.984601000011</v>
      </c>
      <c r="AY238" s="8">
        <v>29320.201378627964</v>
      </c>
      <c r="AZ238" s="8">
        <v>36831.745218999997</v>
      </c>
      <c r="BA238" s="29"/>
      <c r="BB238" s="24">
        <f>IFERROR(AZ238/AY238-1,"X")</f>
        <v>0.25619004942603629</v>
      </c>
      <c r="BC238" s="24">
        <f>IFERROR(AZ238/AV238-1,"X")</f>
        <v>0.99817363859509456</v>
      </c>
    </row>
    <row r="239" spans="1:55" ht="22.5" x14ac:dyDescent="0.25">
      <c r="A239" s="50" t="s">
        <v>125</v>
      </c>
      <c r="B239" s="36" t="s">
        <v>55</v>
      </c>
      <c r="C239" s="8">
        <v>20868.576000000001</v>
      </c>
      <c r="D239" s="8">
        <v>20495.097000000002</v>
      </c>
      <c r="E239" s="8">
        <v>21454.488000000001</v>
      </c>
      <c r="F239" s="8">
        <v>22041.412</v>
      </c>
      <c r="G239" s="8">
        <v>21893.523000000001</v>
      </c>
      <c r="H239" s="8">
        <v>20877.116000000002</v>
      </c>
      <c r="I239" s="8">
        <v>20035.741999999998</v>
      </c>
      <c r="J239" s="8">
        <v>18854.582999999999</v>
      </c>
      <c r="K239" s="8">
        <v>18371.485999999997</v>
      </c>
      <c r="L239" s="8">
        <v>18360.16</v>
      </c>
      <c r="M239" s="8">
        <v>17957.858</v>
      </c>
      <c r="N239" s="8">
        <v>19024.612090000002</v>
      </c>
      <c r="O239" s="8">
        <v>18975.925838999996</v>
      </c>
      <c r="P239" s="8">
        <v>18037.386124999997</v>
      </c>
      <c r="Q239" s="29"/>
      <c r="R239" s="24">
        <f>IFERROR(P239/O239-1,"X")</f>
        <v>-4.9459495255355534E-2</v>
      </c>
      <c r="S239" s="24">
        <f>IFERROR(P239/L239-1,"X")</f>
        <v>-1.7580123212434073E-2</v>
      </c>
      <c r="T239" s="7"/>
      <c r="U239" s="8">
        <v>10489.905000000001</v>
      </c>
      <c r="V239" s="8">
        <v>9465.4130000000005</v>
      </c>
      <c r="W239" s="8">
        <v>9622.5669999999991</v>
      </c>
      <c r="X239" s="8">
        <v>9077.4860000000008</v>
      </c>
      <c r="Y239" s="8">
        <v>9008.0509999999995</v>
      </c>
      <c r="Z239" s="8">
        <v>8539.4509999999991</v>
      </c>
      <c r="AA239" s="8">
        <v>8628.8169999999991</v>
      </c>
      <c r="AB239" s="8">
        <v>8192.0480000000007</v>
      </c>
      <c r="AC239" s="8">
        <v>8332.0769999999993</v>
      </c>
      <c r="AD239" s="8">
        <v>8977.1730000000007</v>
      </c>
      <c r="AE239" s="8">
        <v>9020.5810000000001</v>
      </c>
      <c r="AF239" s="8">
        <v>9663.2814760000001</v>
      </c>
      <c r="AG239" s="8">
        <v>9961.3545110000014</v>
      </c>
      <c r="AH239" s="8">
        <v>9690.8775959999984</v>
      </c>
      <c r="AI239" s="29"/>
      <c r="AJ239" s="24">
        <f>IFERROR(AH239/AG239-1,"X")</f>
        <v>-2.7152624143767179E-2</v>
      </c>
      <c r="AK239" s="24">
        <f>IFERROR(AH239/AD239-1,"X")</f>
        <v>7.9502154631530209E-2</v>
      </c>
      <c r="AL239" s="11"/>
      <c r="AM239" s="8">
        <v>10378.671</v>
      </c>
      <c r="AN239" s="8">
        <v>11029.683999999999</v>
      </c>
      <c r="AO239" s="8">
        <v>11831.921</v>
      </c>
      <c r="AP239" s="8">
        <v>12963.925999999999</v>
      </c>
      <c r="AQ239" s="8">
        <v>12885.472</v>
      </c>
      <c r="AR239" s="8">
        <v>12337.665000000001</v>
      </c>
      <c r="AS239" s="8">
        <v>11406.924999999999</v>
      </c>
      <c r="AT239" s="8">
        <v>10662.535</v>
      </c>
      <c r="AU239" s="8">
        <v>10039.409</v>
      </c>
      <c r="AV239" s="8">
        <v>9382.9869999999992</v>
      </c>
      <c r="AW239" s="8">
        <v>8937.277</v>
      </c>
      <c r="AX239" s="8">
        <v>9361.3306140000022</v>
      </c>
      <c r="AY239" s="8">
        <v>9014.5713279999964</v>
      </c>
      <c r="AZ239" s="8">
        <v>8346.5085290000006</v>
      </c>
      <c r="BA239" s="29"/>
      <c r="BB239" s="24">
        <f>IFERROR(AZ239/AY239-1,"X")</f>
        <v>-7.4109214369954324E-2</v>
      </c>
      <c r="BC239" s="24">
        <f>IFERROR(AZ239/AV239-1,"X")</f>
        <v>-0.11046359448222609</v>
      </c>
    </row>
    <row r="240" spans="1:55" s="6" customFormat="1" ht="22.5" x14ac:dyDescent="0.25">
      <c r="A240" s="52" t="s">
        <v>33</v>
      </c>
      <c r="B240" s="4" t="s">
        <v>55</v>
      </c>
      <c r="C240" s="8">
        <v>10087.037</v>
      </c>
      <c r="D240" s="8">
        <v>8980.5229999999992</v>
      </c>
      <c r="E240" s="8">
        <v>9038.6820000000007</v>
      </c>
      <c r="F240" s="8">
        <v>8613.3469999999998</v>
      </c>
      <c r="G240" s="8">
        <v>8609.56</v>
      </c>
      <c r="H240" s="8">
        <v>8144.44</v>
      </c>
      <c r="I240" s="8">
        <v>8281.0349999999999</v>
      </c>
      <c r="J240" s="8">
        <v>7816.6109999999999</v>
      </c>
      <c r="K240" s="8">
        <v>7784.5349999999999</v>
      </c>
      <c r="L240" s="8">
        <v>8092.6670000000004</v>
      </c>
      <c r="M240" s="8">
        <v>8193.5069999999996</v>
      </c>
      <c r="N240" s="8">
        <v>8634.3911509999998</v>
      </c>
      <c r="O240" s="8">
        <v>8636.786521</v>
      </c>
      <c r="P240" s="8">
        <v>8379.1858270000012</v>
      </c>
      <c r="Q240" s="29"/>
      <c r="R240" s="24">
        <f>IFERROR(P240/O240-1,"X")</f>
        <v>-2.9825988331846909E-2</v>
      </c>
      <c r="S240" s="24">
        <f>IFERROR(P240/L240-1,"X")</f>
        <v>3.5404746914706964E-2</v>
      </c>
      <c r="T240" s="7"/>
      <c r="U240" s="8">
        <v>10087.037</v>
      </c>
      <c r="V240" s="8">
        <v>8980.5229999999992</v>
      </c>
      <c r="W240" s="8">
        <v>9038.6820000000007</v>
      </c>
      <c r="X240" s="8">
        <v>8613.3469999999998</v>
      </c>
      <c r="Y240" s="8">
        <v>8609.56</v>
      </c>
      <c r="Z240" s="8">
        <v>8144.44</v>
      </c>
      <c r="AA240" s="8">
        <v>8281.0349999999999</v>
      </c>
      <c r="AB240" s="8">
        <v>7816.6109999999999</v>
      </c>
      <c r="AC240" s="8">
        <v>7784.5349999999999</v>
      </c>
      <c r="AD240" s="8">
        <v>8092.6670000000004</v>
      </c>
      <c r="AE240" s="8">
        <v>8193.5069999999996</v>
      </c>
      <c r="AF240" s="8">
        <v>8634.3911509999998</v>
      </c>
      <c r="AG240" s="8">
        <v>8636.786521</v>
      </c>
      <c r="AH240" s="8">
        <v>8379.1858270000012</v>
      </c>
      <c r="AI240" s="29"/>
      <c r="AJ240" s="24">
        <f>IFERROR(AH240/AG240-1,"X")</f>
        <v>-2.9825988331846909E-2</v>
      </c>
      <c r="AK240" s="24">
        <f>IFERROR(AH240/AD240-1,"X")</f>
        <v>3.5404746914706964E-2</v>
      </c>
      <c r="AL240" s="11"/>
      <c r="AM240" s="8" t="s">
        <v>1</v>
      </c>
      <c r="AN240" s="8" t="s">
        <v>1</v>
      </c>
      <c r="AO240" s="8" t="s">
        <v>1</v>
      </c>
      <c r="AP240" s="8" t="s">
        <v>1</v>
      </c>
      <c r="AQ240" s="8" t="s">
        <v>1</v>
      </c>
      <c r="AR240" s="8" t="s">
        <v>1</v>
      </c>
      <c r="AS240" s="8" t="s">
        <v>1</v>
      </c>
      <c r="AT240" s="8" t="s">
        <v>1</v>
      </c>
      <c r="AU240" s="8" t="s">
        <v>1</v>
      </c>
      <c r="AV240" s="8" t="s">
        <v>1</v>
      </c>
      <c r="AW240" s="8" t="s">
        <v>1</v>
      </c>
      <c r="AX240" s="8" t="s">
        <v>1</v>
      </c>
      <c r="AY240" s="8" t="s">
        <v>1</v>
      </c>
      <c r="AZ240" s="8" t="s">
        <v>1</v>
      </c>
      <c r="BA240" s="29"/>
      <c r="BB240" s="24" t="str">
        <f>IFERROR(AZ240/AY240-1,"X")</f>
        <v>X</v>
      </c>
      <c r="BC240" s="24" t="str">
        <f>IFERROR(AZ240/AV240-1,"X")</f>
        <v>X</v>
      </c>
    </row>
    <row r="241" spans="1:55" s="6" customFormat="1" ht="22.5" x14ac:dyDescent="0.25">
      <c r="A241" s="52" t="s">
        <v>86</v>
      </c>
      <c r="B241" s="4" t="s">
        <v>55</v>
      </c>
      <c r="C241" s="8">
        <v>10781.539000000001</v>
      </c>
      <c r="D241" s="8">
        <v>11514.574000000001</v>
      </c>
      <c r="E241" s="8">
        <v>12415.806</v>
      </c>
      <c r="F241" s="8">
        <v>13428.065000000001</v>
      </c>
      <c r="G241" s="8">
        <v>13283.963</v>
      </c>
      <c r="H241" s="8">
        <v>12732.675999999999</v>
      </c>
      <c r="I241" s="8">
        <v>11754.706999999999</v>
      </c>
      <c r="J241" s="8">
        <v>11037.972</v>
      </c>
      <c r="K241" s="8">
        <v>10586.950999999999</v>
      </c>
      <c r="L241" s="8">
        <v>10267.492999999999</v>
      </c>
      <c r="M241" s="8">
        <v>9764.3510000000006</v>
      </c>
      <c r="N241" s="8">
        <v>10390.220939000001</v>
      </c>
      <c r="O241" s="8">
        <v>10339.139317999998</v>
      </c>
      <c r="P241" s="8">
        <v>9658.2002979999997</v>
      </c>
      <c r="Q241" s="29"/>
      <c r="R241" s="24">
        <f>IFERROR(P241/O241-1,"X")</f>
        <v>-6.5860319612340734E-2</v>
      </c>
      <c r="S241" s="24">
        <f>IFERROR(P241/L241-1,"X")</f>
        <v>-5.9341915499723119E-2</v>
      </c>
      <c r="T241" s="7"/>
      <c r="U241" s="8">
        <v>402.86799999999999</v>
      </c>
      <c r="V241" s="8">
        <v>484.89</v>
      </c>
      <c r="W241" s="8">
        <v>583.88499999999999</v>
      </c>
      <c r="X241" s="8">
        <v>464.13900000000001</v>
      </c>
      <c r="Y241" s="8">
        <v>398.49099999999999</v>
      </c>
      <c r="Z241" s="8">
        <v>395.01100000000002</v>
      </c>
      <c r="AA241" s="8">
        <v>347.78199999999998</v>
      </c>
      <c r="AB241" s="8">
        <v>375.43700000000001</v>
      </c>
      <c r="AC241" s="8">
        <v>547.54200000000003</v>
      </c>
      <c r="AD241" s="8">
        <v>884.50599999999997</v>
      </c>
      <c r="AE241" s="8">
        <v>827.07399999999996</v>
      </c>
      <c r="AF241" s="8">
        <v>1028.8903249999992</v>
      </c>
      <c r="AG241" s="8">
        <v>1324.5679900000021</v>
      </c>
      <c r="AH241" s="8">
        <v>1311.6917689999984</v>
      </c>
      <c r="AI241" s="29"/>
      <c r="AJ241" s="24">
        <f>IFERROR(AH241/AG241-1,"X")</f>
        <v>-9.7210721512329679E-3</v>
      </c>
      <c r="AK241" s="24">
        <f>IFERROR(AH241/AD241-1,"X")</f>
        <v>0.48296537163116859</v>
      </c>
      <c r="AL241" s="11"/>
      <c r="AM241" s="8">
        <v>10378.671</v>
      </c>
      <c r="AN241" s="8">
        <v>11029.683999999999</v>
      </c>
      <c r="AO241" s="8">
        <v>11831.921</v>
      </c>
      <c r="AP241" s="8">
        <v>12963.925999999999</v>
      </c>
      <c r="AQ241" s="8">
        <v>12885.472</v>
      </c>
      <c r="AR241" s="8">
        <v>12337.665000000001</v>
      </c>
      <c r="AS241" s="8">
        <v>11406.924999999999</v>
      </c>
      <c r="AT241" s="8">
        <v>10662.535</v>
      </c>
      <c r="AU241" s="8">
        <v>10039.409</v>
      </c>
      <c r="AV241" s="8">
        <v>9382.9869999999992</v>
      </c>
      <c r="AW241" s="8">
        <v>8937.277</v>
      </c>
      <c r="AX241" s="8">
        <v>9361.3306140000022</v>
      </c>
      <c r="AY241" s="8">
        <v>9014.5713279999964</v>
      </c>
      <c r="AZ241" s="8">
        <v>8346.5085290000006</v>
      </c>
      <c r="BA241" s="29"/>
      <c r="BB241" s="24">
        <f>IFERROR(AZ241/AY241-1,"X")</f>
        <v>-7.4109214369954324E-2</v>
      </c>
      <c r="BC241" s="24">
        <f>IFERROR(AZ241/AV241-1,"X")</f>
        <v>-0.11046359448222609</v>
      </c>
    </row>
    <row r="242" spans="1:55" s="6" customFormat="1" ht="33.75" x14ac:dyDescent="0.25">
      <c r="A242" s="47" t="s">
        <v>127</v>
      </c>
      <c r="B242" s="17" t="s">
        <v>15</v>
      </c>
      <c r="C242" s="28">
        <f t="shared" ref="C242" si="101">C235/C$235*100</f>
        <v>100</v>
      </c>
      <c r="D242" s="28">
        <f t="shared" ref="D242:E242" si="102">D235/D$235*100</f>
        <v>100</v>
      </c>
      <c r="E242" s="28">
        <f t="shared" si="102"/>
        <v>100</v>
      </c>
      <c r="F242" s="28">
        <f t="shared" ref="F242:G242" si="103">F235/F$235*100</f>
        <v>100</v>
      </c>
      <c r="G242" s="28">
        <f t="shared" si="103"/>
        <v>100</v>
      </c>
      <c r="H242" s="28">
        <f t="shared" ref="H242:K248" si="104">H235/H$235*100</f>
        <v>100</v>
      </c>
      <c r="I242" s="28">
        <f t="shared" si="104"/>
        <v>100</v>
      </c>
      <c r="J242" s="28">
        <f t="shared" si="104"/>
        <v>100</v>
      </c>
      <c r="K242" s="28">
        <f t="shared" si="104"/>
        <v>100</v>
      </c>
      <c r="L242" s="28">
        <v>100</v>
      </c>
      <c r="M242" s="28">
        <v>100</v>
      </c>
      <c r="N242" s="28">
        <v>100</v>
      </c>
      <c r="O242" s="28">
        <v>100</v>
      </c>
      <c r="P242" s="28">
        <v>100</v>
      </c>
      <c r="Q242" s="29"/>
      <c r="R242" s="28">
        <f>IFERROR(P242-O242,"X")</f>
        <v>0</v>
      </c>
      <c r="S242" s="28">
        <f>IFERROR(P242-L242,"X")</f>
        <v>0</v>
      </c>
      <c r="T242" s="7"/>
      <c r="U242" s="28">
        <f t="shared" ref="U242" si="105">U235/U$235*100</f>
        <v>100</v>
      </c>
      <c r="V242" s="28">
        <f t="shared" ref="V242:W242" si="106">V235/V$235*100</f>
        <v>100</v>
      </c>
      <c r="W242" s="28">
        <f t="shared" si="106"/>
        <v>100</v>
      </c>
      <c r="X242" s="28">
        <f t="shared" ref="X242:Y242" si="107">X235/X$235*100</f>
        <v>100</v>
      </c>
      <c r="Y242" s="28">
        <f t="shared" si="107"/>
        <v>100</v>
      </c>
      <c r="Z242" s="28">
        <f t="shared" ref="Z242:AA242" si="108">Z235/Z$235*100</f>
        <v>100</v>
      </c>
      <c r="AA242" s="28">
        <f t="shared" si="108"/>
        <v>100</v>
      </c>
      <c r="AB242" s="28">
        <v>100</v>
      </c>
      <c r="AC242" s="28">
        <v>100</v>
      </c>
      <c r="AD242" s="28">
        <v>100</v>
      </c>
      <c r="AE242" s="28">
        <v>100</v>
      </c>
      <c r="AF242" s="28">
        <v>100</v>
      </c>
      <c r="AG242" s="28">
        <v>100</v>
      </c>
      <c r="AH242" s="28">
        <v>100</v>
      </c>
      <c r="AI242" s="29"/>
      <c r="AJ242" s="19">
        <f>IFERROR(AH242-AG242,"X")</f>
        <v>0</v>
      </c>
      <c r="AK242" s="19">
        <f>IFERROR(AH242-AD242,"X")</f>
        <v>0</v>
      </c>
      <c r="AL242" s="11"/>
      <c r="AM242" s="28">
        <f t="shared" ref="AM242" si="109">AM235/AM$235*100</f>
        <v>100</v>
      </c>
      <c r="AN242" s="28">
        <f t="shared" ref="AN242:AO242" si="110">AN235/AN$235*100</f>
        <v>100</v>
      </c>
      <c r="AO242" s="28">
        <f t="shared" si="110"/>
        <v>100</v>
      </c>
      <c r="AP242" s="28">
        <f t="shared" ref="AP242:AQ242" si="111">AP235/AP$235*100</f>
        <v>100</v>
      </c>
      <c r="AQ242" s="28">
        <f t="shared" si="111"/>
        <v>100</v>
      </c>
      <c r="AR242" s="28">
        <f t="shared" ref="AR242:AS242" si="112">AR235/AR$235*100</f>
        <v>100</v>
      </c>
      <c r="AS242" s="28">
        <f t="shared" si="112"/>
        <v>100</v>
      </c>
      <c r="AT242" s="28">
        <v>100</v>
      </c>
      <c r="AU242" s="28">
        <v>100</v>
      </c>
      <c r="AV242" s="28">
        <v>100</v>
      </c>
      <c r="AW242" s="28">
        <v>100</v>
      </c>
      <c r="AX242" s="28">
        <v>100</v>
      </c>
      <c r="AY242" s="28">
        <v>100</v>
      </c>
      <c r="AZ242" s="28">
        <v>100</v>
      </c>
      <c r="BA242" s="29"/>
      <c r="BB242" s="19">
        <f>IFERROR(AZ242-AY242,"X")</f>
        <v>0</v>
      </c>
      <c r="BC242" s="19">
        <f>IFERROR(AZ242-AV242,"X")</f>
        <v>0</v>
      </c>
    </row>
    <row r="243" spans="1:55" s="6" customFormat="1" ht="22.5" x14ac:dyDescent="0.25">
      <c r="A243" s="54" t="s">
        <v>124</v>
      </c>
      <c r="B243" s="36" t="s">
        <v>15</v>
      </c>
      <c r="C243" s="8">
        <f t="shared" ref="C243:D243" si="113">C236/C$235*100</f>
        <v>72.824255450990307</v>
      </c>
      <c r="D243" s="8">
        <f t="shared" si="113"/>
        <v>74.614618412763093</v>
      </c>
      <c r="E243" s="8">
        <f t="shared" ref="E243:F243" si="114">E236/E$235*100</f>
        <v>73.834961830268028</v>
      </c>
      <c r="F243" s="8">
        <f t="shared" si="114"/>
        <v>75.219626444509629</v>
      </c>
      <c r="G243" s="8">
        <f t="shared" ref="G243:H243" si="115">G236/G$235*100</f>
        <v>75.629305037806461</v>
      </c>
      <c r="H243" s="8">
        <f t="shared" si="115"/>
        <v>75.575826780051031</v>
      </c>
      <c r="I243" s="8">
        <f t="shared" ref="I243" si="116">I236/I$235*100</f>
        <v>76.466582392705902</v>
      </c>
      <c r="J243" s="8">
        <f t="shared" si="104"/>
        <v>75.339657463601711</v>
      </c>
      <c r="K243" s="8">
        <f t="shared" si="104"/>
        <v>76.24722341576269</v>
      </c>
      <c r="L243" s="8">
        <v>78.112000015259468</v>
      </c>
      <c r="M243" s="8">
        <v>80.144453943785663</v>
      </c>
      <c r="N243" s="8">
        <v>79.583441861545055</v>
      </c>
      <c r="O243" s="8">
        <v>80.601685692904894</v>
      </c>
      <c r="P243" s="8">
        <v>84.425254905416693</v>
      </c>
      <c r="Q243" s="29"/>
      <c r="R243" s="32">
        <f>IFERROR(P243-O243,"X")</f>
        <v>3.8235692125117993</v>
      </c>
      <c r="S243" s="32">
        <f>IFERROR(P243-L243,"X")</f>
        <v>6.313254890157225</v>
      </c>
      <c r="T243" s="7"/>
      <c r="U243" s="8">
        <f t="shared" ref="U243:V243" si="117">U236/U$235*100</f>
        <v>77.598983014515284</v>
      </c>
      <c r="V243" s="8">
        <f t="shared" si="117"/>
        <v>80.436246265351414</v>
      </c>
      <c r="W243" s="8">
        <f t="shared" ref="W243:X243" si="118">W236/W$235*100</f>
        <v>80.715444898151915</v>
      </c>
      <c r="X243" s="8">
        <f t="shared" si="118"/>
        <v>83.008314791730768</v>
      </c>
      <c r="Y243" s="8">
        <f t="shared" ref="Y243:Z243" si="119">Y236/Y$235*100</f>
        <v>83.398893327251699</v>
      </c>
      <c r="Z243" s="8">
        <f t="shared" si="119"/>
        <v>84.232995692801566</v>
      </c>
      <c r="AA243" s="8">
        <f t="shared" ref="AA243" si="120">AA236/AA$235*100</f>
        <v>84.035840917009338</v>
      </c>
      <c r="AB243" s="8">
        <v>82.639179738261305</v>
      </c>
      <c r="AC243" s="8">
        <v>82.811283854644969</v>
      </c>
      <c r="AD243" s="8">
        <v>82.896398756309992</v>
      </c>
      <c r="AE243" s="8">
        <v>83.500393587209956</v>
      </c>
      <c r="AF243" s="8">
        <v>82.270148587483831</v>
      </c>
      <c r="AG243" s="8">
        <v>82.129510731344197</v>
      </c>
      <c r="AH243" s="8">
        <v>85.132454648026908</v>
      </c>
      <c r="AI243" s="29"/>
      <c r="AJ243" s="32">
        <f>IFERROR(AH243-AG243,"X")</f>
        <v>3.0029439166827103</v>
      </c>
      <c r="AK243" s="32">
        <f>IFERROR(AH243-AD243,"X")</f>
        <v>2.2360558917169158</v>
      </c>
      <c r="AL243" s="11"/>
      <c r="AM243" s="8">
        <f t="shared" ref="AM243:AN243" si="121">AM236/AM$235*100</f>
        <v>65.362145261530429</v>
      </c>
      <c r="AN243" s="8">
        <f t="shared" si="121"/>
        <v>65.908761380981375</v>
      </c>
      <c r="AO243" s="8">
        <f t="shared" ref="AO243:AP243" si="122">AO236/AO$235*100</f>
        <v>63.139268636087131</v>
      </c>
      <c r="AP243" s="8">
        <f t="shared" si="122"/>
        <v>63.506515759636727</v>
      </c>
      <c r="AQ243" s="8">
        <f t="shared" ref="AQ243:AR243" si="123">AQ236/AQ$235*100</f>
        <v>63.77809245471191</v>
      </c>
      <c r="AR243" s="8">
        <f t="shared" si="123"/>
        <v>60.603943448615219</v>
      </c>
      <c r="AS243" s="8">
        <f t="shared" ref="AS243" si="124">AS236/AS$235*100</f>
        <v>63.30553163016738</v>
      </c>
      <c r="AT243" s="8">
        <v>63.57193894085961</v>
      </c>
      <c r="AU243" s="8">
        <v>65.226033351582657</v>
      </c>
      <c r="AV243" s="8">
        <v>70.113379477855204</v>
      </c>
      <c r="AW243" s="8">
        <v>75.015325946519255</v>
      </c>
      <c r="AX243" s="8">
        <v>75.797618823527074</v>
      </c>
      <c r="AY243" s="8">
        <v>78.577858738703782</v>
      </c>
      <c r="AZ243" s="8">
        <v>83.514806947899757</v>
      </c>
      <c r="BA243" s="29"/>
      <c r="BB243" s="32">
        <f>IFERROR(AZ243-AY243,"X")</f>
        <v>4.9369482091959753</v>
      </c>
      <c r="BC243" s="32">
        <f>IFERROR(AZ243-AV243,"X")</f>
        <v>13.401427470044553</v>
      </c>
    </row>
    <row r="244" spans="1:55" s="6" customFormat="1" x14ac:dyDescent="0.25">
      <c r="A244" s="52" t="s">
        <v>29</v>
      </c>
      <c r="B244" s="4" t="s">
        <v>15</v>
      </c>
      <c r="C244" s="8">
        <f t="shared" ref="C244:D244" si="125">C237/C$235*100</f>
        <v>16.574002817823459</v>
      </c>
      <c r="D244" s="8">
        <f t="shared" si="125"/>
        <v>15.277425049876248</v>
      </c>
      <c r="E244" s="8">
        <f t="shared" ref="E244:F244" si="126">E237/E$235*100</f>
        <v>16.964194824389256</v>
      </c>
      <c r="F244" s="8">
        <f t="shared" si="126"/>
        <v>17.670806923754967</v>
      </c>
      <c r="G244" s="8">
        <f t="shared" ref="G244:H244" si="127">G237/G$235*100</f>
        <v>17.807515135896022</v>
      </c>
      <c r="H244" s="8">
        <f t="shared" si="127"/>
        <v>18.960237475067636</v>
      </c>
      <c r="I244" s="8">
        <f t="shared" ref="I244" si="128">I237/I$235*100</f>
        <v>19.264532703831755</v>
      </c>
      <c r="J244" s="8">
        <f t="shared" si="104"/>
        <v>22.269093095747902</v>
      </c>
      <c r="K244" s="8">
        <f t="shared" si="104"/>
        <v>22.072488256869914</v>
      </c>
      <c r="L244" s="8">
        <v>24.962437252860585</v>
      </c>
      <c r="M244" s="8">
        <v>26.211781406510649</v>
      </c>
      <c r="N244" s="8">
        <v>35.583035551755906</v>
      </c>
      <c r="O244" s="8">
        <v>39.688112217032078</v>
      </c>
      <c r="P244" s="8">
        <v>45.158265835042585</v>
      </c>
      <c r="Q244" s="29"/>
      <c r="R244" s="32">
        <f>IFERROR(P244-O244,"X")</f>
        <v>5.4701536180105066</v>
      </c>
      <c r="S244" s="32">
        <f>IFERROR(P244-L244,"X")</f>
        <v>20.195828582181999</v>
      </c>
      <c r="T244" s="7"/>
      <c r="U244" s="8">
        <f t="shared" ref="U244:V244" si="129">U237/U$235*100</f>
        <v>17.400776423290544</v>
      </c>
      <c r="V244" s="8">
        <f t="shared" si="129"/>
        <v>16.76231750154917</v>
      </c>
      <c r="W244" s="8">
        <f t="shared" ref="W244:X244" si="130">W237/W$235*100</f>
        <v>17.104141944880887</v>
      </c>
      <c r="X244" s="8">
        <f t="shared" si="130"/>
        <v>17.034634788924478</v>
      </c>
      <c r="Y244" s="8">
        <f t="shared" ref="Y244:Z244" si="131">Y237/Y$235*100</f>
        <v>17.768376434597116</v>
      </c>
      <c r="Z244" s="8">
        <f t="shared" si="131"/>
        <v>21.478073324717791</v>
      </c>
      <c r="AA244" s="8">
        <f t="shared" ref="AA244" si="132">AA237/AA$235*100</f>
        <v>23.166001322006196</v>
      </c>
      <c r="AB244" s="8">
        <v>25.730610856760151</v>
      </c>
      <c r="AC244" s="8">
        <v>26.759646061777019</v>
      </c>
      <c r="AD244" s="8">
        <v>33.073854011259243</v>
      </c>
      <c r="AE244" s="8">
        <v>35.247682649670509</v>
      </c>
      <c r="AF244" s="8">
        <v>53.567831720899861</v>
      </c>
      <c r="AG244" s="8">
        <v>62.929420334019227</v>
      </c>
      <c r="AH244" s="8">
        <v>71.870938047828702</v>
      </c>
      <c r="AI244" s="29"/>
      <c r="AJ244" s="32">
        <f>IFERROR(AH244-AG244,"X")</f>
        <v>8.9415177138094748</v>
      </c>
      <c r="AK244" s="32">
        <f>IFERROR(AH244-AD244,"X")</f>
        <v>38.797084036569458</v>
      </c>
      <c r="AL244" s="11"/>
      <c r="AM244" s="8">
        <f t="shared" ref="AM244:AN244" si="133">AM237/AM$235*100</f>
        <v>15.28189229137957</v>
      </c>
      <c r="AN244" s="8">
        <f t="shared" si="133"/>
        <v>13.056867206061357</v>
      </c>
      <c r="AO244" s="8">
        <f t="shared" ref="AO244:AP244" si="134">AO237/AO$235*100</f>
        <v>16.746647386306847</v>
      </c>
      <c r="AP244" s="8">
        <f t="shared" si="134"/>
        <v>18.62752187981814</v>
      </c>
      <c r="AQ244" s="8">
        <f t="shared" ref="AQ244:AR244" si="135">AQ237/AQ$235*100</f>
        <v>17.867214704526926</v>
      </c>
      <c r="AR244" s="8">
        <f t="shared" si="135"/>
        <v>14.605841139661981</v>
      </c>
      <c r="AS244" s="8">
        <f t="shared" ref="AS244" si="136">AS237/AS$235*100</f>
        <v>12.480852853635332</v>
      </c>
      <c r="AT244" s="8">
        <v>16.688705073031144</v>
      </c>
      <c r="AU244" s="8">
        <v>14.202655626644717</v>
      </c>
      <c r="AV244" s="8">
        <v>11.401664377787283</v>
      </c>
      <c r="AW244" s="8">
        <v>12.401552686325532</v>
      </c>
      <c r="AX244" s="8">
        <v>10.240762420916946</v>
      </c>
      <c r="AY244" s="8">
        <v>8.9016120389094588</v>
      </c>
      <c r="AZ244" s="8">
        <v>10.768409065319272</v>
      </c>
      <c r="BA244" s="29"/>
      <c r="BB244" s="32">
        <f>IFERROR(AZ244-AY244,"X")</f>
        <v>1.866797026409813</v>
      </c>
      <c r="BC244" s="32">
        <f>IFERROR(AZ244-AV244,"X")</f>
        <v>-0.6332553124680107</v>
      </c>
    </row>
    <row r="245" spans="1:55" s="6" customFormat="1" ht="22.5" x14ac:dyDescent="0.25">
      <c r="A245" s="52" t="s">
        <v>88</v>
      </c>
      <c r="B245" s="4" t="s">
        <v>15</v>
      </c>
      <c r="C245" s="8">
        <f t="shared" ref="C245:D245" si="137">C238/C$235*100</f>
        <v>56.250252633166845</v>
      </c>
      <c r="D245" s="8">
        <f t="shared" si="137"/>
        <v>59.33719336288685</v>
      </c>
      <c r="E245" s="8">
        <f t="shared" ref="E245:F245" si="138">E238/E$235*100</f>
        <v>56.87076700587879</v>
      </c>
      <c r="F245" s="8">
        <f t="shared" si="138"/>
        <v>57.54881952075467</v>
      </c>
      <c r="G245" s="8">
        <f t="shared" ref="G245:H245" si="139">G238/G$235*100</f>
        <v>57.821789901910435</v>
      </c>
      <c r="H245" s="8">
        <f t="shared" si="139"/>
        <v>56.615589304983395</v>
      </c>
      <c r="I245" s="8">
        <f t="shared" ref="I245" si="140">I238/I$235*100</f>
        <v>57.202049688874133</v>
      </c>
      <c r="J245" s="8">
        <f t="shared" si="104"/>
        <v>53.070564367853812</v>
      </c>
      <c r="K245" s="8">
        <f t="shared" si="104"/>
        <v>54.174735158892773</v>
      </c>
      <c r="L245" s="8">
        <v>53.149562762398894</v>
      </c>
      <c r="M245" s="8">
        <v>53.932672537275025</v>
      </c>
      <c r="N245" s="8">
        <v>44.000406309789163</v>
      </c>
      <c r="O245" s="8">
        <v>40.91357347587283</v>
      </c>
      <c r="P245" s="8">
        <v>39.266989070374102</v>
      </c>
      <c r="Q245" s="29"/>
      <c r="R245" s="32">
        <f>IFERROR(P245-O245,"X")</f>
        <v>-1.6465844054987286</v>
      </c>
      <c r="S245" s="32">
        <f>IFERROR(P245-L245,"X")</f>
        <v>-13.882573692024792</v>
      </c>
      <c r="T245" s="7"/>
      <c r="U245" s="8">
        <f t="shared" ref="U245:V245" si="141">U238/U$235*100</f>
        <v>60.198206591224732</v>
      </c>
      <c r="V245" s="8">
        <f t="shared" si="141"/>
        <v>63.673928763802266</v>
      </c>
      <c r="W245" s="8">
        <f t="shared" ref="W245:X245" si="142">W238/W$235*100</f>
        <v>63.611302953271021</v>
      </c>
      <c r="X245" s="8">
        <f t="shared" si="142"/>
        <v>65.973680002806276</v>
      </c>
      <c r="Y245" s="8">
        <f t="shared" ref="Y245:Z245" si="143">Y238/Y$235*100</f>
        <v>65.630516892654583</v>
      </c>
      <c r="Z245" s="8">
        <f t="shared" si="143"/>
        <v>62.754922368083776</v>
      </c>
      <c r="AA245" s="8">
        <f t="shared" ref="AA245" si="144">AA238/AA$235*100</f>
        <v>60.869839595003143</v>
      </c>
      <c r="AB245" s="8">
        <v>56.908568881501168</v>
      </c>
      <c r="AC245" s="8">
        <v>56.05163779286795</v>
      </c>
      <c r="AD245" s="8">
        <v>49.822544745050749</v>
      </c>
      <c r="AE245" s="8">
        <v>48.25271093753944</v>
      </c>
      <c r="AF245" s="8">
        <v>28.70231686658396</v>
      </c>
      <c r="AG245" s="8">
        <v>19.200090397324963</v>
      </c>
      <c r="AH245" s="8">
        <v>13.261516600198217</v>
      </c>
      <c r="AI245" s="29"/>
      <c r="AJ245" s="32">
        <f>IFERROR(AH245-AG245,"X")</f>
        <v>-5.9385737971267467</v>
      </c>
      <c r="AK245" s="32">
        <f>IFERROR(AH245-AD245,"X")</f>
        <v>-36.561028144852528</v>
      </c>
      <c r="AL245" s="11"/>
      <c r="AM245" s="8">
        <f t="shared" ref="AM245:AN245" si="145">AM238/AM$235*100</f>
        <v>50.080252970150866</v>
      </c>
      <c r="AN245" s="8">
        <f t="shared" si="145"/>
        <v>52.85189417492002</v>
      </c>
      <c r="AO245" s="8">
        <f t="shared" ref="AO245:AP245" si="146">AO238/AO$235*100</f>
        <v>46.392621249780291</v>
      </c>
      <c r="AP245" s="8">
        <f t="shared" si="146"/>
        <v>44.878993879818594</v>
      </c>
      <c r="AQ245" s="8">
        <f t="shared" ref="AQ245:AR245" si="147">AQ238/AQ$235*100</f>
        <v>45.910877750184987</v>
      </c>
      <c r="AR245" s="8">
        <f t="shared" si="147"/>
        <v>45.998102308953229</v>
      </c>
      <c r="AS245" s="8">
        <f t="shared" ref="AS245" si="148">AS238/AS$235*100</f>
        <v>50.824678776532053</v>
      </c>
      <c r="AT245" s="8">
        <v>46.883233867828459</v>
      </c>
      <c r="AU245" s="8">
        <v>51.023377724937944</v>
      </c>
      <c r="AV245" s="8">
        <v>58.711715100067927</v>
      </c>
      <c r="AW245" s="8">
        <v>62.613773260193724</v>
      </c>
      <c r="AX245" s="8">
        <v>65.556856402610137</v>
      </c>
      <c r="AY245" s="8">
        <v>69.676246699794348</v>
      </c>
      <c r="AZ245" s="8">
        <v>72.746397882580453</v>
      </c>
      <c r="BA245" s="29"/>
      <c r="BB245" s="32">
        <f>IFERROR(AZ245-AY245,"X")</f>
        <v>3.0701511827861054</v>
      </c>
      <c r="BC245" s="32">
        <f>IFERROR(AZ245-AV245,"X")</f>
        <v>14.034682782512526</v>
      </c>
    </row>
    <row r="246" spans="1:55" s="6" customFormat="1" ht="22.5" x14ac:dyDescent="0.25">
      <c r="A246" s="54" t="s">
        <v>125</v>
      </c>
      <c r="B246" s="36" t="s">
        <v>15</v>
      </c>
      <c r="C246" s="8">
        <f t="shared" ref="C246:D246" si="149">C239/C$235*100</f>
        <v>27.175744549009689</v>
      </c>
      <c r="D246" s="8">
        <f t="shared" si="149"/>
        <v>25.385381587236918</v>
      </c>
      <c r="E246" s="8">
        <f t="shared" ref="E246:F246" si="150">E239/E$235*100</f>
        <v>26.165038169731965</v>
      </c>
      <c r="F246" s="8">
        <f t="shared" si="150"/>
        <v>24.780373555490364</v>
      </c>
      <c r="G246" s="8">
        <f t="shared" ref="G246:H246" si="151">G239/G$235*100</f>
        <v>24.370694962193543</v>
      </c>
      <c r="H246" s="8">
        <f t="shared" si="151"/>
        <v>24.424173219948955</v>
      </c>
      <c r="I246" s="8">
        <f t="shared" ref="I246" si="152">I239/I$235*100</f>
        <v>23.533417607294108</v>
      </c>
      <c r="J246" s="8">
        <f t="shared" si="104"/>
        <v>24.660342536398286</v>
      </c>
      <c r="K246" s="8">
        <f t="shared" si="104"/>
        <v>23.752776584237324</v>
      </c>
      <c r="L246" s="8">
        <v>21.887999984740524</v>
      </c>
      <c r="M246" s="8">
        <v>19.855546056214326</v>
      </c>
      <c r="N246" s="8">
        <v>20.416558138454949</v>
      </c>
      <c r="O246" s="8">
        <v>19.398314307095106</v>
      </c>
      <c r="P246" s="8">
        <v>15.574745094583303</v>
      </c>
      <c r="Q246" s="29"/>
      <c r="R246" s="32">
        <f>IFERROR(P246-O246,"X")</f>
        <v>-3.8235692125118028</v>
      </c>
      <c r="S246" s="32">
        <f>IFERROR(P246-L246,"X")</f>
        <v>-6.3132548901572214</v>
      </c>
      <c r="T246" s="7"/>
      <c r="U246" s="8">
        <f t="shared" ref="U246:V246" si="153">U239/U$235*100</f>
        <v>22.401016985484716</v>
      </c>
      <c r="V246" s="8">
        <f t="shared" si="153"/>
        <v>19.563753734648575</v>
      </c>
      <c r="W246" s="8">
        <f t="shared" ref="W246:X246" si="154">W239/W$235*100</f>
        <v>19.284555101848095</v>
      </c>
      <c r="X246" s="8">
        <f t="shared" si="154"/>
        <v>16.991685208269246</v>
      </c>
      <c r="Y246" s="8">
        <f t="shared" ref="Y246:Z246" si="155">Y239/Y$235*100</f>
        <v>16.601106672748298</v>
      </c>
      <c r="Z246" s="8">
        <f t="shared" si="155"/>
        <v>15.767004307198432</v>
      </c>
      <c r="AA246" s="8">
        <f t="shared" ref="AA246" si="156">AA239/AA$235*100</f>
        <v>15.964159082990669</v>
      </c>
      <c r="AB246" s="8">
        <v>17.360820261738688</v>
      </c>
      <c r="AC246" s="8">
        <v>17.188716145355038</v>
      </c>
      <c r="AD246" s="8">
        <v>17.103601243690015</v>
      </c>
      <c r="AE246" s="8">
        <v>16.499606412790051</v>
      </c>
      <c r="AF246" s="8">
        <v>17.729851412516165</v>
      </c>
      <c r="AG246" s="8">
        <v>17.870489268655803</v>
      </c>
      <c r="AH246" s="8">
        <v>14.867545351973083</v>
      </c>
      <c r="AI246" s="29"/>
      <c r="AJ246" s="32">
        <f>IFERROR(AH246-AG246,"X")</f>
        <v>-3.0029439166827192</v>
      </c>
      <c r="AK246" s="32">
        <f>IFERROR(AH246-AD246,"X")</f>
        <v>-2.2360558917169318</v>
      </c>
      <c r="AL246" s="11"/>
      <c r="AM246" s="8">
        <f t="shared" ref="AM246:AN246" si="157">AM239/AM$235*100</f>
        <v>34.637854738469564</v>
      </c>
      <c r="AN246" s="8">
        <f t="shared" si="157"/>
        <v>34.091238619018633</v>
      </c>
      <c r="AO246" s="8">
        <f t="shared" ref="AO246:AP246" si="158">AO239/AO$235*100</f>
        <v>36.860731363912869</v>
      </c>
      <c r="AP246" s="8">
        <f t="shared" si="158"/>
        <v>36.493484240363266</v>
      </c>
      <c r="AQ246" s="8">
        <f t="shared" ref="AQ246:AR246" si="159">AQ239/AQ$235*100</f>
        <v>36.221907545288097</v>
      </c>
      <c r="AR246" s="8">
        <f t="shared" si="159"/>
        <v>39.396056551384781</v>
      </c>
      <c r="AS246" s="8">
        <f t="shared" ref="AS246" si="160">AS239/AS$235*100</f>
        <v>36.69446836983262</v>
      </c>
      <c r="AT246" s="8">
        <v>36.42806105914039</v>
      </c>
      <c r="AU246" s="8">
        <v>34.773966648417343</v>
      </c>
      <c r="AV246" s="8">
        <v>29.886620522144796</v>
      </c>
      <c r="AW246" s="8">
        <v>24.984674053480756</v>
      </c>
      <c r="AX246" s="8">
        <v>24.202381176472919</v>
      </c>
      <c r="AY246" s="8">
        <v>21.422141261296222</v>
      </c>
      <c r="AZ246" s="8">
        <v>16.48519305210025</v>
      </c>
      <c r="BA246" s="29"/>
      <c r="BB246" s="32">
        <f>IFERROR(AZ246-AY246,"X")</f>
        <v>-4.9369482091959718</v>
      </c>
      <c r="BC246" s="32">
        <f>IFERROR(AZ246-AV246,"X")</f>
        <v>-13.401427470044545</v>
      </c>
    </row>
    <row r="247" spans="1:55" s="6" customFormat="1" ht="22.5" x14ac:dyDescent="0.25">
      <c r="A247" s="52" t="s">
        <v>33</v>
      </c>
      <c r="B247" s="4" t="s">
        <v>15</v>
      </c>
      <c r="C247" s="8">
        <f t="shared" ref="C247:D247" si="161">C240/C$235*100</f>
        <v>13.135670625940602</v>
      </c>
      <c r="D247" s="8">
        <f t="shared" si="161"/>
        <v>11.123343461509725</v>
      </c>
      <c r="E247" s="8">
        <f t="shared" ref="E247:F247" si="162">E240/E$235*100</f>
        <v>11.02321619299744</v>
      </c>
      <c r="F247" s="8">
        <f t="shared" si="162"/>
        <v>9.6836788960281783</v>
      </c>
      <c r="G247" s="8">
        <f t="shared" ref="G247:H247" si="163">G240/G$235*100</f>
        <v>9.5837001892615916</v>
      </c>
      <c r="H247" s="8">
        <f t="shared" si="163"/>
        <v>9.5281940924925195</v>
      </c>
      <c r="I247" s="8">
        <f t="shared" ref="I247" si="164">I240/I$235*100</f>
        <v>9.7266702114460628</v>
      </c>
      <c r="J247" s="8">
        <f t="shared" si="104"/>
        <v>10.223525215793886</v>
      </c>
      <c r="K247" s="8">
        <f t="shared" si="104"/>
        <v>10.064744935013744</v>
      </c>
      <c r="L247" s="8">
        <v>9.6476444199021216</v>
      </c>
      <c r="M247" s="8">
        <v>9.0593519338673065</v>
      </c>
      <c r="N247" s="8">
        <v>9.266131056475718</v>
      </c>
      <c r="O247" s="8">
        <v>8.829034270006904</v>
      </c>
      <c r="P247" s="8">
        <v>7.23517711775271</v>
      </c>
      <c r="Q247" s="29"/>
      <c r="R247" s="32">
        <f>IFERROR(P247-O247,"X")</f>
        <v>-1.593857152254194</v>
      </c>
      <c r="S247" s="32">
        <f>IFERROR(P247-L247,"X")</f>
        <v>-2.4124673021494116</v>
      </c>
      <c r="T247" s="7"/>
      <c r="U247" s="8">
        <f t="shared" ref="U247:V247" si="165">U240/U$235*100</f>
        <v>21.540699097867215</v>
      </c>
      <c r="V247" s="8">
        <f t="shared" si="165"/>
        <v>18.561550391974173</v>
      </c>
      <c r="W247" s="8">
        <f t="shared" ref="W247:X247" si="166">W240/W$235*100</f>
        <v>18.114393080046369</v>
      </c>
      <c r="X247" s="8">
        <f t="shared" si="166"/>
        <v>16.122886977031996</v>
      </c>
      <c r="Y247" s="8">
        <f t="shared" ref="Y247:Z247" si="167">Y240/Y$235*100</f>
        <v>15.866720111312297</v>
      </c>
      <c r="Z247" s="8">
        <f t="shared" si="167"/>
        <v>15.03766700689766</v>
      </c>
      <c r="AA247" s="8">
        <f t="shared" ref="AA247" si="168">AA240/AA$235*100</f>
        <v>15.320728219385538</v>
      </c>
      <c r="AB247" s="8">
        <v>16.565183532485342</v>
      </c>
      <c r="AC247" s="8">
        <v>16.059160571677552</v>
      </c>
      <c r="AD247" s="8">
        <v>15.418411716691786</v>
      </c>
      <c r="AE247" s="8">
        <v>14.986799701753153</v>
      </c>
      <c r="AF247" s="8">
        <v>15.842079372828405</v>
      </c>
      <c r="AG247" s="8">
        <v>15.494238325597681</v>
      </c>
      <c r="AH247" s="8">
        <v>12.855174782823934</v>
      </c>
      <c r="AI247" s="29"/>
      <c r="AJ247" s="32">
        <f>IFERROR(AH247-AG247,"X")</f>
        <v>-2.6390635427737479</v>
      </c>
      <c r="AK247" s="32">
        <f>IFERROR(AH247-AD247,"X")</f>
        <v>-2.5632369338678522</v>
      </c>
      <c r="AL247" s="11"/>
      <c r="AM247" s="8" t="s">
        <v>1</v>
      </c>
      <c r="AN247" s="8" t="s">
        <v>1</v>
      </c>
      <c r="AO247" s="8" t="s">
        <v>1</v>
      </c>
      <c r="AP247" s="8" t="s">
        <v>1</v>
      </c>
      <c r="AQ247" s="8" t="s">
        <v>1</v>
      </c>
      <c r="AR247" s="8" t="s">
        <v>1</v>
      </c>
      <c r="AS247" s="8" t="s">
        <v>1</v>
      </c>
      <c r="AT247" s="8" t="s">
        <v>1</v>
      </c>
      <c r="AU247" s="8" t="s">
        <v>1</v>
      </c>
      <c r="AV247" s="8" t="s">
        <v>1</v>
      </c>
      <c r="AW247" s="8" t="s">
        <v>1</v>
      </c>
      <c r="AX247" s="8" t="s">
        <v>1</v>
      </c>
      <c r="AY247" s="8" t="s">
        <v>1</v>
      </c>
      <c r="AZ247" s="8" t="s">
        <v>1</v>
      </c>
      <c r="BA247" s="29"/>
      <c r="BB247" s="32" t="str">
        <f>IFERROR(AZ247-AY247,"X")</f>
        <v>X</v>
      </c>
      <c r="BC247" s="32" t="str">
        <f>IFERROR(AZ247-AV247,"X")</f>
        <v>X</v>
      </c>
    </row>
    <row r="248" spans="1:55" s="6" customFormat="1" ht="22.5" x14ac:dyDescent="0.25">
      <c r="A248" s="52" t="s">
        <v>86</v>
      </c>
      <c r="B248" s="4" t="s">
        <v>15</v>
      </c>
      <c r="C248" s="8">
        <f t="shared" ref="C248:D248" si="169">C241/C$235*100</f>
        <v>14.040073923069086</v>
      </c>
      <c r="D248" s="8">
        <f t="shared" si="169"/>
        <v>14.262038125727189</v>
      </c>
      <c r="E248" s="8">
        <f t="shared" ref="E248:F248" si="170">E241/E$235*100</f>
        <v>15.141821976734523</v>
      </c>
      <c r="F248" s="8">
        <f t="shared" si="170"/>
        <v>15.096694659462187</v>
      </c>
      <c r="G248" s="8">
        <f t="shared" ref="G248:H248" si="171">G241/G$235*100</f>
        <v>14.78699477293195</v>
      </c>
      <c r="H248" s="8">
        <f t="shared" si="171"/>
        <v>14.895979127456435</v>
      </c>
      <c r="I248" s="8">
        <f t="shared" ref="I248" si="172">I241/I$235*100</f>
        <v>13.806747395848044</v>
      </c>
      <c r="J248" s="8">
        <f t="shared" si="104"/>
        <v>14.436817320604401</v>
      </c>
      <c r="K248" s="8">
        <f t="shared" si="104"/>
        <v>13.68803164922358</v>
      </c>
      <c r="L248" s="8">
        <v>12.240355564838401</v>
      </c>
      <c r="M248" s="8">
        <v>10.796194122347021</v>
      </c>
      <c r="N248" s="8">
        <v>11.150427081979229</v>
      </c>
      <c r="O248" s="8">
        <v>10.569280037088205</v>
      </c>
      <c r="P248" s="8">
        <v>8.3395679768305957</v>
      </c>
      <c r="Q248" s="29"/>
      <c r="R248" s="32">
        <f>IFERROR(P248-O248,"X")</f>
        <v>-2.2297120602576097</v>
      </c>
      <c r="S248" s="32">
        <f>IFERROR(P248-L248,"X")</f>
        <v>-3.9007875880078053</v>
      </c>
      <c r="T248" s="7"/>
      <c r="U248" s="8">
        <f t="shared" ref="U248:V248" si="173">U241/U$235*100</f>
        <v>0.86031788761750039</v>
      </c>
      <c r="V248" s="8">
        <f t="shared" si="173"/>
        <v>1.0022033426744028</v>
      </c>
      <c r="W248" s="8">
        <f t="shared" ref="W248:X248" si="174">W241/W$235*100</f>
        <v>1.1701620218017266</v>
      </c>
      <c r="X248" s="8">
        <f t="shared" si="174"/>
        <v>0.86879823123724786</v>
      </c>
      <c r="Y248" s="8">
        <f t="shared" ref="Y248:Z248" si="175">Y241/Y$235*100</f>
        <v>0.73438656143600234</v>
      </c>
      <c r="Z248" s="8">
        <f t="shared" si="175"/>
        <v>0.72933730030077593</v>
      </c>
      <c r="AA248" s="8">
        <f t="shared" ref="AA248" si="176">AA241/AA$235*100</f>
        <v>0.64343086360513402</v>
      </c>
      <c r="AB248" s="8">
        <v>0.79563672925334272</v>
      </c>
      <c r="AC248" s="8">
        <v>1.1295555736774865</v>
      </c>
      <c r="AD248" s="8">
        <v>1.6851895269982295</v>
      </c>
      <c r="AE248" s="8">
        <v>1.5128067110368963</v>
      </c>
      <c r="AF248" s="8">
        <v>1.8877720396877584</v>
      </c>
      <c r="AG248" s="8">
        <v>2.3762509430581211</v>
      </c>
      <c r="AH248" s="8">
        <v>2.0123705691491516</v>
      </c>
      <c r="AI248" s="29"/>
      <c r="AJ248" s="32">
        <f>IFERROR(AH248-AG248,"X")</f>
        <v>-0.36388037390896955</v>
      </c>
      <c r="AK248" s="32">
        <f>IFERROR(AH248-AD248,"X")</f>
        <v>0.32718104215092203</v>
      </c>
      <c r="AL248" s="11"/>
      <c r="AM248" s="8">
        <f t="shared" ref="AM248:AN248" si="177">AM241/AM$235*100</f>
        <v>34.637854738469564</v>
      </c>
      <c r="AN248" s="8">
        <f t="shared" si="177"/>
        <v>34.091238619018633</v>
      </c>
      <c r="AO248" s="8">
        <f t="shared" ref="AO248:AP248" si="178">AO241/AO$235*100</f>
        <v>36.860731363912869</v>
      </c>
      <c r="AP248" s="8">
        <f t="shared" si="178"/>
        <v>36.493484240363266</v>
      </c>
      <c r="AQ248" s="8">
        <f t="shared" ref="AQ248:AR248" si="179">AQ241/AQ$235*100</f>
        <v>36.221907545288097</v>
      </c>
      <c r="AR248" s="8">
        <f t="shared" si="179"/>
        <v>39.396056551384781</v>
      </c>
      <c r="AS248" s="8">
        <f t="shared" ref="AS248" si="180">AS241/AS$235*100</f>
        <v>36.69446836983262</v>
      </c>
      <c r="AT248" s="8">
        <v>36.42806105914039</v>
      </c>
      <c r="AU248" s="8">
        <v>34.773966648417343</v>
      </c>
      <c r="AV248" s="8">
        <v>29.886620522144796</v>
      </c>
      <c r="AW248" s="8">
        <v>24.984674053480756</v>
      </c>
      <c r="AX248" s="8">
        <v>24.202381176472919</v>
      </c>
      <c r="AY248" s="8">
        <v>21.422141261296222</v>
      </c>
      <c r="AZ248" s="8">
        <v>16.48519305210025</v>
      </c>
      <c r="BA248" s="29"/>
      <c r="BB248" s="32">
        <f>IFERROR(AZ248-AY248,"X")</f>
        <v>-4.9369482091959718</v>
      </c>
      <c r="BC248" s="32">
        <f>IFERROR(AZ248-AV248,"X")</f>
        <v>-13.401427470044545</v>
      </c>
    </row>
    <row r="249" spans="1:55" s="6" customFormat="1" ht="33.75" x14ac:dyDescent="0.25">
      <c r="A249" s="47" t="s">
        <v>128</v>
      </c>
      <c r="B249" s="17" t="s">
        <v>15</v>
      </c>
      <c r="C249" s="19" t="s">
        <v>1</v>
      </c>
      <c r="D249" s="28">
        <f t="shared" ref="D249:G249" si="181">(D235/C235-1)*100</f>
        <v>5.1368396663866944</v>
      </c>
      <c r="E249" s="28">
        <f t="shared" si="181"/>
        <v>1.5618258878487445</v>
      </c>
      <c r="F249" s="28">
        <f t="shared" si="181"/>
        <v>8.476279500595485</v>
      </c>
      <c r="G249" s="28">
        <f t="shared" si="181"/>
        <v>0.99879081997242825</v>
      </c>
      <c r="H249" s="28">
        <f t="shared" ref="H249:K255" si="182">(H235/G235-1)*100</f>
        <v>-4.8512921091015127</v>
      </c>
      <c r="I249" s="28">
        <f t="shared" si="182"/>
        <v>-0.3976016173095398</v>
      </c>
      <c r="J249" s="28">
        <f t="shared" si="182"/>
        <v>-10.195645018983379</v>
      </c>
      <c r="K249" s="28">
        <f t="shared" si="182"/>
        <v>1.1607581093088903</v>
      </c>
      <c r="L249" s="28">
        <v>8.4527277107435026</v>
      </c>
      <c r="M249" s="28">
        <v>7.820741941894549</v>
      </c>
      <c r="N249" s="28">
        <v>3.029260524105859</v>
      </c>
      <c r="O249" s="28">
        <v>4.9797905588149893</v>
      </c>
      <c r="P249" s="28">
        <v>18.389632451026429</v>
      </c>
      <c r="Q249" s="29"/>
      <c r="R249" s="19" t="s">
        <v>1</v>
      </c>
      <c r="S249" s="19" t="s">
        <v>1</v>
      </c>
      <c r="T249" s="7"/>
      <c r="U249" s="19" t="s">
        <v>1</v>
      </c>
      <c r="V249" s="28">
        <f t="shared" ref="V249:Y249" si="183">(V235/U235-1)*100</f>
        <v>3.3198009891857616</v>
      </c>
      <c r="W249" s="28">
        <f t="shared" si="183"/>
        <v>3.1321184851589745</v>
      </c>
      <c r="X249" s="28">
        <f t="shared" si="183"/>
        <v>7.0650722794522114</v>
      </c>
      <c r="Y249" s="28">
        <f t="shared" si="183"/>
        <v>1.5698151283079609</v>
      </c>
      <c r="Z249" s="28">
        <f t="shared" ref="Z249:AA249" si="184">(Z235/Y235-1)*100</f>
        <v>-0.18703230175952656</v>
      </c>
      <c r="AA249" s="28">
        <f t="shared" si="184"/>
        <v>-0.20140042525274016</v>
      </c>
      <c r="AB249" s="28">
        <v>-12.699438739399294</v>
      </c>
      <c r="AC249" s="28">
        <v>2.7277054159020597</v>
      </c>
      <c r="AD249" s="28">
        <v>8.2784915138925044</v>
      </c>
      <c r="AE249" s="28">
        <v>4.161900251403039</v>
      </c>
      <c r="AF249" s="28">
        <v>-0.30839041670930323</v>
      </c>
      <c r="AG249" s="28">
        <v>2.2733352944430463</v>
      </c>
      <c r="AH249" s="28">
        <v>16.934289949696058</v>
      </c>
      <c r="AI249" s="29"/>
      <c r="AJ249" s="19" t="s">
        <v>1</v>
      </c>
      <c r="AK249" s="19" t="s">
        <v>1</v>
      </c>
      <c r="AL249" s="11"/>
      <c r="AM249" s="19" t="s">
        <v>1</v>
      </c>
      <c r="AN249" s="28">
        <f t="shared" ref="AN249:AQ249" si="185">(AN235/AM235-1)*100</f>
        <v>7.9765708651598155</v>
      </c>
      <c r="AO249" s="28">
        <f t="shared" si="185"/>
        <v>-0.78644219049808228</v>
      </c>
      <c r="AP249" s="28">
        <f t="shared" si="185"/>
        <v>10.669997488394189</v>
      </c>
      <c r="AQ249" s="28">
        <f t="shared" si="185"/>
        <v>0.14004918991685766</v>
      </c>
      <c r="AR249" s="28">
        <f t="shared" ref="AR249:AS249" si="186">(AR235/AQ235-1)*100</f>
        <v>-11.965843416110399</v>
      </c>
      <c r="AS249" s="28">
        <f t="shared" si="186"/>
        <v>-0.73691593433025115</v>
      </c>
      <c r="AT249" s="28">
        <v>-5.8421728595221767</v>
      </c>
      <c r="AU249" s="28">
        <v>-1.3653517031057771</v>
      </c>
      <c r="AV249" s="28">
        <v>8.7452738046490008</v>
      </c>
      <c r="AW249" s="28">
        <v>13.937641446439253</v>
      </c>
      <c r="AX249" s="28">
        <v>8.1304365596110983</v>
      </c>
      <c r="AY249" s="28">
        <v>8.7934411490721445</v>
      </c>
      <c r="AZ249" s="28">
        <v>20.317445720008777</v>
      </c>
      <c r="BA249" s="29"/>
      <c r="BB249" s="19" t="s">
        <v>1</v>
      </c>
      <c r="BC249" s="19" t="s">
        <v>1</v>
      </c>
    </row>
    <row r="250" spans="1:55" s="6" customFormat="1" ht="22.5" x14ac:dyDescent="0.25">
      <c r="A250" s="54" t="s">
        <v>124</v>
      </c>
      <c r="B250" s="36" t="s">
        <v>15</v>
      </c>
      <c r="C250" s="24" t="s">
        <v>1</v>
      </c>
      <c r="D250" s="8">
        <f t="shared" ref="D250:I250" si="187">(D236/C236-1)*100</f>
        <v>7.721598034197541</v>
      </c>
      <c r="E250" s="8">
        <f t="shared" si="187"/>
        <v>0.50059488823896992</v>
      </c>
      <c r="F250" s="8">
        <f t="shared" si="187"/>
        <v>10.51059037427542</v>
      </c>
      <c r="G250" s="8">
        <f t="shared" si="187"/>
        <v>1.5488738834442906</v>
      </c>
      <c r="H250" s="8">
        <f t="shared" si="187"/>
        <v>-4.9185727369367331</v>
      </c>
      <c r="I250" s="8">
        <f t="shared" si="187"/>
        <v>0.77633718261220785</v>
      </c>
      <c r="J250" s="8">
        <f t="shared" si="182"/>
        <v>-11.519135139811409</v>
      </c>
      <c r="K250" s="8">
        <f t="shared" si="182"/>
        <v>2.3793734155857615</v>
      </c>
      <c r="L250" s="8">
        <v>11.105153592323624</v>
      </c>
      <c r="M250" s="8">
        <v>10.626209610032644</v>
      </c>
      <c r="N250" s="8">
        <v>2.3080545374897232</v>
      </c>
      <c r="O250" s="8">
        <v>6.3229722766895646</v>
      </c>
      <c r="P250" s="8">
        <v>24.00577992770603</v>
      </c>
      <c r="Q250" s="29"/>
      <c r="R250" s="24" t="s">
        <v>1</v>
      </c>
      <c r="S250" s="24" t="s">
        <v>1</v>
      </c>
      <c r="T250" s="7"/>
      <c r="U250" s="24" t="s">
        <v>1</v>
      </c>
      <c r="V250" s="8">
        <f t="shared" ref="V250:AA250" si="188">(V236/U236-1)*100</f>
        <v>7.0974983641047817</v>
      </c>
      <c r="W250" s="8">
        <f t="shared" si="188"/>
        <v>3.4900957381486908</v>
      </c>
      <c r="X250" s="8">
        <f t="shared" si="188"/>
        <v>10.106451549468719</v>
      </c>
      <c r="Y250" s="8">
        <f t="shared" si="188"/>
        <v>2.0477309822255263</v>
      </c>
      <c r="Z250" s="8">
        <f t="shared" si="188"/>
        <v>0.81123313256667995</v>
      </c>
      <c r="AA250" s="8">
        <f t="shared" si="188"/>
        <v>-0.43498787351702317</v>
      </c>
      <c r="AB250" s="8">
        <v>-14.150359007050428</v>
      </c>
      <c r="AC250" s="8">
        <v>2.9416458376816612</v>
      </c>
      <c r="AD250" s="8">
        <v>8.3897820618547669</v>
      </c>
      <c r="AE250" s="8">
        <v>4.9208385198012961</v>
      </c>
      <c r="AF250" s="8">
        <v>-1.7771871365283354</v>
      </c>
      <c r="AG250" s="8">
        <v>2.0985027110210552</v>
      </c>
      <c r="AH250" s="8">
        <v>21.209819068634793</v>
      </c>
      <c r="AI250" s="29"/>
      <c r="AJ250" s="24" t="s">
        <v>1</v>
      </c>
      <c r="AK250" s="24" t="s">
        <v>1</v>
      </c>
      <c r="AL250" s="11"/>
      <c r="AM250" s="24" t="s">
        <v>1</v>
      </c>
      <c r="AN250" s="8">
        <f t="shared" ref="AN250:AS250" si="189">(AN236/AM236-1)*100</f>
        <v>8.8795665352341846</v>
      </c>
      <c r="AO250" s="8">
        <f t="shared" si="189"/>
        <v>-4.9554058121972329</v>
      </c>
      <c r="AP250" s="8">
        <f t="shared" si="189"/>
        <v>11.313705265167906</v>
      </c>
      <c r="AQ250" s="8">
        <f t="shared" si="189"/>
        <v>0.56828404548026068</v>
      </c>
      <c r="AR250" s="8">
        <f t="shared" si="189"/>
        <v>-16.34718377717147</v>
      </c>
      <c r="AS250" s="8">
        <f t="shared" si="189"/>
        <v>3.6880102258561198</v>
      </c>
      <c r="AT250" s="8">
        <v>-5.4459304954952543</v>
      </c>
      <c r="AU250" s="8">
        <v>1.2010482395372168</v>
      </c>
      <c r="AV250" s="8">
        <v>16.893489560999342</v>
      </c>
      <c r="AW250" s="8">
        <v>21.903542153203603</v>
      </c>
      <c r="AX250" s="8">
        <v>9.2580684033844349</v>
      </c>
      <c r="AY250" s="8">
        <v>12.783960538557126</v>
      </c>
      <c r="AZ250" s="8">
        <v>27.876839774734453</v>
      </c>
      <c r="BA250" s="29"/>
      <c r="BB250" s="24" t="s">
        <v>1</v>
      </c>
      <c r="BC250" s="24" t="s">
        <v>1</v>
      </c>
    </row>
    <row r="251" spans="1:55" s="6" customFormat="1" x14ac:dyDescent="0.25">
      <c r="A251" s="52" t="s">
        <v>29</v>
      </c>
      <c r="B251" s="4" t="s">
        <v>15</v>
      </c>
      <c r="C251" s="24" t="s">
        <v>1</v>
      </c>
      <c r="D251" s="8">
        <f t="shared" ref="D251:I251" si="190">(D237/C237-1)*100</f>
        <v>-3.0879742426029311</v>
      </c>
      <c r="E251" s="8">
        <f t="shared" si="190"/>
        <v>12.775195784457317</v>
      </c>
      <c r="F251" s="8">
        <f t="shared" si="190"/>
        <v>12.994657907750874</v>
      </c>
      <c r="G251" s="8">
        <f t="shared" si="190"/>
        <v>1.7801566161684823</v>
      </c>
      <c r="H251" s="8">
        <f t="shared" si="190"/>
        <v>1.3079075485791236</v>
      </c>
      <c r="I251" s="8">
        <f t="shared" si="190"/>
        <v>1.2009297640178662</v>
      </c>
      <c r="J251" s="8">
        <f t="shared" si="182"/>
        <v>3.8105399295812914</v>
      </c>
      <c r="K251" s="8">
        <f t="shared" si="182"/>
        <v>0.2676505874469548</v>
      </c>
      <c r="L251" s="8">
        <v>22.652434056155755</v>
      </c>
      <c r="M251" s="8">
        <v>13.217058504368095</v>
      </c>
      <c r="N251" s="8">
        <v>39.864352721550333</v>
      </c>
      <c r="O251" s="8">
        <v>17.090901425726557</v>
      </c>
      <c r="P251" s="8">
        <v>34.707099826282303</v>
      </c>
      <c r="Q251" s="29"/>
      <c r="R251" s="24" t="s">
        <v>1</v>
      </c>
      <c r="S251" s="24" t="s">
        <v>1</v>
      </c>
      <c r="T251" s="7"/>
      <c r="U251" s="24" t="s">
        <v>1</v>
      </c>
      <c r="V251" s="8">
        <f t="shared" ref="V251:AA251" si="191">(V237/U237-1)*100</f>
        <v>-0.47114759433812825</v>
      </c>
      <c r="W251" s="8">
        <f t="shared" si="191"/>
        <v>5.2352333430867093</v>
      </c>
      <c r="X251" s="8">
        <f t="shared" si="191"/>
        <v>6.6299853455157765</v>
      </c>
      <c r="Y251" s="8">
        <f t="shared" si="191"/>
        <v>5.9447843733994699</v>
      </c>
      <c r="Z251" s="8">
        <f t="shared" si="191"/>
        <v>20.652004805925085</v>
      </c>
      <c r="AA251" s="8">
        <f t="shared" si="191"/>
        <v>7.6416145307735217</v>
      </c>
      <c r="AB251" s="8">
        <v>-3.0347646902950443</v>
      </c>
      <c r="AC251" s="8">
        <v>6.836058147675339</v>
      </c>
      <c r="AD251" s="8">
        <v>33.827891916894728</v>
      </c>
      <c r="AE251" s="8">
        <v>11.008097302425735</v>
      </c>
      <c r="AF251" s="8">
        <v>51.506793204553645</v>
      </c>
      <c r="AG251" s="8">
        <v>20.146765305698167</v>
      </c>
      <c r="AH251" s="8">
        <v>33.549253497544186</v>
      </c>
      <c r="AI251" s="29"/>
      <c r="AJ251" s="24" t="s">
        <v>1</v>
      </c>
      <c r="AK251" s="24" t="s">
        <v>1</v>
      </c>
      <c r="AL251" s="11"/>
      <c r="AM251" s="24" t="s">
        <v>1</v>
      </c>
      <c r="AN251" s="8">
        <f t="shared" ref="AN251:AS251" si="192">(AN237/AM237-1)*100</f>
        <v>-7.7446876164972362</v>
      </c>
      <c r="AO251" s="8">
        <f t="shared" si="192"/>
        <v>27.250621634980487</v>
      </c>
      <c r="AP251" s="8">
        <f t="shared" si="192"/>
        <v>23.099731671672096</v>
      </c>
      <c r="AQ251" s="8">
        <f t="shared" si="192"/>
        <v>-3.9473006156200308</v>
      </c>
      <c r="AR251" s="8">
        <f t="shared" si="192"/>
        <v>-28.035067177950257</v>
      </c>
      <c r="AS251" s="8">
        <f t="shared" si="192"/>
        <v>-15.178596413905044</v>
      </c>
      <c r="AT251" s="8">
        <v>25.902630684984331</v>
      </c>
      <c r="AU251" s="8">
        <v>-16.058559577530563</v>
      </c>
      <c r="AV251" s="8">
        <v>-12.701036539593701</v>
      </c>
      <c r="AW251" s="8">
        <v>23.929596288283772</v>
      </c>
      <c r="AX251" s="8">
        <v>-10.709720041910053</v>
      </c>
      <c r="AY251" s="8">
        <v>-5.433114676216122</v>
      </c>
      <c r="AZ251" s="8">
        <v>45.549757453384828</v>
      </c>
      <c r="BA251" s="29"/>
      <c r="BB251" s="24" t="s">
        <v>1</v>
      </c>
      <c r="BC251" s="24" t="s">
        <v>1</v>
      </c>
    </row>
    <row r="252" spans="1:55" s="6" customFormat="1" ht="22.5" x14ac:dyDescent="0.25">
      <c r="A252" s="52" t="s">
        <v>88</v>
      </c>
      <c r="B252" s="4" t="s">
        <v>15</v>
      </c>
      <c r="C252" s="24" t="s">
        <v>1</v>
      </c>
      <c r="D252" s="8">
        <f t="shared" ref="D252:I252" si="193">(D238/C238-1)*100</f>
        <v>10.906612731705255</v>
      </c>
      <c r="E252" s="8">
        <f t="shared" si="193"/>
        <v>-2.6597213414532805</v>
      </c>
      <c r="F252" s="8">
        <f t="shared" si="193"/>
        <v>9.7696085339836749</v>
      </c>
      <c r="G252" s="8">
        <f t="shared" si="193"/>
        <v>1.4778567444516666</v>
      </c>
      <c r="H252" s="8">
        <f t="shared" si="193"/>
        <v>-6.8361567846767946</v>
      </c>
      <c r="I252" s="8">
        <f t="shared" si="193"/>
        <v>0.63414355233419872</v>
      </c>
      <c r="J252" s="8">
        <f t="shared" si="182"/>
        <v>-16.681870187238733</v>
      </c>
      <c r="K252" s="8">
        <f t="shared" si="182"/>
        <v>3.2654795426335426</v>
      </c>
      <c r="L252" s="8">
        <v>6.4004289325874986</v>
      </c>
      <c r="M252" s="8">
        <v>9.409381105805581</v>
      </c>
      <c r="N252" s="8">
        <v>-15.944656335644892</v>
      </c>
      <c r="O252" s="8">
        <v>-2.3850292592809907</v>
      </c>
      <c r="P252" s="8">
        <v>13.624990646234103</v>
      </c>
      <c r="Q252" s="29"/>
      <c r="R252" s="24" t="s">
        <v>1</v>
      </c>
      <c r="S252" s="24" t="s">
        <v>1</v>
      </c>
      <c r="T252" s="7"/>
      <c r="U252" s="24" t="s">
        <v>1</v>
      </c>
      <c r="V252" s="8">
        <f t="shared" ref="V252:AA252" si="194">(V238/U238-1)*100</f>
        <v>9.2852764327143067</v>
      </c>
      <c r="W252" s="8">
        <f t="shared" si="194"/>
        <v>3.0306839948215591</v>
      </c>
      <c r="X252" s="8">
        <f t="shared" si="194"/>
        <v>11.04122208015057</v>
      </c>
      <c r="Y252" s="8">
        <f t="shared" si="194"/>
        <v>1.0414981744033325</v>
      </c>
      <c r="Z252" s="8">
        <f t="shared" si="194"/>
        <v>-4.5603274849085</v>
      </c>
      <c r="AA252" s="8">
        <f t="shared" si="194"/>
        <v>-3.1992309337899982</v>
      </c>
      <c r="AB252" s="8">
        <v>-18.380760702703625</v>
      </c>
      <c r="AC252" s="8">
        <v>1.1808282730565667</v>
      </c>
      <c r="AD252" s="8">
        <v>-3.754641241474399</v>
      </c>
      <c r="AE252" s="8">
        <v>0.87991469032797642</v>
      </c>
      <c r="AF252" s="8">
        <v>-40.700115877358854</v>
      </c>
      <c r="AG252" s="8">
        <v>-31.58540852235603</v>
      </c>
      <c r="AH252" s="8">
        <v>-19.233399676267162</v>
      </c>
      <c r="AI252" s="29"/>
      <c r="AJ252" s="24" t="s">
        <v>1</v>
      </c>
      <c r="AK252" s="24" t="s">
        <v>1</v>
      </c>
      <c r="AL252" s="11"/>
      <c r="AM252" s="24" t="s">
        <v>1</v>
      </c>
      <c r="AN252" s="8">
        <f t="shared" ref="AN252:AS252" si="195">(AN238/AM238-1)*100</f>
        <v>13.952425522641843</v>
      </c>
      <c r="AO252" s="8">
        <f t="shared" si="195"/>
        <v>-12.911787133571195</v>
      </c>
      <c r="AP252" s="8">
        <f t="shared" si="195"/>
        <v>7.0592263631730878</v>
      </c>
      <c r="AQ252" s="8">
        <f t="shared" si="195"/>
        <v>2.4425273117189672</v>
      </c>
      <c r="AR252" s="8">
        <f t="shared" si="195"/>
        <v>-11.798590232532714</v>
      </c>
      <c r="AS252" s="8">
        <f t="shared" si="195"/>
        <v>9.6787499649432895</v>
      </c>
      <c r="AT252" s="8">
        <v>-13.144095809771894</v>
      </c>
      <c r="AU252" s="8">
        <v>7.3448331445474357</v>
      </c>
      <c r="AV252" s="8">
        <v>25.131299000162311</v>
      </c>
      <c r="AW252" s="8">
        <v>21.510087640419574</v>
      </c>
      <c r="AX252" s="8">
        <v>13.212974289740774</v>
      </c>
      <c r="AY252" s="8">
        <v>15.629684838281822</v>
      </c>
      <c r="AZ252" s="8">
        <v>25.619004942603631</v>
      </c>
      <c r="BA252" s="29"/>
      <c r="BB252" s="24" t="s">
        <v>1</v>
      </c>
      <c r="BC252" s="24" t="s">
        <v>1</v>
      </c>
    </row>
    <row r="253" spans="1:55" s="6" customFormat="1" ht="22.5" x14ac:dyDescent="0.25">
      <c r="A253" s="54" t="s">
        <v>125</v>
      </c>
      <c r="B253" s="36" t="s">
        <v>15</v>
      </c>
      <c r="C253" s="24" t="s">
        <v>1</v>
      </c>
      <c r="D253" s="8">
        <f t="shared" ref="D253:I253" si="196">(D239/C239-1)*100</f>
        <v>-1.7896717054388334</v>
      </c>
      <c r="E253" s="8">
        <f t="shared" si="196"/>
        <v>4.6810756738550729</v>
      </c>
      <c r="F253" s="8">
        <f t="shared" si="196"/>
        <v>2.7356700378960319</v>
      </c>
      <c r="G253" s="8">
        <f t="shared" si="196"/>
        <v>-0.67095973706221557</v>
      </c>
      <c r="H253" s="8">
        <f t="shared" si="196"/>
        <v>-4.6425008894182991</v>
      </c>
      <c r="I253" s="8">
        <f t="shared" si="196"/>
        <v>-4.0301256169674176</v>
      </c>
      <c r="J253" s="8">
        <f t="shared" si="182"/>
        <v>-5.895259581601719</v>
      </c>
      <c r="K253" s="8">
        <f t="shared" si="182"/>
        <v>-2.5622258524625074</v>
      </c>
      <c r="L253" s="8">
        <v>-6.164988504466784E-2</v>
      </c>
      <c r="M253" s="8">
        <v>-2.1911682686861056</v>
      </c>
      <c r="N253" s="8">
        <v>5.9403192184725118</v>
      </c>
      <c r="O253" s="8">
        <v>-0.25591192487754988</v>
      </c>
      <c r="P253" s="8">
        <v>-4.9459495255355534</v>
      </c>
      <c r="Q253" s="29"/>
      <c r="R253" s="24" t="s">
        <v>1</v>
      </c>
      <c r="S253" s="24" t="s">
        <v>1</v>
      </c>
      <c r="T253" s="7"/>
      <c r="U253" s="24" t="s">
        <v>1</v>
      </c>
      <c r="V253" s="8">
        <f t="shared" ref="V253:AA253" si="197">(V239/U239-1)*100</f>
        <v>-9.7664564169074986</v>
      </c>
      <c r="W253" s="8">
        <f t="shared" si="197"/>
        <v>1.660297337263561</v>
      </c>
      <c r="X253" s="8">
        <f t="shared" si="197"/>
        <v>-5.664611116763318</v>
      </c>
      <c r="Y253" s="8">
        <f t="shared" si="197"/>
        <v>-0.76491442674768706</v>
      </c>
      <c r="Z253" s="8">
        <f t="shared" si="197"/>
        <v>-5.2020131768792162</v>
      </c>
      <c r="AA253" s="8">
        <f t="shared" si="197"/>
        <v>1.0465075565162296</v>
      </c>
      <c r="AB253" s="8">
        <v>-5.0617483254077449</v>
      </c>
      <c r="AC253" s="8">
        <v>1.7093283633103473</v>
      </c>
      <c r="AD253" s="8">
        <v>7.7423192320474454</v>
      </c>
      <c r="AE253" s="8">
        <v>0.48353752344973966</v>
      </c>
      <c r="AF253" s="8">
        <v>7.1248235119223402</v>
      </c>
      <c r="AG253" s="8">
        <v>3.0845943558645672</v>
      </c>
      <c r="AH253" s="8">
        <v>-2.7152624143767179</v>
      </c>
      <c r="AI253" s="29"/>
      <c r="AJ253" s="24" t="s">
        <v>1</v>
      </c>
      <c r="AK253" s="24" t="s">
        <v>1</v>
      </c>
      <c r="AL253" s="11"/>
      <c r="AM253" s="24" t="s">
        <v>1</v>
      </c>
      <c r="AN253" s="8">
        <f t="shared" ref="AN253:AS253" si="198">(AN239/AM239-1)*100</f>
        <v>6.2726046523682966</v>
      </c>
      <c r="AO253" s="8">
        <f t="shared" si="198"/>
        <v>7.2734359388718861</v>
      </c>
      <c r="AP253" s="8">
        <f t="shared" si="198"/>
        <v>9.567381323793489</v>
      </c>
      <c r="AQ253" s="8">
        <f t="shared" si="198"/>
        <v>-0.60517161236495198</v>
      </c>
      <c r="AR253" s="8">
        <f t="shared" si="198"/>
        <v>-4.2513537726828972</v>
      </c>
      <c r="AS253" s="8">
        <f t="shared" si="198"/>
        <v>-7.5438910036866869</v>
      </c>
      <c r="AT253" s="8">
        <v>-6.5257727213951178</v>
      </c>
      <c r="AU253" s="8">
        <v>-5.8440699139557406</v>
      </c>
      <c r="AV253" s="8">
        <v>-6.5384526121009756</v>
      </c>
      <c r="AW253" s="8">
        <v>-4.7501930888319333</v>
      </c>
      <c r="AX253" s="8">
        <v>4.7447742080725774</v>
      </c>
      <c r="AY253" s="8">
        <v>-3.7041666435904119</v>
      </c>
      <c r="AZ253" s="8">
        <v>-7.4109214369954319</v>
      </c>
      <c r="BA253" s="29"/>
      <c r="BB253" s="24" t="s">
        <v>1</v>
      </c>
      <c r="BC253" s="24" t="s">
        <v>1</v>
      </c>
    </row>
    <row r="254" spans="1:55" s="6" customFormat="1" ht="22.5" x14ac:dyDescent="0.25">
      <c r="A254" s="52" t="s">
        <v>33</v>
      </c>
      <c r="B254" s="4" t="s">
        <v>15</v>
      </c>
      <c r="C254" s="24" t="s">
        <v>1</v>
      </c>
      <c r="D254" s="8">
        <f t="shared" ref="D254:I254" si="199">(D240/C240-1)*100</f>
        <v>-10.969663341177405</v>
      </c>
      <c r="E254" s="8">
        <f t="shared" si="199"/>
        <v>0.64761261677077631</v>
      </c>
      <c r="F254" s="8">
        <f t="shared" si="199"/>
        <v>-4.7057192630518552</v>
      </c>
      <c r="G254" s="8">
        <f t="shared" si="199"/>
        <v>-4.3966648504933925E-2</v>
      </c>
      <c r="H254" s="8">
        <f t="shared" si="199"/>
        <v>-5.4023666714675294</v>
      </c>
      <c r="I254" s="8">
        <f t="shared" si="199"/>
        <v>1.6771564404673756</v>
      </c>
      <c r="J254" s="8">
        <f t="shared" si="182"/>
        <v>-5.6082844716874192</v>
      </c>
      <c r="K254" s="8">
        <f t="shared" si="182"/>
        <v>-0.41035686693376983</v>
      </c>
      <c r="L254" s="8">
        <v>3.9582582646233933</v>
      </c>
      <c r="M254" s="8">
        <v>1.2460663462366517</v>
      </c>
      <c r="N254" s="8">
        <v>5.3808967393327523</v>
      </c>
      <c r="O254" s="8">
        <v>2.7742199283187219E-2</v>
      </c>
      <c r="P254" s="8">
        <v>-2.9825988331846909</v>
      </c>
      <c r="Q254" s="29"/>
      <c r="R254" s="24" t="s">
        <v>1</v>
      </c>
      <c r="S254" s="24" t="s">
        <v>1</v>
      </c>
      <c r="T254" s="7"/>
      <c r="U254" s="24" t="s">
        <v>1</v>
      </c>
      <c r="V254" s="8">
        <f t="shared" ref="V254:AA254" si="200">(V240/U240-1)*100</f>
        <v>-10.969663341177405</v>
      </c>
      <c r="W254" s="8">
        <f t="shared" si="200"/>
        <v>0.64761261677077631</v>
      </c>
      <c r="X254" s="8">
        <f t="shared" si="200"/>
        <v>-4.7057192630518552</v>
      </c>
      <c r="Y254" s="8">
        <f t="shared" si="200"/>
        <v>-4.3966648504933925E-2</v>
      </c>
      <c r="Z254" s="8">
        <f t="shared" si="200"/>
        <v>-5.4023666714675294</v>
      </c>
      <c r="AA254" s="8">
        <f t="shared" si="200"/>
        <v>1.6771564404673756</v>
      </c>
      <c r="AB254" s="8">
        <v>-5.6082844716874192</v>
      </c>
      <c r="AC254" s="8">
        <v>-0.41035686693376983</v>
      </c>
      <c r="AD254" s="8">
        <v>3.9582582646233933</v>
      </c>
      <c r="AE254" s="8">
        <v>1.2460663462366517</v>
      </c>
      <c r="AF254" s="8">
        <v>5.3808967393327523</v>
      </c>
      <c r="AG254" s="8">
        <v>2.7742199283187219E-2</v>
      </c>
      <c r="AH254" s="8">
        <v>-2.9825988331846909</v>
      </c>
      <c r="AI254" s="29"/>
      <c r="AJ254" s="24" t="s">
        <v>1</v>
      </c>
      <c r="AK254" s="24" t="s">
        <v>1</v>
      </c>
      <c r="AL254" s="11"/>
      <c r="AM254" s="24" t="s">
        <v>1</v>
      </c>
      <c r="AN254" s="8" t="s">
        <v>1</v>
      </c>
      <c r="AO254" s="8" t="s">
        <v>1</v>
      </c>
      <c r="AP254" s="8" t="s">
        <v>1</v>
      </c>
      <c r="AQ254" s="8" t="s">
        <v>1</v>
      </c>
      <c r="AR254" s="8" t="s">
        <v>1</v>
      </c>
      <c r="AS254" s="8" t="s">
        <v>1</v>
      </c>
      <c r="AT254" s="8" t="s">
        <v>1</v>
      </c>
      <c r="AU254" s="8" t="s">
        <v>1</v>
      </c>
      <c r="AV254" s="8" t="s">
        <v>1</v>
      </c>
      <c r="AW254" s="8" t="s">
        <v>1</v>
      </c>
      <c r="AX254" s="8" t="s">
        <v>1</v>
      </c>
      <c r="AY254" s="8" t="s">
        <v>1</v>
      </c>
      <c r="AZ254" s="8" t="s">
        <v>1</v>
      </c>
      <c r="BA254" s="29"/>
      <c r="BB254" s="24" t="s">
        <v>1</v>
      </c>
      <c r="BC254" s="24" t="s">
        <v>1</v>
      </c>
    </row>
    <row r="255" spans="1:55" s="6" customFormat="1" ht="22.5" x14ac:dyDescent="0.25">
      <c r="A255" s="52" t="s">
        <v>86</v>
      </c>
      <c r="B255" s="4" t="s">
        <v>15</v>
      </c>
      <c r="C255" s="24" t="s">
        <v>1</v>
      </c>
      <c r="D255" s="8">
        <f t="shared" ref="D255:I255" si="201">(D241/C241-1)*100</f>
        <v>6.7989829652334466</v>
      </c>
      <c r="E255" s="8">
        <f t="shared" si="201"/>
        <v>7.8268809597298095</v>
      </c>
      <c r="F255" s="8">
        <f t="shared" si="201"/>
        <v>8.1529866043332113</v>
      </c>
      <c r="G255" s="8">
        <f t="shared" si="201"/>
        <v>-1.0731404710954351</v>
      </c>
      <c r="H255" s="8">
        <f t="shared" si="201"/>
        <v>-4.1500190869245941</v>
      </c>
      <c r="I255" s="8">
        <f t="shared" si="201"/>
        <v>-7.6807813220096115</v>
      </c>
      <c r="J255" s="8">
        <f t="shared" si="182"/>
        <v>-6.0974297360197767</v>
      </c>
      <c r="K255" s="8">
        <f t="shared" si="182"/>
        <v>-4.0860857411125995</v>
      </c>
      <c r="L255" s="8">
        <v>-3.0174693356000315</v>
      </c>
      <c r="M255" s="8">
        <v>-4.900339352556637</v>
      </c>
      <c r="N255" s="8">
        <v>6.4097443752278105</v>
      </c>
      <c r="O255" s="8">
        <v>-0.49163171120131244</v>
      </c>
      <c r="P255" s="8">
        <v>-6.5860319612340739</v>
      </c>
      <c r="Q255" s="29"/>
      <c r="R255" s="24" t="s">
        <v>1</v>
      </c>
      <c r="S255" s="24" t="s">
        <v>1</v>
      </c>
      <c r="T255" s="7"/>
      <c r="U255" s="24" t="s">
        <v>1</v>
      </c>
      <c r="V255" s="8">
        <f t="shared" ref="V255:AA255" si="202">(V241/U241-1)*100</f>
        <v>20.359522225642145</v>
      </c>
      <c r="W255" s="8">
        <f t="shared" si="202"/>
        <v>20.41597063251459</v>
      </c>
      <c r="X255" s="8">
        <f t="shared" si="202"/>
        <v>-20.508490541801894</v>
      </c>
      <c r="Y255" s="8">
        <f t="shared" si="202"/>
        <v>-14.144038747013287</v>
      </c>
      <c r="Z255" s="8">
        <f t="shared" si="202"/>
        <v>-0.873294503514499</v>
      </c>
      <c r="AA255" s="8">
        <f t="shared" si="202"/>
        <v>-11.956375898392713</v>
      </c>
      <c r="AB255" s="8">
        <v>7.9518203932348541</v>
      </c>
      <c r="AC255" s="8">
        <v>45.841246334271801</v>
      </c>
      <c r="AD255" s="8">
        <v>61.541215103133617</v>
      </c>
      <c r="AE255" s="8">
        <v>-6.4931159313786457</v>
      </c>
      <c r="AF255" s="8">
        <v>24.401241605950517</v>
      </c>
      <c r="AG255" s="8">
        <v>28.737529920888626</v>
      </c>
      <c r="AH255" s="8">
        <v>-0.97210721512329679</v>
      </c>
      <c r="AI255" s="29"/>
      <c r="AJ255" s="24" t="s">
        <v>1</v>
      </c>
      <c r="AK255" s="24" t="s">
        <v>1</v>
      </c>
      <c r="AL255" s="11"/>
      <c r="AM255" s="24" t="s">
        <v>1</v>
      </c>
      <c r="AN255" s="8">
        <f t="shared" ref="AN255:AS255" si="203">(AN241/AM241-1)*100</f>
        <v>6.2726046523682966</v>
      </c>
      <c r="AO255" s="8">
        <f t="shared" si="203"/>
        <v>7.2734359388718861</v>
      </c>
      <c r="AP255" s="8">
        <f t="shared" si="203"/>
        <v>9.567381323793489</v>
      </c>
      <c r="AQ255" s="8">
        <f t="shared" si="203"/>
        <v>-0.60517161236495198</v>
      </c>
      <c r="AR255" s="8">
        <f t="shared" si="203"/>
        <v>-4.2513537726828972</v>
      </c>
      <c r="AS255" s="8">
        <f t="shared" si="203"/>
        <v>-7.5438910036866869</v>
      </c>
      <c r="AT255" s="8">
        <v>-6.5257727213951178</v>
      </c>
      <c r="AU255" s="8">
        <v>-5.8440699139557406</v>
      </c>
      <c r="AV255" s="8">
        <v>-6.5384526121009756</v>
      </c>
      <c r="AW255" s="8">
        <v>-4.7501930888319333</v>
      </c>
      <c r="AX255" s="8">
        <v>4.7447742080725774</v>
      </c>
      <c r="AY255" s="8">
        <v>-3.7041666435904119</v>
      </c>
      <c r="AZ255" s="8">
        <v>-7.4109214369954319</v>
      </c>
      <c r="BA255" s="29"/>
      <c r="BB255" s="24" t="s">
        <v>1</v>
      </c>
      <c r="BC255" s="24" t="s">
        <v>1</v>
      </c>
    </row>
    <row r="256" spans="1:55" s="6" customFormat="1" ht="33.75" x14ac:dyDescent="0.25">
      <c r="A256" s="47" t="s">
        <v>126</v>
      </c>
      <c r="B256" s="17" t="s">
        <v>55</v>
      </c>
      <c r="C256" s="28">
        <f t="shared" ref="C256" si="204">C257+C260</f>
        <v>3289.4549999999999</v>
      </c>
      <c r="D256" s="28">
        <f t="shared" ref="D256:E256" si="205">D257+D260</f>
        <v>3356.8179999999998</v>
      </c>
      <c r="E256" s="28">
        <f t="shared" si="205"/>
        <v>3225.962</v>
      </c>
      <c r="F256" s="28">
        <f t="shared" ref="F256:G256" si="206">F257+F260</f>
        <v>3422.0309999999999</v>
      </c>
      <c r="G256" s="28">
        <f t="shared" si="206"/>
        <v>3433.1190000000001</v>
      </c>
      <c r="H256" s="28">
        <f t="shared" ref="H256:K256" si="207">H257+H260</f>
        <v>2709.998</v>
      </c>
      <c r="I256" s="28">
        <f t="shared" si="207"/>
        <v>2495.4360000000001</v>
      </c>
      <c r="J256" s="28">
        <f t="shared" si="207"/>
        <v>2388.0589999999997</v>
      </c>
      <c r="K256" s="28">
        <f t="shared" si="207"/>
        <v>2478.2730000000001</v>
      </c>
      <c r="L256" s="28">
        <v>2050.6289999999999</v>
      </c>
      <c r="M256" s="28">
        <v>2059.473</v>
      </c>
      <c r="N256" s="28">
        <v>2163.9198299999998</v>
      </c>
      <c r="O256" s="28">
        <v>2092.0126604521938</v>
      </c>
      <c r="P256" s="28">
        <v>2200.2724860000008</v>
      </c>
      <c r="Q256" s="29"/>
      <c r="R256" s="19">
        <f>IFERROR(P256/O256-1,"X")</f>
        <v>5.1749125420878839E-2</v>
      </c>
      <c r="S256" s="19">
        <f>IFERROR(P256/L256-1,"X")</f>
        <v>7.2974431747527602E-2</v>
      </c>
      <c r="T256" s="7"/>
      <c r="U256" s="28">
        <f t="shared" ref="U256" si="208">U257+U260</f>
        <v>1252.886</v>
      </c>
      <c r="V256" s="28">
        <f t="shared" ref="V256:W256" si="209">V257+V260</f>
        <v>1256.508</v>
      </c>
      <c r="W256" s="28">
        <f t="shared" si="209"/>
        <v>910.53200000000004</v>
      </c>
      <c r="X256" s="28">
        <f t="shared" ref="X256:Y256" si="210">X257+X260</f>
        <v>920.98599999999999</v>
      </c>
      <c r="Y256" s="28">
        <f t="shared" si="210"/>
        <v>844.32300000000009</v>
      </c>
      <c r="Z256" s="28">
        <f t="shared" ref="Z256:AA256" si="211">Z257+Z260</f>
        <v>745.84100000000001</v>
      </c>
      <c r="AA256" s="28">
        <f t="shared" si="211"/>
        <v>687.67599999999993</v>
      </c>
      <c r="AB256" s="28">
        <v>709.44100000000003</v>
      </c>
      <c r="AC256" s="28">
        <v>717.6869999999999</v>
      </c>
      <c r="AD256" s="28">
        <v>656.28300000000002</v>
      </c>
      <c r="AE256" s="28">
        <v>652.85699999999997</v>
      </c>
      <c r="AF256" s="28">
        <v>736.07779000000005</v>
      </c>
      <c r="AG256" s="28">
        <v>544.54436699999997</v>
      </c>
      <c r="AH256" s="28">
        <v>532.31095299999993</v>
      </c>
      <c r="AI256" s="29"/>
      <c r="AJ256" s="19">
        <f>IFERROR(AH256/AG256-1,"X")</f>
        <v>-2.2465412813645114E-2</v>
      </c>
      <c r="AK256" s="19">
        <f>IFERROR(AH256/AD256-1,"X")</f>
        <v>-0.18890028691890559</v>
      </c>
      <c r="AL256" s="11"/>
      <c r="AM256" s="28">
        <f t="shared" ref="AM256" si="212">AM257+AM260</f>
        <v>2036.569</v>
      </c>
      <c r="AN256" s="28">
        <f t="shared" ref="AN256:AO256" si="213">AN257+AN260</f>
        <v>2100.31</v>
      </c>
      <c r="AO256" s="28">
        <f t="shared" si="213"/>
        <v>2315.4299999999998</v>
      </c>
      <c r="AP256" s="28">
        <f t="shared" ref="AP256:AQ256" si="214">AP257+AP260</f>
        <v>2501.0450000000001</v>
      </c>
      <c r="AQ256" s="28">
        <f t="shared" si="214"/>
        <v>2588.7960000000003</v>
      </c>
      <c r="AR256" s="28">
        <f t="shared" ref="AR256:AS256" si="215">AR257+AR260</f>
        <v>1964.1570000000002</v>
      </c>
      <c r="AS256" s="28">
        <f t="shared" si="215"/>
        <v>1807.7600000000002</v>
      </c>
      <c r="AT256" s="28">
        <v>1678.6179999999999</v>
      </c>
      <c r="AU256" s="28">
        <v>1760.586</v>
      </c>
      <c r="AV256" s="28">
        <v>1394.346</v>
      </c>
      <c r="AW256" s="28">
        <v>1406.616</v>
      </c>
      <c r="AX256" s="28">
        <v>1427.84204</v>
      </c>
      <c r="AY256" s="28">
        <v>1547.4682934521938</v>
      </c>
      <c r="AZ256" s="28">
        <v>1667.9615330000006</v>
      </c>
      <c r="BA256" s="29"/>
      <c r="BB256" s="19">
        <f>IFERROR(AZ256/AY256-1,"X")</f>
        <v>7.7864755005094599E-2</v>
      </c>
      <c r="BC256" s="19">
        <f>IFERROR(AZ256/AV256-1,"X")</f>
        <v>0.19623216403962895</v>
      </c>
    </row>
    <row r="257" spans="1:55" ht="22.5" x14ac:dyDescent="0.25">
      <c r="A257" s="54" t="s">
        <v>124</v>
      </c>
      <c r="B257" s="36" t="s">
        <v>55</v>
      </c>
      <c r="C257" s="8">
        <v>2219.3539999999998</v>
      </c>
      <c r="D257" s="8">
        <v>2403.41</v>
      </c>
      <c r="E257" s="8">
        <v>2038.7159999999999</v>
      </c>
      <c r="F257" s="8">
        <v>2223.3049999999998</v>
      </c>
      <c r="G257" s="8">
        <v>2384.63</v>
      </c>
      <c r="H257" s="8">
        <v>1827.4780000000001</v>
      </c>
      <c r="I257" s="8">
        <v>1667.6640000000002</v>
      </c>
      <c r="J257" s="8">
        <v>1495.7089999999998</v>
      </c>
      <c r="K257" s="8">
        <v>1514.4829999999999</v>
      </c>
      <c r="L257" s="8">
        <v>1329.3600000000001</v>
      </c>
      <c r="M257" s="8">
        <v>1416.585</v>
      </c>
      <c r="N257" s="8">
        <v>1476.8297240000002</v>
      </c>
      <c r="O257" s="8">
        <v>1350.9958264521938</v>
      </c>
      <c r="P257" s="8">
        <v>1523.6233390000007</v>
      </c>
      <c r="Q257" s="29"/>
      <c r="R257" s="24">
        <f>IFERROR(P257/O257-1,"X")</f>
        <v>0.12777797619193132</v>
      </c>
      <c r="S257" s="24">
        <f>IFERROR(P257/L257-1,"X")</f>
        <v>0.14613298053198576</v>
      </c>
      <c r="T257" s="7"/>
      <c r="U257" s="8">
        <v>949.72</v>
      </c>
      <c r="V257" s="8">
        <v>1057.3510000000001</v>
      </c>
      <c r="W257" s="8">
        <v>675.91700000000003</v>
      </c>
      <c r="X257" s="8">
        <v>725.62199999999996</v>
      </c>
      <c r="Y257" s="8">
        <v>672.49800000000005</v>
      </c>
      <c r="Z257" s="8">
        <v>608.04600000000005</v>
      </c>
      <c r="AA257" s="8">
        <v>527.303</v>
      </c>
      <c r="AB257" s="8">
        <v>531.00099999999998</v>
      </c>
      <c r="AC257" s="8">
        <v>542.27099999999996</v>
      </c>
      <c r="AD257" s="8">
        <v>502.07600000000002</v>
      </c>
      <c r="AE257" s="8">
        <v>471.58699999999999</v>
      </c>
      <c r="AF257" s="8">
        <v>540.90691900000002</v>
      </c>
      <c r="AG257" s="8">
        <v>310.56712499999998</v>
      </c>
      <c r="AH257" s="8">
        <v>333.71439899999996</v>
      </c>
      <c r="AI257" s="29"/>
      <c r="AJ257" s="24">
        <f>IFERROR(AH257/AG257-1,"X")</f>
        <v>7.453227382003158E-2</v>
      </c>
      <c r="AK257" s="24">
        <f>IFERROR(AH257/AD257-1,"X")</f>
        <v>-0.33533090806969479</v>
      </c>
      <c r="AL257" s="11"/>
      <c r="AM257" s="8">
        <v>1269.634</v>
      </c>
      <c r="AN257" s="8">
        <v>1346.059</v>
      </c>
      <c r="AO257" s="8">
        <v>1362.799</v>
      </c>
      <c r="AP257" s="8">
        <v>1497.683</v>
      </c>
      <c r="AQ257" s="8">
        <v>1712.1320000000001</v>
      </c>
      <c r="AR257" s="8">
        <v>1219.432</v>
      </c>
      <c r="AS257" s="8">
        <v>1140.3610000000001</v>
      </c>
      <c r="AT257" s="8">
        <v>964.70799999999997</v>
      </c>
      <c r="AU257" s="8">
        <v>972.21199999999999</v>
      </c>
      <c r="AV257" s="8">
        <v>827.28399999999999</v>
      </c>
      <c r="AW257" s="8">
        <v>944.99800000000005</v>
      </c>
      <c r="AX257" s="8">
        <v>935.92280500000015</v>
      </c>
      <c r="AY257" s="8">
        <v>1040.4287014521938</v>
      </c>
      <c r="AZ257" s="8">
        <v>1189.9089400000007</v>
      </c>
      <c r="BA257" s="29"/>
      <c r="BB257" s="24">
        <f>IFERROR(AZ257/AY257-1,"X")</f>
        <v>0.14367177523954089</v>
      </c>
      <c r="BC257" s="24">
        <f>IFERROR(AZ257/AV257-1,"X")</f>
        <v>0.43833186668665269</v>
      </c>
    </row>
    <row r="258" spans="1:55" s="6" customFormat="1" x14ac:dyDescent="0.25">
      <c r="A258" s="52" t="s">
        <v>29</v>
      </c>
      <c r="B258" s="4" t="s">
        <v>55</v>
      </c>
      <c r="C258" s="8">
        <v>95.74</v>
      </c>
      <c r="D258" s="8">
        <v>97.417000000000002</v>
      </c>
      <c r="E258" s="8">
        <v>105.986</v>
      </c>
      <c r="F258" s="8">
        <v>111.29600000000001</v>
      </c>
      <c r="G258" s="8">
        <v>113.02800000000001</v>
      </c>
      <c r="H258" s="8">
        <v>128.36099999999999</v>
      </c>
      <c r="I258" s="8">
        <v>140.714</v>
      </c>
      <c r="J258" s="8">
        <v>154.29300000000001</v>
      </c>
      <c r="K258" s="8">
        <v>179.34699999999998</v>
      </c>
      <c r="L258" s="8">
        <v>164.72300000000001</v>
      </c>
      <c r="M258" s="8">
        <v>171.23699999999999</v>
      </c>
      <c r="N258" s="8">
        <v>183.14058800000001</v>
      </c>
      <c r="O258" s="8">
        <v>238.12861410391656</v>
      </c>
      <c r="P258" s="8">
        <v>349.77199900000005</v>
      </c>
      <c r="Q258" s="29"/>
      <c r="R258" s="24">
        <f>IFERROR(P258/O258-1,"X")</f>
        <v>0.46883649542160266</v>
      </c>
      <c r="S258" s="24">
        <f>IFERROR(P258/L258-1,"X")</f>
        <v>1.1233950268025716</v>
      </c>
      <c r="T258" s="7"/>
      <c r="U258" s="8">
        <v>59.997</v>
      </c>
      <c r="V258" s="8">
        <v>54.445</v>
      </c>
      <c r="W258" s="8">
        <v>43.445999999999998</v>
      </c>
      <c r="X258" s="8">
        <v>41.720999999999997</v>
      </c>
      <c r="Y258" s="8">
        <v>39.875</v>
      </c>
      <c r="Z258" s="8">
        <v>43.320999999999998</v>
      </c>
      <c r="AA258" s="8">
        <v>48.735999999999997</v>
      </c>
      <c r="AB258" s="8">
        <v>45.984999999999999</v>
      </c>
      <c r="AC258" s="8">
        <v>47.984999999999999</v>
      </c>
      <c r="AD258" s="8">
        <v>45.77</v>
      </c>
      <c r="AE258" s="8">
        <v>46.332999999999998</v>
      </c>
      <c r="AF258" s="8">
        <v>58.406904000000004</v>
      </c>
      <c r="AG258" s="8">
        <v>97.252165000000005</v>
      </c>
      <c r="AH258" s="8">
        <v>197.49376699999999</v>
      </c>
      <c r="AI258" s="29"/>
      <c r="AJ258" s="24">
        <f>IFERROR(AH258/AG258-1,"X")</f>
        <v>1.0307390277635462</v>
      </c>
      <c r="AK258" s="24">
        <f>IFERROR(AH258/AD258-1,"X")</f>
        <v>3.3149173476076026</v>
      </c>
      <c r="AL258" s="11"/>
      <c r="AM258" s="8">
        <v>35.743000000000002</v>
      </c>
      <c r="AN258" s="8">
        <v>42.972000000000001</v>
      </c>
      <c r="AO258" s="8">
        <v>62.54</v>
      </c>
      <c r="AP258" s="8">
        <v>69.575000000000003</v>
      </c>
      <c r="AQ258" s="8">
        <v>73.153000000000006</v>
      </c>
      <c r="AR258" s="8">
        <v>85.04</v>
      </c>
      <c r="AS258" s="8">
        <v>91.977999999999994</v>
      </c>
      <c r="AT258" s="8">
        <v>108.30800000000001</v>
      </c>
      <c r="AU258" s="8">
        <v>131.36199999999999</v>
      </c>
      <c r="AV258" s="8">
        <v>118.953</v>
      </c>
      <c r="AW258" s="8">
        <v>124.904</v>
      </c>
      <c r="AX258" s="8">
        <v>124.733684</v>
      </c>
      <c r="AY258" s="8">
        <v>140.87644910391654</v>
      </c>
      <c r="AZ258" s="8">
        <v>152.27823200000003</v>
      </c>
      <c r="BA258" s="29"/>
      <c r="BB258" s="24">
        <f>IFERROR(AZ258/AY258-1,"X")</f>
        <v>8.0934627246836977E-2</v>
      </c>
      <c r="BC258" s="24">
        <f>IFERROR(AZ258/AV258-1,"X")</f>
        <v>0.28015461568854949</v>
      </c>
    </row>
    <row r="259" spans="1:55" s="6" customFormat="1" ht="22.5" x14ac:dyDescent="0.25">
      <c r="A259" s="52" t="s">
        <v>88</v>
      </c>
      <c r="B259" s="4" t="s">
        <v>55</v>
      </c>
      <c r="C259" s="8">
        <v>2123.614</v>
      </c>
      <c r="D259" s="8">
        <v>2305.9929999999999</v>
      </c>
      <c r="E259" s="8">
        <v>1932.73</v>
      </c>
      <c r="F259" s="8">
        <v>2112.009</v>
      </c>
      <c r="G259" s="8">
        <v>2271.6019999999999</v>
      </c>
      <c r="H259" s="8">
        <v>1699.117</v>
      </c>
      <c r="I259" s="8">
        <v>1526.95</v>
      </c>
      <c r="J259" s="8">
        <v>1341.4159999999999</v>
      </c>
      <c r="K259" s="8">
        <v>1335.136</v>
      </c>
      <c r="L259" s="8">
        <v>1164.6369999999999</v>
      </c>
      <c r="M259" s="8">
        <v>1245.348</v>
      </c>
      <c r="N259" s="8">
        <v>1293.6891360000002</v>
      </c>
      <c r="O259" s="8">
        <v>1112.8672123482775</v>
      </c>
      <c r="P259" s="8">
        <v>1173.8513399999997</v>
      </c>
      <c r="Q259" s="29"/>
      <c r="R259" s="24">
        <f>IFERROR(P259/O259-1,"X")</f>
        <v>5.4799105387460134E-2</v>
      </c>
      <c r="S259" s="24">
        <f>IFERROR(P259/L259-1,"X")</f>
        <v>7.9117699334640967E-3</v>
      </c>
      <c r="T259" s="7"/>
      <c r="U259" s="8">
        <v>889.72299999999996</v>
      </c>
      <c r="V259" s="8">
        <v>1002.9059999999999</v>
      </c>
      <c r="W259" s="8">
        <v>632.471</v>
      </c>
      <c r="X259" s="8">
        <v>683.90099999999995</v>
      </c>
      <c r="Y259" s="8">
        <v>632.62300000000005</v>
      </c>
      <c r="Z259" s="8">
        <v>564.72500000000002</v>
      </c>
      <c r="AA259" s="8">
        <v>478.56700000000001</v>
      </c>
      <c r="AB259" s="8">
        <v>485.01600000000002</v>
      </c>
      <c r="AC259" s="8">
        <v>494.286</v>
      </c>
      <c r="AD259" s="8">
        <v>456.30599999999998</v>
      </c>
      <c r="AE259" s="8">
        <v>425.25400000000002</v>
      </c>
      <c r="AF259" s="8">
        <v>482.50001500000008</v>
      </c>
      <c r="AG259" s="8">
        <v>213.31496000000001</v>
      </c>
      <c r="AH259" s="8">
        <v>136.22063200000002</v>
      </c>
      <c r="AI259" s="29"/>
      <c r="AJ259" s="24">
        <f>IFERROR(AH259/AG259-1,"X")</f>
        <v>-0.36141078900420287</v>
      </c>
      <c r="AK259" s="24">
        <f>IFERROR(AH259/AD259-1,"X")</f>
        <v>-0.70147087261618291</v>
      </c>
      <c r="AL259" s="11"/>
      <c r="AM259" s="8">
        <v>1233.8910000000001</v>
      </c>
      <c r="AN259" s="8">
        <v>1303.087</v>
      </c>
      <c r="AO259" s="8">
        <v>1300.259</v>
      </c>
      <c r="AP259" s="8">
        <v>1428.1079999999999</v>
      </c>
      <c r="AQ259" s="8">
        <v>1638.979</v>
      </c>
      <c r="AR259" s="8">
        <v>1134.3920000000001</v>
      </c>
      <c r="AS259" s="8">
        <v>1048.383</v>
      </c>
      <c r="AT259" s="8">
        <v>856.4</v>
      </c>
      <c r="AU259" s="8">
        <v>840.85</v>
      </c>
      <c r="AV259" s="8">
        <v>708.33100000000002</v>
      </c>
      <c r="AW259" s="8">
        <v>820.09400000000005</v>
      </c>
      <c r="AX259" s="8">
        <v>811.18912100000011</v>
      </c>
      <c r="AY259" s="8">
        <v>899.55225234827753</v>
      </c>
      <c r="AZ259" s="8">
        <v>1037.6307079999997</v>
      </c>
      <c r="BA259" s="29"/>
      <c r="BB259" s="24">
        <f>IFERROR(AZ259/AY259-1,"X")</f>
        <v>0.15349687057229744</v>
      </c>
      <c r="BC259" s="24">
        <f>IFERROR(AZ259/AV259-1,"X")</f>
        <v>0.46489523683136791</v>
      </c>
    </row>
    <row r="260" spans="1:55" ht="22.5" x14ac:dyDescent="0.25">
      <c r="A260" s="54" t="s">
        <v>125</v>
      </c>
      <c r="B260" s="36" t="s">
        <v>55</v>
      </c>
      <c r="C260" s="8">
        <v>1070.1010000000001</v>
      </c>
      <c r="D260" s="8">
        <v>953.40800000000002</v>
      </c>
      <c r="E260" s="8">
        <v>1187.2460000000001</v>
      </c>
      <c r="F260" s="8">
        <v>1198.7260000000001</v>
      </c>
      <c r="G260" s="8">
        <v>1048.489</v>
      </c>
      <c r="H260" s="8">
        <v>882.52</v>
      </c>
      <c r="I260" s="8">
        <v>827.77199999999993</v>
      </c>
      <c r="J260" s="8">
        <v>892.34999999999991</v>
      </c>
      <c r="K260" s="8">
        <v>963.79</v>
      </c>
      <c r="L260" s="8">
        <v>721.26900000000001</v>
      </c>
      <c r="M260" s="8">
        <v>642.88800000000003</v>
      </c>
      <c r="N260" s="8">
        <v>687.09010599999988</v>
      </c>
      <c r="O260" s="8">
        <v>741.01683400000013</v>
      </c>
      <c r="P260" s="8">
        <v>676.64914699999997</v>
      </c>
      <c r="Q260" s="29"/>
      <c r="R260" s="24">
        <f>IFERROR(P260/O260-1,"X")</f>
        <v>-8.6864000987054713E-2</v>
      </c>
      <c r="S260" s="24">
        <f>IFERROR(P260/L260-1,"X")</f>
        <v>-6.1862984545294486E-2</v>
      </c>
      <c r="T260" s="7"/>
      <c r="U260" s="8">
        <v>303.166</v>
      </c>
      <c r="V260" s="8">
        <v>199.15700000000001</v>
      </c>
      <c r="W260" s="8">
        <v>234.61500000000001</v>
      </c>
      <c r="X260" s="8">
        <v>195.364</v>
      </c>
      <c r="Y260" s="8">
        <v>171.82499999999999</v>
      </c>
      <c r="Z260" s="8">
        <v>137.79499999999999</v>
      </c>
      <c r="AA260" s="8">
        <v>160.37299999999999</v>
      </c>
      <c r="AB260" s="8">
        <v>178.44</v>
      </c>
      <c r="AC260" s="8">
        <v>175.416</v>
      </c>
      <c r="AD260" s="8">
        <v>154.20699999999999</v>
      </c>
      <c r="AE260" s="8">
        <v>181.27</v>
      </c>
      <c r="AF260" s="8">
        <v>195.17087099999998</v>
      </c>
      <c r="AG260" s="8">
        <v>233.97724199999996</v>
      </c>
      <c r="AH260" s="8">
        <v>198.596554</v>
      </c>
      <c r="AI260" s="29"/>
      <c r="AJ260" s="24">
        <f>IFERROR(AH260/AG260-1,"X")</f>
        <v>-0.15121422792050843</v>
      </c>
      <c r="AK260" s="24">
        <f>IFERROR(AH260/AD260-1,"X")</f>
        <v>0.2878569325646696</v>
      </c>
      <c r="AL260" s="11"/>
      <c r="AM260" s="8">
        <v>766.93499999999995</v>
      </c>
      <c r="AN260" s="8">
        <v>754.25099999999998</v>
      </c>
      <c r="AO260" s="8">
        <v>952.63099999999997</v>
      </c>
      <c r="AP260" s="8">
        <v>1003.362</v>
      </c>
      <c r="AQ260" s="8">
        <v>876.66399999999999</v>
      </c>
      <c r="AR260" s="8">
        <v>744.72500000000002</v>
      </c>
      <c r="AS260" s="8">
        <v>667.399</v>
      </c>
      <c r="AT260" s="8">
        <v>713.91</v>
      </c>
      <c r="AU260" s="8">
        <v>788.37400000000002</v>
      </c>
      <c r="AV260" s="8">
        <v>567.06200000000001</v>
      </c>
      <c r="AW260" s="8">
        <v>461.61799999999999</v>
      </c>
      <c r="AX260" s="8">
        <v>491.91923499999996</v>
      </c>
      <c r="AY260" s="8">
        <v>507.03959200000014</v>
      </c>
      <c r="AZ260" s="8">
        <v>478.052593</v>
      </c>
      <c r="BA260" s="29"/>
      <c r="BB260" s="24">
        <f>IFERROR(AZ260/AY260-1,"X")</f>
        <v>-5.7169103670310917E-2</v>
      </c>
      <c r="BC260" s="24">
        <f>IFERROR(AZ260/AV260-1,"X")</f>
        <v>-0.15696591730710219</v>
      </c>
    </row>
    <row r="261" spans="1:55" s="6" customFormat="1" ht="22.5" x14ac:dyDescent="0.25">
      <c r="A261" s="52" t="s">
        <v>33</v>
      </c>
      <c r="B261" s="4" t="s">
        <v>55</v>
      </c>
      <c r="C261" s="8">
        <v>255.94</v>
      </c>
      <c r="D261" s="8">
        <v>162.23500000000001</v>
      </c>
      <c r="E261" s="8">
        <v>211.65199999999999</v>
      </c>
      <c r="F261" s="8">
        <v>185.084</v>
      </c>
      <c r="G261" s="8">
        <v>188.11099999999999</v>
      </c>
      <c r="H261" s="8">
        <v>176.89500000000001</v>
      </c>
      <c r="I261" s="8">
        <v>152.53299999999999</v>
      </c>
      <c r="J261" s="8">
        <v>167.95500000000001</v>
      </c>
      <c r="K261" s="8">
        <v>158.56</v>
      </c>
      <c r="L261" s="8">
        <v>130.16</v>
      </c>
      <c r="M261" s="8">
        <v>162.17500000000001</v>
      </c>
      <c r="N261" s="8">
        <v>178.00877199999999</v>
      </c>
      <c r="O261" s="8">
        <v>206.64858600000002</v>
      </c>
      <c r="P261" s="8">
        <v>161.30555200000001</v>
      </c>
      <c r="Q261" s="29"/>
      <c r="R261" s="24">
        <f>IFERROR(P261/O261-1,"X")</f>
        <v>-0.21942097392333482</v>
      </c>
      <c r="S261" s="24">
        <f>IFERROR(P261/L261-1,"X")</f>
        <v>0.23928666256914566</v>
      </c>
      <c r="T261" s="7"/>
      <c r="U261" s="8">
        <v>255.94</v>
      </c>
      <c r="V261" s="8">
        <v>162.23500000000001</v>
      </c>
      <c r="W261" s="8">
        <v>211.65199999999999</v>
      </c>
      <c r="X261" s="8">
        <v>185.084</v>
      </c>
      <c r="Y261" s="8">
        <v>188.11099999999999</v>
      </c>
      <c r="Z261" s="8">
        <v>176.89500000000001</v>
      </c>
      <c r="AA261" s="8">
        <v>152.53299999999999</v>
      </c>
      <c r="AB261" s="8">
        <v>167.95500000000001</v>
      </c>
      <c r="AC261" s="8">
        <v>158.56</v>
      </c>
      <c r="AD261" s="8">
        <v>130.16</v>
      </c>
      <c r="AE261" s="8">
        <v>162.17500000000001</v>
      </c>
      <c r="AF261" s="8">
        <v>178.00877199999999</v>
      </c>
      <c r="AG261" s="8">
        <v>206.64858600000002</v>
      </c>
      <c r="AH261" s="8">
        <v>161.30555200000001</v>
      </c>
      <c r="AI261" s="29"/>
      <c r="AJ261" s="24">
        <f>IFERROR(AH261/AG261-1,"X")</f>
        <v>-0.21942097392333482</v>
      </c>
      <c r="AK261" s="24">
        <f>IFERROR(AH261/AD261-1,"X")</f>
        <v>0.23928666256914566</v>
      </c>
      <c r="AL261" s="11"/>
      <c r="AM261" s="8" t="s">
        <v>1</v>
      </c>
      <c r="AN261" s="8" t="s">
        <v>1</v>
      </c>
      <c r="AO261" s="8" t="s">
        <v>1</v>
      </c>
      <c r="AP261" s="8" t="s">
        <v>1</v>
      </c>
      <c r="AQ261" s="8" t="s">
        <v>1</v>
      </c>
      <c r="AR261" s="8" t="s">
        <v>1</v>
      </c>
      <c r="AS261" s="8" t="s">
        <v>1</v>
      </c>
      <c r="AT261" s="8" t="s">
        <v>1</v>
      </c>
      <c r="AU261" s="8" t="s">
        <v>1</v>
      </c>
      <c r="AV261" s="8" t="s">
        <v>1</v>
      </c>
      <c r="AW261" s="8" t="s">
        <v>1</v>
      </c>
      <c r="AX261" s="8" t="s">
        <v>1</v>
      </c>
      <c r="AY261" s="8" t="s">
        <v>1</v>
      </c>
      <c r="AZ261" s="8" t="s">
        <v>1</v>
      </c>
      <c r="BA261" s="29"/>
      <c r="BB261" s="24" t="str">
        <f>IFERROR(AZ261/AY261-1,"X")</f>
        <v>X</v>
      </c>
      <c r="BC261" s="24" t="str">
        <f>IFERROR(AZ261/AV261-1,"X")</f>
        <v>X</v>
      </c>
    </row>
    <row r="262" spans="1:55" s="6" customFormat="1" ht="22.5" x14ac:dyDescent="0.25">
      <c r="A262" s="52" t="s">
        <v>86</v>
      </c>
      <c r="B262" s="4" t="s">
        <v>55</v>
      </c>
      <c r="C262" s="8">
        <v>814.16099999999994</v>
      </c>
      <c r="D262" s="8">
        <v>791.173</v>
      </c>
      <c r="E262" s="8">
        <v>975.59400000000005</v>
      </c>
      <c r="F262" s="8">
        <v>1013.6420000000001</v>
      </c>
      <c r="G262" s="8">
        <v>860.37800000000004</v>
      </c>
      <c r="H262" s="8">
        <v>705.625</v>
      </c>
      <c r="I262" s="8">
        <v>675.23900000000003</v>
      </c>
      <c r="J262" s="8">
        <v>724.39499999999998</v>
      </c>
      <c r="K262" s="8">
        <v>805.23</v>
      </c>
      <c r="L262" s="8">
        <v>591.10900000000004</v>
      </c>
      <c r="M262" s="8">
        <v>480.71299999999997</v>
      </c>
      <c r="N262" s="8">
        <v>509.08133399999997</v>
      </c>
      <c r="O262" s="8">
        <v>534.36824800000011</v>
      </c>
      <c r="P262" s="8">
        <v>515.34359500000005</v>
      </c>
      <c r="Q262" s="29"/>
      <c r="R262" s="24">
        <f>IFERROR(P262/O262-1,"X")</f>
        <v>-3.5602139669047239E-2</v>
      </c>
      <c r="S262" s="24">
        <f>IFERROR(P262/L262-1,"X")</f>
        <v>-0.12817501509873808</v>
      </c>
      <c r="T262" s="7"/>
      <c r="U262" s="8">
        <v>47.225999999999999</v>
      </c>
      <c r="V262" s="8">
        <v>36.921999999999997</v>
      </c>
      <c r="W262" s="8">
        <v>22.963000000000001</v>
      </c>
      <c r="X262" s="8">
        <v>10.28</v>
      </c>
      <c r="Y262" s="8">
        <v>-16.286000000000001</v>
      </c>
      <c r="Z262" s="8">
        <v>-39.1</v>
      </c>
      <c r="AA262" s="8">
        <v>7.84</v>
      </c>
      <c r="AB262" s="8">
        <v>10.484999999999999</v>
      </c>
      <c r="AC262" s="8">
        <v>16.856000000000002</v>
      </c>
      <c r="AD262" s="8">
        <v>24.047000000000001</v>
      </c>
      <c r="AE262" s="8">
        <v>19.094999999999999</v>
      </c>
      <c r="AF262" s="8">
        <v>17.162098999999987</v>
      </c>
      <c r="AG262" s="8">
        <v>27.32865599999996</v>
      </c>
      <c r="AH262" s="8">
        <v>37.291002000000006</v>
      </c>
      <c r="AI262" s="29"/>
      <c r="AJ262" s="24">
        <f>IFERROR(AH262/AG262-1,"X")</f>
        <v>0.36453845370222604</v>
      </c>
      <c r="AK262" s="24">
        <f>IFERROR(AH262/AD262-1,"X")</f>
        <v>0.5507548550754775</v>
      </c>
      <c r="AL262" s="11"/>
      <c r="AM262" s="8">
        <v>766.93499999999995</v>
      </c>
      <c r="AN262" s="8">
        <v>754.25099999999998</v>
      </c>
      <c r="AO262" s="8">
        <v>952.63099999999997</v>
      </c>
      <c r="AP262" s="8">
        <v>1003.362</v>
      </c>
      <c r="AQ262" s="8">
        <v>876.66399999999999</v>
      </c>
      <c r="AR262" s="8">
        <v>744.72500000000002</v>
      </c>
      <c r="AS262" s="8">
        <v>667.399</v>
      </c>
      <c r="AT262" s="8">
        <v>713.91</v>
      </c>
      <c r="AU262" s="8">
        <v>788.37400000000002</v>
      </c>
      <c r="AV262" s="8">
        <v>567.06200000000001</v>
      </c>
      <c r="AW262" s="8">
        <v>461.61799999999999</v>
      </c>
      <c r="AX262" s="8">
        <v>491.91923499999996</v>
      </c>
      <c r="AY262" s="8">
        <v>507.03959200000014</v>
      </c>
      <c r="AZ262" s="8">
        <v>478.052593</v>
      </c>
      <c r="BA262" s="29"/>
      <c r="BB262" s="24">
        <f>IFERROR(AZ262/AY262-1,"X")</f>
        <v>-5.7169103670310917E-2</v>
      </c>
      <c r="BC262" s="24">
        <f>IFERROR(AZ262/AV262-1,"X")</f>
        <v>-0.15696591730710219</v>
      </c>
    </row>
    <row r="263" spans="1:55" ht="22.5" x14ac:dyDescent="0.25">
      <c r="A263" s="47" t="s">
        <v>30</v>
      </c>
      <c r="B263" s="30" t="s">
        <v>3</v>
      </c>
      <c r="C263" s="18">
        <f t="shared" ref="C263:D263" si="216">C264+C267</f>
        <v>4615</v>
      </c>
      <c r="D263" s="18">
        <f t="shared" si="216"/>
        <v>3697</v>
      </c>
      <c r="E263" s="18">
        <f t="shared" ref="E263:F263" si="217">E264+E267</f>
        <v>1441</v>
      </c>
      <c r="F263" s="18">
        <f t="shared" si="217"/>
        <v>2204</v>
      </c>
      <c r="G263" s="18">
        <f t="shared" ref="G263:H263" si="218">G264+G267</f>
        <v>2691</v>
      </c>
      <c r="H263" s="18">
        <f t="shared" si="218"/>
        <v>3219</v>
      </c>
      <c r="I263" s="18">
        <f t="shared" ref="I263:K263" si="219">I264+I267</f>
        <v>1288</v>
      </c>
      <c r="J263" s="18">
        <f t="shared" si="219"/>
        <v>1701</v>
      </c>
      <c r="K263" s="18">
        <f t="shared" si="219"/>
        <v>2083</v>
      </c>
      <c r="L263" s="18">
        <v>2411</v>
      </c>
      <c r="M263" s="18">
        <v>871</v>
      </c>
      <c r="N263" s="18">
        <v>1345</v>
      </c>
      <c r="O263" s="18">
        <v>1676.2977406145246</v>
      </c>
      <c r="P263" s="18">
        <v>2006</v>
      </c>
      <c r="Q263" s="29"/>
      <c r="R263" s="19" t="s">
        <v>1</v>
      </c>
      <c r="S263" s="19">
        <f>IFERROR(P263/L263-1,"X")</f>
        <v>-0.1679800912484446</v>
      </c>
      <c r="T263" s="7"/>
      <c r="U263" s="18">
        <f t="shared" ref="U263:V263" si="220">U264+U267</f>
        <v>2090</v>
      </c>
      <c r="V263" s="18">
        <f t="shared" si="220"/>
        <v>1966</v>
      </c>
      <c r="W263" s="18">
        <f t="shared" ref="W263:X263" si="221">W264+W267</f>
        <v>434</v>
      </c>
      <c r="X263" s="18">
        <f t="shared" si="221"/>
        <v>865</v>
      </c>
      <c r="Y263" s="18">
        <f t="shared" ref="Y263:Z263" si="222">Y264+Y267</f>
        <v>1129</v>
      </c>
      <c r="Z263" s="18">
        <f t="shared" si="222"/>
        <v>1374</v>
      </c>
      <c r="AA263" s="18">
        <f t="shared" ref="AA263" si="223">AA264+AA267</f>
        <v>395</v>
      </c>
      <c r="AB263" s="18">
        <v>581</v>
      </c>
      <c r="AC263" s="18">
        <v>822</v>
      </c>
      <c r="AD263" s="18">
        <v>1043</v>
      </c>
      <c r="AE263" s="18">
        <v>308</v>
      </c>
      <c r="AF263" s="18">
        <v>597</v>
      </c>
      <c r="AG263" s="18">
        <v>768</v>
      </c>
      <c r="AH263" s="18">
        <v>895</v>
      </c>
      <c r="AI263" s="29"/>
      <c r="AJ263" s="19" t="s">
        <v>1</v>
      </c>
      <c r="AK263" s="19">
        <f>IFERROR(AH263/AD263-1,"X")</f>
        <v>-0.14189837008628958</v>
      </c>
      <c r="AL263" s="11"/>
      <c r="AM263" s="18">
        <f t="shared" ref="AM263:AN263" si="224">AM264+AM267</f>
        <v>2525</v>
      </c>
      <c r="AN263" s="18">
        <f t="shared" si="224"/>
        <v>1731</v>
      </c>
      <c r="AO263" s="18">
        <f t="shared" ref="AO263:AP263" si="225">AO264+AO267</f>
        <v>1007</v>
      </c>
      <c r="AP263" s="18">
        <f t="shared" si="225"/>
        <v>1339</v>
      </c>
      <c r="AQ263" s="18">
        <f t="shared" ref="AQ263:AR263" si="226">AQ264+AQ267</f>
        <v>1562</v>
      </c>
      <c r="AR263" s="18">
        <f t="shared" si="226"/>
        <v>1845</v>
      </c>
      <c r="AS263" s="18">
        <f t="shared" ref="AS263" si="227">AS264+AS267</f>
        <v>893</v>
      </c>
      <c r="AT263" s="18">
        <v>1120</v>
      </c>
      <c r="AU263" s="18">
        <v>1261</v>
      </c>
      <c r="AV263" s="18">
        <v>1368</v>
      </c>
      <c r="AW263" s="18">
        <v>563</v>
      </c>
      <c r="AX263" s="18">
        <v>748</v>
      </c>
      <c r="AY263" s="18">
        <v>908.29774061452463</v>
      </c>
      <c r="AZ263" s="18">
        <v>1111</v>
      </c>
      <c r="BA263" s="29"/>
      <c r="BB263" s="19" t="s">
        <v>1</v>
      </c>
      <c r="BC263" s="19">
        <f>IFERROR(AZ263/AV263-1,"X")</f>
        <v>-0.1878654970760234</v>
      </c>
    </row>
    <row r="264" spans="1:55" ht="22.5" x14ac:dyDescent="0.25">
      <c r="A264" s="54" t="s">
        <v>99</v>
      </c>
      <c r="B264" s="4" t="s">
        <v>3</v>
      </c>
      <c r="C264" s="37">
        <v>683</v>
      </c>
      <c r="D264" s="37">
        <v>699</v>
      </c>
      <c r="E264" s="37">
        <v>331</v>
      </c>
      <c r="F264" s="37">
        <v>515</v>
      </c>
      <c r="G264" s="37">
        <v>623</v>
      </c>
      <c r="H264" s="37">
        <v>762</v>
      </c>
      <c r="I264" s="37">
        <v>311</v>
      </c>
      <c r="J264" s="37">
        <v>424</v>
      </c>
      <c r="K264" s="37">
        <v>498</v>
      </c>
      <c r="L264" s="37">
        <v>588</v>
      </c>
      <c r="M264" s="37">
        <v>239</v>
      </c>
      <c r="N264" s="37">
        <v>401</v>
      </c>
      <c r="O264" s="37">
        <v>492.29774061452468</v>
      </c>
      <c r="P264" s="37">
        <v>610</v>
      </c>
      <c r="Q264" s="29"/>
      <c r="R264" s="24" t="s">
        <v>1</v>
      </c>
      <c r="S264" s="24">
        <f>IFERROR(P264/L264-1,"X")</f>
        <v>3.7414965986394488E-2</v>
      </c>
      <c r="T264" s="7"/>
      <c r="U264" s="37">
        <v>81</v>
      </c>
      <c r="V264" s="37">
        <v>113</v>
      </c>
      <c r="W264" s="37">
        <v>40</v>
      </c>
      <c r="X264" s="37">
        <v>69</v>
      </c>
      <c r="Y264" s="37">
        <v>87</v>
      </c>
      <c r="Z264" s="37">
        <v>94</v>
      </c>
      <c r="AA264" s="37">
        <v>33</v>
      </c>
      <c r="AB264" s="37">
        <v>54</v>
      </c>
      <c r="AC264" s="37">
        <v>62</v>
      </c>
      <c r="AD264" s="37">
        <v>83</v>
      </c>
      <c r="AE264" s="37">
        <v>44</v>
      </c>
      <c r="AF264" s="37">
        <v>69</v>
      </c>
      <c r="AG264" s="37">
        <v>85</v>
      </c>
      <c r="AH264" s="37">
        <v>99</v>
      </c>
      <c r="AI264" s="29"/>
      <c r="AJ264" s="24" t="s">
        <v>1</v>
      </c>
      <c r="AK264" s="24">
        <f>IFERROR(AH264/AD264-1,"X")</f>
        <v>0.19277108433734935</v>
      </c>
      <c r="AL264" s="11"/>
      <c r="AM264" s="37">
        <v>602</v>
      </c>
      <c r="AN264" s="37">
        <v>586</v>
      </c>
      <c r="AO264" s="37">
        <v>291</v>
      </c>
      <c r="AP264" s="37">
        <v>446</v>
      </c>
      <c r="AQ264" s="37">
        <v>536</v>
      </c>
      <c r="AR264" s="37">
        <v>668</v>
      </c>
      <c r="AS264" s="37">
        <v>278</v>
      </c>
      <c r="AT264" s="37">
        <v>370</v>
      </c>
      <c r="AU264" s="37">
        <v>436</v>
      </c>
      <c r="AV264" s="37">
        <v>505</v>
      </c>
      <c r="AW264" s="37">
        <v>195</v>
      </c>
      <c r="AX264" s="37">
        <v>332</v>
      </c>
      <c r="AY264" s="37">
        <v>407.29774061452468</v>
      </c>
      <c r="AZ264" s="37">
        <v>511</v>
      </c>
      <c r="BA264" s="29"/>
      <c r="BB264" s="24" t="s">
        <v>1</v>
      </c>
      <c r="BC264" s="24">
        <f>IFERROR(AZ264/AV264-1,"X")</f>
        <v>1.1881188118811892E-2</v>
      </c>
    </row>
    <row r="265" spans="1:55" s="6" customFormat="1" x14ac:dyDescent="0.25">
      <c r="A265" s="52" t="s">
        <v>131</v>
      </c>
      <c r="B265" s="4" t="s">
        <v>3</v>
      </c>
      <c r="C265" s="37">
        <v>47</v>
      </c>
      <c r="D265" s="37">
        <v>47</v>
      </c>
      <c r="E265" s="37">
        <v>22</v>
      </c>
      <c r="F265" s="37">
        <v>30</v>
      </c>
      <c r="G265" s="37">
        <v>36</v>
      </c>
      <c r="H265" s="37">
        <v>45</v>
      </c>
      <c r="I265" s="37">
        <v>23</v>
      </c>
      <c r="J265" s="37">
        <v>31</v>
      </c>
      <c r="K265" s="37">
        <v>37</v>
      </c>
      <c r="L265" s="37">
        <v>43</v>
      </c>
      <c r="M265" s="37">
        <v>26</v>
      </c>
      <c r="N265" s="37">
        <v>61</v>
      </c>
      <c r="O265" s="37">
        <v>74.699615478270061</v>
      </c>
      <c r="P265" s="37">
        <v>148</v>
      </c>
      <c r="Q265" s="29"/>
      <c r="R265" s="24" t="s">
        <v>1</v>
      </c>
      <c r="S265" s="24">
        <f>IFERROR(P265/L265-1,"X")</f>
        <v>2.441860465116279</v>
      </c>
      <c r="T265" s="7"/>
      <c r="U265" s="37">
        <v>7</v>
      </c>
      <c r="V265" s="37">
        <v>8</v>
      </c>
      <c r="W265" s="37">
        <v>6</v>
      </c>
      <c r="X265" s="37">
        <v>8</v>
      </c>
      <c r="Y265" s="37">
        <v>9</v>
      </c>
      <c r="Z265" s="37">
        <v>10</v>
      </c>
      <c r="AA265" s="37">
        <v>7</v>
      </c>
      <c r="AB265" s="37">
        <v>7</v>
      </c>
      <c r="AC265" s="37">
        <v>8</v>
      </c>
      <c r="AD265" s="37">
        <v>13</v>
      </c>
      <c r="AE265" s="37">
        <v>11</v>
      </c>
      <c r="AF265" s="37">
        <v>21</v>
      </c>
      <c r="AG265" s="37">
        <v>22</v>
      </c>
      <c r="AH265" s="37">
        <v>28</v>
      </c>
      <c r="AI265" s="29"/>
      <c r="AJ265" s="24" t="s">
        <v>1</v>
      </c>
      <c r="AK265" s="24">
        <f>IFERROR(AH265/AD265-1,"X")</f>
        <v>1.1538461538461537</v>
      </c>
      <c r="AL265" s="11"/>
      <c r="AM265" s="37">
        <v>40</v>
      </c>
      <c r="AN265" s="37">
        <v>39</v>
      </c>
      <c r="AO265" s="37">
        <v>16</v>
      </c>
      <c r="AP265" s="37">
        <v>22</v>
      </c>
      <c r="AQ265" s="37">
        <v>27</v>
      </c>
      <c r="AR265" s="37">
        <v>35</v>
      </c>
      <c r="AS265" s="37">
        <v>16</v>
      </c>
      <c r="AT265" s="37">
        <v>24</v>
      </c>
      <c r="AU265" s="37">
        <v>29</v>
      </c>
      <c r="AV265" s="37">
        <v>30</v>
      </c>
      <c r="AW265" s="37">
        <v>15</v>
      </c>
      <c r="AX265" s="37">
        <v>40</v>
      </c>
      <c r="AY265" s="37">
        <v>52.699615478270069</v>
      </c>
      <c r="AZ265" s="37">
        <v>120</v>
      </c>
      <c r="BA265" s="29"/>
      <c r="BB265" s="24" t="s">
        <v>1</v>
      </c>
      <c r="BC265" s="24">
        <f>IFERROR(AZ265/AV265-1,"X")</f>
        <v>3</v>
      </c>
    </row>
    <row r="266" spans="1:55" s="6" customFormat="1" x14ac:dyDescent="0.25">
      <c r="A266" s="52" t="s">
        <v>132</v>
      </c>
      <c r="B266" s="4" t="s">
        <v>3</v>
      </c>
      <c r="C266" s="37">
        <v>636</v>
      </c>
      <c r="D266" s="37">
        <v>652</v>
      </c>
      <c r="E266" s="37">
        <v>309</v>
      </c>
      <c r="F266" s="37">
        <v>485</v>
      </c>
      <c r="G266" s="37">
        <v>587</v>
      </c>
      <c r="H266" s="37">
        <v>717</v>
      </c>
      <c r="I266" s="37">
        <v>288</v>
      </c>
      <c r="J266" s="37">
        <v>393</v>
      </c>
      <c r="K266" s="37">
        <v>461</v>
      </c>
      <c r="L266" s="37">
        <v>545</v>
      </c>
      <c r="M266" s="37">
        <v>213</v>
      </c>
      <c r="N266" s="37">
        <v>340</v>
      </c>
      <c r="O266" s="37">
        <v>417.59812513625462</v>
      </c>
      <c r="P266" s="37">
        <v>462</v>
      </c>
      <c r="Q266" s="29"/>
      <c r="R266" s="24" t="s">
        <v>1</v>
      </c>
      <c r="S266" s="24">
        <f>IFERROR(P266/L266-1,"X")</f>
        <v>-0.15229357798165133</v>
      </c>
      <c r="T266" s="7"/>
      <c r="U266" s="37">
        <v>74</v>
      </c>
      <c r="V266" s="37">
        <v>105</v>
      </c>
      <c r="W266" s="37">
        <v>34</v>
      </c>
      <c r="X266" s="37">
        <v>61</v>
      </c>
      <c r="Y266" s="37">
        <v>78</v>
      </c>
      <c r="Z266" s="37">
        <v>84</v>
      </c>
      <c r="AA266" s="37">
        <v>26</v>
      </c>
      <c r="AB266" s="37">
        <v>47</v>
      </c>
      <c r="AC266" s="37">
        <v>54</v>
      </c>
      <c r="AD266" s="37">
        <v>70</v>
      </c>
      <c r="AE266" s="37">
        <v>33</v>
      </c>
      <c r="AF266" s="37">
        <v>48</v>
      </c>
      <c r="AG266" s="37">
        <v>63</v>
      </c>
      <c r="AH266" s="37">
        <v>71</v>
      </c>
      <c r="AI266" s="29"/>
      <c r="AJ266" s="24" t="s">
        <v>1</v>
      </c>
      <c r="AK266" s="24">
        <f>IFERROR(AH266/AD266-1,"X")</f>
        <v>1.4285714285714235E-2</v>
      </c>
      <c r="AL266" s="11"/>
      <c r="AM266" s="37">
        <v>562</v>
      </c>
      <c r="AN266" s="37">
        <v>547</v>
      </c>
      <c r="AO266" s="37">
        <v>275</v>
      </c>
      <c r="AP266" s="37">
        <v>424</v>
      </c>
      <c r="AQ266" s="37">
        <v>509</v>
      </c>
      <c r="AR266" s="37">
        <v>633</v>
      </c>
      <c r="AS266" s="37">
        <v>262</v>
      </c>
      <c r="AT266" s="37">
        <v>346</v>
      </c>
      <c r="AU266" s="37">
        <v>407</v>
      </c>
      <c r="AV266" s="37">
        <v>475</v>
      </c>
      <c r="AW266" s="37">
        <v>180</v>
      </c>
      <c r="AX266" s="37">
        <v>292</v>
      </c>
      <c r="AY266" s="37">
        <v>354.59812513625462</v>
      </c>
      <c r="AZ266" s="37">
        <v>391</v>
      </c>
      <c r="BA266" s="29"/>
      <c r="BB266" s="24" t="s">
        <v>1</v>
      </c>
      <c r="BC266" s="24">
        <f>IFERROR(AZ266/AV266-1,"X")</f>
        <v>-0.17684210526315791</v>
      </c>
    </row>
    <row r="267" spans="1:55" ht="22.5" x14ac:dyDescent="0.25">
      <c r="A267" s="54" t="s">
        <v>78</v>
      </c>
      <c r="B267" s="4" t="s">
        <v>3</v>
      </c>
      <c r="C267" s="37">
        <v>3932</v>
      </c>
      <c r="D267" s="37">
        <v>2998</v>
      </c>
      <c r="E267" s="37">
        <v>1110</v>
      </c>
      <c r="F267" s="37">
        <v>1689</v>
      </c>
      <c r="G267" s="37">
        <v>2068</v>
      </c>
      <c r="H267" s="37">
        <v>2457</v>
      </c>
      <c r="I267" s="37">
        <v>977</v>
      </c>
      <c r="J267" s="37">
        <v>1277</v>
      </c>
      <c r="K267" s="37">
        <v>1585</v>
      </c>
      <c r="L267" s="37">
        <v>1823</v>
      </c>
      <c r="M267" s="37">
        <v>632</v>
      </c>
      <c r="N267" s="37">
        <v>944</v>
      </c>
      <c r="O267" s="37">
        <v>1184</v>
      </c>
      <c r="P267" s="37">
        <v>1396</v>
      </c>
      <c r="Q267" s="29"/>
      <c r="R267" s="24" t="s">
        <v>1</v>
      </c>
      <c r="S267" s="24">
        <f>IFERROR(P267/L267-1,"X")</f>
        <v>-0.23422929237520573</v>
      </c>
      <c r="T267" s="7"/>
      <c r="U267" s="37">
        <v>2009</v>
      </c>
      <c r="V267" s="37">
        <v>1853</v>
      </c>
      <c r="W267" s="37">
        <v>394</v>
      </c>
      <c r="X267" s="37">
        <v>796</v>
      </c>
      <c r="Y267" s="37">
        <v>1042</v>
      </c>
      <c r="Z267" s="37">
        <v>1280</v>
      </c>
      <c r="AA267" s="37">
        <v>362</v>
      </c>
      <c r="AB267" s="37">
        <v>527</v>
      </c>
      <c r="AC267" s="37">
        <v>760</v>
      </c>
      <c r="AD267" s="37">
        <v>960</v>
      </c>
      <c r="AE267" s="37">
        <v>264</v>
      </c>
      <c r="AF267" s="37">
        <v>528</v>
      </c>
      <c r="AG267" s="37">
        <v>683</v>
      </c>
      <c r="AH267" s="37">
        <v>796</v>
      </c>
      <c r="AI267" s="29"/>
      <c r="AJ267" s="24" t="s">
        <v>1</v>
      </c>
      <c r="AK267" s="24">
        <f>IFERROR(AH267/AD267-1,"X")</f>
        <v>-0.17083333333333328</v>
      </c>
      <c r="AL267" s="11"/>
      <c r="AM267" s="37">
        <v>1923</v>
      </c>
      <c r="AN267" s="37">
        <v>1145</v>
      </c>
      <c r="AO267" s="37">
        <v>716</v>
      </c>
      <c r="AP267" s="37">
        <v>893</v>
      </c>
      <c r="AQ267" s="37">
        <v>1026</v>
      </c>
      <c r="AR267" s="37">
        <v>1177</v>
      </c>
      <c r="AS267" s="37">
        <v>615</v>
      </c>
      <c r="AT267" s="37">
        <v>750</v>
      </c>
      <c r="AU267" s="37">
        <v>825</v>
      </c>
      <c r="AV267" s="37">
        <v>863</v>
      </c>
      <c r="AW267" s="37">
        <v>368</v>
      </c>
      <c r="AX267" s="37">
        <v>416</v>
      </c>
      <c r="AY267" s="37">
        <v>501</v>
      </c>
      <c r="AZ267" s="37">
        <v>600</v>
      </c>
      <c r="BA267" s="29"/>
      <c r="BB267" s="24" t="s">
        <v>1</v>
      </c>
      <c r="BC267" s="24">
        <f>IFERROR(AZ267/AV267-1,"X")</f>
        <v>-0.30475086906141369</v>
      </c>
    </row>
    <row r="268" spans="1:55" s="6" customFormat="1" ht="22.5" x14ac:dyDescent="0.25">
      <c r="A268" s="52" t="s">
        <v>79</v>
      </c>
      <c r="B268" s="4" t="s">
        <v>3</v>
      </c>
      <c r="C268" s="38">
        <v>1997</v>
      </c>
      <c r="D268" s="38">
        <v>1835</v>
      </c>
      <c r="E268" s="38">
        <v>391</v>
      </c>
      <c r="F268" s="38">
        <v>790</v>
      </c>
      <c r="G268" s="38">
        <v>1034</v>
      </c>
      <c r="H268" s="38">
        <v>1268</v>
      </c>
      <c r="I268" s="38">
        <v>355</v>
      </c>
      <c r="J268" s="38">
        <v>516</v>
      </c>
      <c r="K268" s="38">
        <v>750</v>
      </c>
      <c r="L268" s="38">
        <v>944</v>
      </c>
      <c r="M268" s="38">
        <v>257</v>
      </c>
      <c r="N268" s="38">
        <v>515</v>
      </c>
      <c r="O268" s="38">
        <v>670</v>
      </c>
      <c r="P268" s="38">
        <v>782</v>
      </c>
      <c r="Q268" s="29"/>
      <c r="R268" s="24" t="s">
        <v>1</v>
      </c>
      <c r="S268" s="24">
        <f>IFERROR(P268/L268-1,"X")</f>
        <v>-0.17161016949152541</v>
      </c>
      <c r="T268" s="7"/>
      <c r="U268" s="38">
        <v>1997</v>
      </c>
      <c r="V268" s="38">
        <v>1835</v>
      </c>
      <c r="W268" s="38">
        <v>391</v>
      </c>
      <c r="X268" s="38">
        <v>790</v>
      </c>
      <c r="Y268" s="38">
        <v>1034</v>
      </c>
      <c r="Z268" s="38">
        <v>1268</v>
      </c>
      <c r="AA268" s="38">
        <v>355</v>
      </c>
      <c r="AB268" s="38">
        <v>516</v>
      </c>
      <c r="AC268" s="38">
        <v>750</v>
      </c>
      <c r="AD268" s="38">
        <v>944</v>
      </c>
      <c r="AE268" s="38">
        <v>257</v>
      </c>
      <c r="AF268" s="38">
        <v>515</v>
      </c>
      <c r="AG268" s="38">
        <v>670</v>
      </c>
      <c r="AH268" s="38">
        <v>782</v>
      </c>
      <c r="AI268" s="29"/>
      <c r="AJ268" s="24" t="s">
        <v>1</v>
      </c>
      <c r="AK268" s="24">
        <f>IFERROR(AH268/AD268-1,"X")</f>
        <v>-0.17161016949152541</v>
      </c>
      <c r="AL268" s="11"/>
      <c r="AM268" s="37" t="s">
        <v>1</v>
      </c>
      <c r="AN268" s="37" t="s">
        <v>1</v>
      </c>
      <c r="AO268" s="37" t="s">
        <v>1</v>
      </c>
      <c r="AP268" s="37" t="s">
        <v>1</v>
      </c>
      <c r="AQ268" s="37" t="s">
        <v>1</v>
      </c>
      <c r="AR268" s="37" t="s">
        <v>1</v>
      </c>
      <c r="AS268" s="37" t="s">
        <v>1</v>
      </c>
      <c r="AT268" s="37" t="s">
        <v>1</v>
      </c>
      <c r="AU268" s="37" t="s">
        <v>1</v>
      </c>
      <c r="AV268" s="37" t="s">
        <v>1</v>
      </c>
      <c r="AW268" s="37" t="s">
        <v>1</v>
      </c>
      <c r="AX268" s="37" t="s">
        <v>1</v>
      </c>
      <c r="AY268" s="37" t="s">
        <v>1</v>
      </c>
      <c r="AZ268" s="37" t="s">
        <v>1</v>
      </c>
      <c r="BA268" s="29"/>
      <c r="BB268" s="24" t="s">
        <v>1</v>
      </c>
      <c r="BC268" s="24" t="str">
        <f>IFERROR(AZ268/AV268-1,"X")</f>
        <v>X</v>
      </c>
    </row>
    <row r="269" spans="1:55" s="6" customFormat="1" ht="22.5" x14ac:dyDescent="0.25">
      <c r="A269" s="52" t="s">
        <v>87</v>
      </c>
      <c r="B269" s="4" t="s">
        <v>3</v>
      </c>
      <c r="C269" s="38">
        <v>1935</v>
      </c>
      <c r="D269" s="38">
        <v>1163</v>
      </c>
      <c r="E269" s="38">
        <v>719</v>
      </c>
      <c r="F269" s="38">
        <v>899</v>
      </c>
      <c r="G269" s="38">
        <v>1034</v>
      </c>
      <c r="H269" s="38">
        <v>1189</v>
      </c>
      <c r="I269" s="38">
        <v>622</v>
      </c>
      <c r="J269" s="38">
        <v>761</v>
      </c>
      <c r="K269" s="38">
        <v>835</v>
      </c>
      <c r="L269" s="38">
        <v>879</v>
      </c>
      <c r="M269" s="38">
        <v>375</v>
      </c>
      <c r="N269" s="38">
        <v>429</v>
      </c>
      <c r="O269" s="38">
        <v>514</v>
      </c>
      <c r="P269" s="38">
        <v>614</v>
      </c>
      <c r="Q269" s="29"/>
      <c r="R269" s="24" t="s">
        <v>1</v>
      </c>
      <c r="S269" s="24">
        <f>IFERROR(P269/L269-1,"X")</f>
        <v>-0.30147895335608643</v>
      </c>
      <c r="T269" s="7"/>
      <c r="U269" s="38">
        <v>12</v>
      </c>
      <c r="V269" s="38">
        <v>18</v>
      </c>
      <c r="W269" s="38">
        <v>3</v>
      </c>
      <c r="X269" s="38">
        <v>6</v>
      </c>
      <c r="Y269" s="38">
        <v>8</v>
      </c>
      <c r="Z269" s="38">
        <v>12</v>
      </c>
      <c r="AA269" s="38">
        <v>7</v>
      </c>
      <c r="AB269" s="38">
        <v>11</v>
      </c>
      <c r="AC269" s="38">
        <v>10</v>
      </c>
      <c r="AD269" s="38">
        <v>16</v>
      </c>
      <c r="AE269" s="38">
        <v>7</v>
      </c>
      <c r="AF269" s="38">
        <v>13</v>
      </c>
      <c r="AG269" s="38">
        <v>13</v>
      </c>
      <c r="AH269" s="38">
        <v>14</v>
      </c>
      <c r="AI269" s="29"/>
      <c r="AJ269" s="24" t="s">
        <v>1</v>
      </c>
      <c r="AK269" s="24">
        <f>IFERROR(AH269/AD269-1,"X")</f>
        <v>-0.125</v>
      </c>
      <c r="AL269" s="11"/>
      <c r="AM269" s="38">
        <v>1923</v>
      </c>
      <c r="AN269" s="38">
        <v>1145</v>
      </c>
      <c r="AO269" s="38">
        <v>716</v>
      </c>
      <c r="AP269" s="38">
        <v>893</v>
      </c>
      <c r="AQ269" s="38">
        <v>1026</v>
      </c>
      <c r="AR269" s="38">
        <v>1177</v>
      </c>
      <c r="AS269" s="38">
        <v>615</v>
      </c>
      <c r="AT269" s="38">
        <v>750</v>
      </c>
      <c r="AU269" s="38">
        <v>825</v>
      </c>
      <c r="AV269" s="38">
        <v>863</v>
      </c>
      <c r="AW269" s="38">
        <v>368</v>
      </c>
      <c r="AX269" s="38">
        <v>416</v>
      </c>
      <c r="AY269" s="38">
        <v>501</v>
      </c>
      <c r="AZ269" s="38">
        <v>600</v>
      </c>
      <c r="BA269" s="29"/>
      <c r="BB269" s="24" t="s">
        <v>1</v>
      </c>
      <c r="BC269" s="24">
        <f>IFERROR(AZ269/AV269-1,"X")</f>
        <v>-0.30475086906141369</v>
      </c>
    </row>
    <row r="270" spans="1:55" s="6" customFormat="1" ht="45" x14ac:dyDescent="0.25">
      <c r="A270" s="47" t="s">
        <v>80</v>
      </c>
      <c r="B270" s="30" t="s">
        <v>3</v>
      </c>
      <c r="C270" s="18">
        <v>8730</v>
      </c>
      <c r="D270" s="18">
        <v>7351</v>
      </c>
      <c r="E270" s="18">
        <v>3481</v>
      </c>
      <c r="F270" s="18">
        <v>3204</v>
      </c>
      <c r="G270" s="18">
        <v>3028</v>
      </c>
      <c r="H270" s="18">
        <v>2925</v>
      </c>
      <c r="I270" s="18">
        <v>2753</v>
      </c>
      <c r="J270" s="18">
        <v>2485</v>
      </c>
      <c r="K270" s="18">
        <v>2385</v>
      </c>
      <c r="L270" s="18">
        <v>2274</v>
      </c>
      <c r="M270" s="18">
        <v>2178</v>
      </c>
      <c r="N270" s="18">
        <v>5894</v>
      </c>
      <c r="O270" s="18">
        <v>6340</v>
      </c>
      <c r="P270" s="18">
        <v>6297</v>
      </c>
      <c r="Q270" s="29"/>
      <c r="R270" s="19">
        <f>IFERROR(P270/O270-1,"X")</f>
        <v>-6.7823343848580908E-3</v>
      </c>
      <c r="S270" s="19">
        <f>IFERROR(P270/L270-1,"X")</f>
        <v>1.7691292875989446</v>
      </c>
      <c r="T270" s="7"/>
      <c r="U270" s="18">
        <v>2906</v>
      </c>
      <c r="V270" s="18">
        <v>2325</v>
      </c>
      <c r="W270" s="18">
        <v>2288</v>
      </c>
      <c r="X270" s="18">
        <v>1971</v>
      </c>
      <c r="Y270" s="18">
        <v>1828</v>
      </c>
      <c r="Z270" s="18">
        <v>1745</v>
      </c>
      <c r="AA270" s="18">
        <v>1714</v>
      </c>
      <c r="AB270" s="18">
        <v>1526</v>
      </c>
      <c r="AC270" s="18">
        <v>1464</v>
      </c>
      <c r="AD270" s="18">
        <v>1492</v>
      </c>
      <c r="AE270" s="18">
        <v>1495</v>
      </c>
      <c r="AF270" s="18">
        <v>1860</v>
      </c>
      <c r="AG270" s="18">
        <v>1917</v>
      </c>
      <c r="AH270" s="18">
        <v>1903</v>
      </c>
      <c r="AI270" s="29"/>
      <c r="AJ270" s="19">
        <f>IFERROR(AH270/AG270-1,"X")</f>
        <v>-7.3030777256128943E-3</v>
      </c>
      <c r="AK270" s="19">
        <f>IFERROR(AH270/AD270-1,"X")</f>
        <v>0.2754691689008042</v>
      </c>
      <c r="AL270" s="11"/>
      <c r="AM270" s="18">
        <v>5824</v>
      </c>
      <c r="AN270" s="18">
        <v>5026</v>
      </c>
      <c r="AO270" s="18">
        <v>1193</v>
      </c>
      <c r="AP270" s="18">
        <v>1233</v>
      </c>
      <c r="AQ270" s="18">
        <v>1200</v>
      </c>
      <c r="AR270" s="18">
        <v>1180</v>
      </c>
      <c r="AS270" s="18">
        <v>1039</v>
      </c>
      <c r="AT270" s="18">
        <v>959</v>
      </c>
      <c r="AU270" s="18">
        <v>921</v>
      </c>
      <c r="AV270" s="18">
        <v>782</v>
      </c>
      <c r="AW270" s="18">
        <v>683</v>
      </c>
      <c r="AX270" s="18">
        <v>4034</v>
      </c>
      <c r="AY270" s="18">
        <v>4423</v>
      </c>
      <c r="AZ270" s="18">
        <v>4394</v>
      </c>
      <c r="BA270" s="29"/>
      <c r="BB270" s="19">
        <f>IFERROR(AZ270/AY270-1,"X")</f>
        <v>-6.5566357675785891E-3</v>
      </c>
      <c r="BC270" s="19">
        <f>IFERROR(AZ270/AV270-1,"X")</f>
        <v>4.6189258312020458</v>
      </c>
    </row>
    <row r="271" spans="1:55" s="6" customFormat="1" ht="22.5" x14ac:dyDescent="0.25">
      <c r="A271" s="52" t="s">
        <v>79</v>
      </c>
      <c r="B271" s="4" t="s">
        <v>3</v>
      </c>
      <c r="C271" s="37">
        <v>2887</v>
      </c>
      <c r="D271" s="37">
        <v>2306</v>
      </c>
      <c r="E271" s="37">
        <v>2271</v>
      </c>
      <c r="F271" s="37">
        <v>1956</v>
      </c>
      <c r="G271" s="37">
        <v>1814</v>
      </c>
      <c r="H271" s="37">
        <v>1729</v>
      </c>
      <c r="I271" s="37">
        <v>1702</v>
      </c>
      <c r="J271" s="37">
        <v>1512</v>
      </c>
      <c r="K271" s="37">
        <v>1452</v>
      </c>
      <c r="L271" s="37">
        <v>1475</v>
      </c>
      <c r="M271" s="37">
        <v>1478</v>
      </c>
      <c r="N271" s="37">
        <v>1798</v>
      </c>
      <c r="O271" s="37">
        <v>1852</v>
      </c>
      <c r="P271" s="37">
        <v>1841</v>
      </c>
      <c r="Q271" s="29"/>
      <c r="R271" s="24">
        <f>IFERROR(P271/O271-1,"X")</f>
        <v>-5.9395248380129662E-3</v>
      </c>
      <c r="S271" s="24">
        <f>IFERROR(P271/L271-1,"X")</f>
        <v>0.24813559322033907</v>
      </c>
      <c r="T271" s="7"/>
      <c r="U271" s="37">
        <v>2887</v>
      </c>
      <c r="V271" s="37">
        <v>2306</v>
      </c>
      <c r="W271" s="37">
        <v>2271</v>
      </c>
      <c r="X271" s="37">
        <v>1956</v>
      </c>
      <c r="Y271" s="37">
        <v>1814</v>
      </c>
      <c r="Z271" s="37">
        <v>1729</v>
      </c>
      <c r="AA271" s="37">
        <v>1702</v>
      </c>
      <c r="AB271" s="37">
        <v>1512</v>
      </c>
      <c r="AC271" s="37">
        <v>1452</v>
      </c>
      <c r="AD271" s="37">
        <v>1475</v>
      </c>
      <c r="AE271" s="37">
        <v>1478</v>
      </c>
      <c r="AF271" s="37">
        <v>1798</v>
      </c>
      <c r="AG271" s="37">
        <v>1852</v>
      </c>
      <c r="AH271" s="37">
        <v>1841</v>
      </c>
      <c r="AI271" s="29"/>
      <c r="AJ271" s="24">
        <f>IFERROR(AH271/AG271-1,"X")</f>
        <v>-5.9395248380129662E-3</v>
      </c>
      <c r="AK271" s="24">
        <f>IFERROR(AH271/AD271-1,"X")</f>
        <v>0.24813559322033907</v>
      </c>
      <c r="AL271" s="11"/>
      <c r="AM271" s="37">
        <v>0</v>
      </c>
      <c r="AN271" s="37">
        <v>0</v>
      </c>
      <c r="AO271" s="37">
        <v>0</v>
      </c>
      <c r="AP271" s="37">
        <v>0</v>
      </c>
      <c r="AQ271" s="37">
        <v>0</v>
      </c>
      <c r="AR271" s="37">
        <v>0</v>
      </c>
      <c r="AS271" s="37" t="s">
        <v>1</v>
      </c>
      <c r="AT271" s="37" t="s">
        <v>1</v>
      </c>
      <c r="AU271" s="37" t="s">
        <v>1</v>
      </c>
      <c r="AV271" s="37" t="s">
        <v>1</v>
      </c>
      <c r="AW271" s="37" t="s">
        <v>1</v>
      </c>
      <c r="AX271" s="37" t="s">
        <v>1</v>
      </c>
      <c r="AY271" s="37" t="s">
        <v>1</v>
      </c>
      <c r="AZ271" s="37" t="s">
        <v>1</v>
      </c>
      <c r="BA271" s="29"/>
      <c r="BB271" s="24" t="str">
        <f>IFERROR(AZ271/AY271-1,"X")</f>
        <v>X</v>
      </c>
      <c r="BC271" s="24" t="str">
        <f>IFERROR(AZ271/AV271-1,"X")</f>
        <v>X</v>
      </c>
    </row>
    <row r="272" spans="1:55" s="6" customFormat="1" ht="22.5" x14ac:dyDescent="0.25">
      <c r="A272" s="52" t="s">
        <v>87</v>
      </c>
      <c r="B272" s="4" t="s">
        <v>3</v>
      </c>
      <c r="C272" s="37">
        <v>5843</v>
      </c>
      <c r="D272" s="37">
        <v>5045</v>
      </c>
      <c r="E272" s="37">
        <v>1210</v>
      </c>
      <c r="F272" s="37">
        <v>1248</v>
      </c>
      <c r="G272" s="37">
        <v>1214</v>
      </c>
      <c r="H272" s="37">
        <v>1196</v>
      </c>
      <c r="I272" s="37">
        <v>1051</v>
      </c>
      <c r="J272" s="37">
        <v>973</v>
      </c>
      <c r="K272" s="37">
        <v>933</v>
      </c>
      <c r="L272" s="37">
        <v>799</v>
      </c>
      <c r="M272" s="37">
        <v>700</v>
      </c>
      <c r="N272" s="37">
        <v>4096</v>
      </c>
      <c r="O272" s="37">
        <v>4488</v>
      </c>
      <c r="P272" s="37">
        <v>4456</v>
      </c>
      <c r="Q272" s="29"/>
      <c r="R272" s="24">
        <f>IFERROR(P272/O272-1,"X")</f>
        <v>-7.1301247771835552E-3</v>
      </c>
      <c r="S272" s="24">
        <f>IFERROR(P272/L272-1,"X")</f>
        <v>4.5769712140175223</v>
      </c>
      <c r="T272" s="7"/>
      <c r="U272" s="37">
        <v>19</v>
      </c>
      <c r="V272" s="37">
        <v>19</v>
      </c>
      <c r="W272" s="37">
        <v>17</v>
      </c>
      <c r="X272" s="37">
        <v>15</v>
      </c>
      <c r="Y272" s="37">
        <v>14</v>
      </c>
      <c r="Z272" s="37">
        <v>16</v>
      </c>
      <c r="AA272" s="37">
        <v>12</v>
      </c>
      <c r="AB272" s="37">
        <v>14</v>
      </c>
      <c r="AC272" s="37">
        <v>12</v>
      </c>
      <c r="AD272" s="37">
        <v>17</v>
      </c>
      <c r="AE272" s="37">
        <v>17</v>
      </c>
      <c r="AF272" s="37">
        <v>62</v>
      </c>
      <c r="AG272" s="37">
        <v>65</v>
      </c>
      <c r="AH272" s="37">
        <v>62</v>
      </c>
      <c r="AI272" s="29"/>
      <c r="AJ272" s="24">
        <f>IFERROR(AH272/AG272-1,"X")</f>
        <v>-4.6153846153846101E-2</v>
      </c>
      <c r="AK272" s="24">
        <f>IFERROR(AH272/AD272-1,"X")</f>
        <v>2.6470588235294117</v>
      </c>
      <c r="AL272" s="11"/>
      <c r="AM272" s="37">
        <v>5824</v>
      </c>
      <c r="AN272" s="37">
        <v>5026</v>
      </c>
      <c r="AO272" s="37">
        <v>1193</v>
      </c>
      <c r="AP272" s="37">
        <v>1233</v>
      </c>
      <c r="AQ272" s="37">
        <v>1200</v>
      </c>
      <c r="AR272" s="37">
        <v>1180</v>
      </c>
      <c r="AS272" s="37">
        <v>1039</v>
      </c>
      <c r="AT272" s="37">
        <v>959</v>
      </c>
      <c r="AU272" s="37">
        <v>921</v>
      </c>
      <c r="AV272" s="37">
        <v>782</v>
      </c>
      <c r="AW272" s="37">
        <v>683</v>
      </c>
      <c r="AX272" s="37">
        <v>4034</v>
      </c>
      <c r="AY272" s="37">
        <v>4423</v>
      </c>
      <c r="AZ272" s="37">
        <v>4394</v>
      </c>
      <c r="BA272" s="29"/>
      <c r="BB272" s="24">
        <f>IFERROR(AZ272/AY272-1,"X")</f>
        <v>-6.5566357675785891E-3</v>
      </c>
      <c r="BC272" s="24">
        <f>IFERROR(AZ272/AV272-1,"X")</f>
        <v>4.6189258312020458</v>
      </c>
    </row>
    <row r="273" spans="1:55" ht="33.75" x14ac:dyDescent="0.25">
      <c r="A273" s="47" t="s">
        <v>31</v>
      </c>
      <c r="B273" s="17" t="s">
        <v>55</v>
      </c>
      <c r="C273" s="28">
        <f t="shared" ref="C273:D273" si="228">C274+C277</f>
        <v>38742.345000000001</v>
      </c>
      <c r="D273" s="28">
        <f t="shared" si="228"/>
        <v>53987.448999999993</v>
      </c>
      <c r="E273" s="28">
        <f t="shared" ref="E273:F273" si="229">E274+E277</f>
        <v>11643.049000000001</v>
      </c>
      <c r="F273" s="28">
        <f t="shared" si="229"/>
        <v>33326.074000000001</v>
      </c>
      <c r="G273" s="28">
        <f t="shared" ref="G273:H273" si="230">G274+G277</f>
        <v>46600.451000000001</v>
      </c>
      <c r="H273" s="28">
        <f t="shared" si="230"/>
        <v>59755.981</v>
      </c>
      <c r="I273" s="28">
        <f t="shared" ref="I273:K273" si="231">I274+I277</f>
        <v>11027.314</v>
      </c>
      <c r="J273" s="28">
        <f t="shared" si="231"/>
        <v>21984.459000000003</v>
      </c>
      <c r="K273" s="28">
        <f t="shared" si="231"/>
        <v>35567.116999999998</v>
      </c>
      <c r="L273" s="28">
        <v>58921.966999999997</v>
      </c>
      <c r="M273" s="28">
        <v>17622.584999999999</v>
      </c>
      <c r="N273" s="28">
        <v>45286.036513999999</v>
      </c>
      <c r="O273" s="28">
        <v>67225.525880722707</v>
      </c>
      <c r="P273" s="28">
        <v>106514.28423400002</v>
      </c>
      <c r="Q273" s="29"/>
      <c r="R273" s="19" t="s">
        <v>1</v>
      </c>
      <c r="S273" s="19">
        <f>IFERROR(P273/L273-1,"X")</f>
        <v>0.80771772663326091</v>
      </c>
      <c r="T273" s="7"/>
      <c r="U273" s="28">
        <f t="shared" ref="U273:Z273" si="232">U274+U277</f>
        <v>21329.724000000002</v>
      </c>
      <c r="V273" s="28">
        <f t="shared" si="232"/>
        <v>28872.732000000004</v>
      </c>
      <c r="W273" s="28">
        <f t="shared" si="232"/>
        <v>5085.7280000000001</v>
      </c>
      <c r="X273" s="28">
        <f t="shared" si="232"/>
        <v>17162.606</v>
      </c>
      <c r="Y273" s="28">
        <f t="shared" si="232"/>
        <v>24225.850000000002</v>
      </c>
      <c r="Z273" s="28">
        <f t="shared" si="232"/>
        <v>31757.978999999999</v>
      </c>
      <c r="AA273" s="28">
        <f t="shared" ref="AA273" si="233">AA274+AA277</f>
        <v>4936.4110000000001</v>
      </c>
      <c r="AB273" s="28">
        <v>9359.17</v>
      </c>
      <c r="AC273" s="28">
        <v>15672.221000000001</v>
      </c>
      <c r="AD273" s="28">
        <v>28235.514999999999</v>
      </c>
      <c r="AE273" s="28">
        <v>7743.9570000000003</v>
      </c>
      <c r="AF273" s="28">
        <v>25288.896555000003</v>
      </c>
      <c r="AG273" s="28">
        <v>37745.646350000003</v>
      </c>
      <c r="AH273" s="28">
        <v>57251.54916200001</v>
      </c>
      <c r="AI273" s="29"/>
      <c r="AJ273" s="19" t="s">
        <v>1</v>
      </c>
      <c r="AK273" s="19">
        <f>IFERROR(AH273/AD273-1,"X")</f>
        <v>1.0276431707372793</v>
      </c>
      <c r="AL273" s="11"/>
      <c r="AM273" s="28">
        <f t="shared" ref="AM273:AR273" si="234">AM274+AM277</f>
        <v>17412.620999999999</v>
      </c>
      <c r="AN273" s="28">
        <f t="shared" si="234"/>
        <v>25114.716999999997</v>
      </c>
      <c r="AO273" s="28">
        <f t="shared" si="234"/>
        <v>6557.3209999999999</v>
      </c>
      <c r="AP273" s="28">
        <f t="shared" si="234"/>
        <v>16163.468000000001</v>
      </c>
      <c r="AQ273" s="28">
        <f t="shared" si="234"/>
        <v>22374.600999999999</v>
      </c>
      <c r="AR273" s="28">
        <f t="shared" si="234"/>
        <v>27998.002</v>
      </c>
      <c r="AS273" s="28">
        <f t="shared" ref="AS273" si="235">AS274+AS277</f>
        <v>6090.9030000000002</v>
      </c>
      <c r="AT273" s="28">
        <v>12625.289000000001</v>
      </c>
      <c r="AU273" s="28">
        <v>19894.896000000001</v>
      </c>
      <c r="AV273" s="28">
        <v>30686.452000000001</v>
      </c>
      <c r="AW273" s="28">
        <v>9878.6279999999988</v>
      </c>
      <c r="AX273" s="28">
        <v>19997.139959</v>
      </c>
      <c r="AY273" s="28">
        <v>29479.879530722705</v>
      </c>
      <c r="AZ273" s="28">
        <v>49262.73507200001</v>
      </c>
      <c r="BA273" s="29"/>
      <c r="BB273" s="19" t="s">
        <v>1</v>
      </c>
      <c r="BC273" s="19">
        <f>IFERROR(AZ273/AV273-1,"X")</f>
        <v>0.60535779998287209</v>
      </c>
    </row>
    <row r="274" spans="1:55" ht="22.5" x14ac:dyDescent="0.25">
      <c r="A274" s="51" t="s">
        <v>32</v>
      </c>
      <c r="B274" s="4" t="s">
        <v>55</v>
      </c>
      <c r="C274" s="8">
        <v>25979.728999999999</v>
      </c>
      <c r="D274" s="8">
        <v>38199.379999999997</v>
      </c>
      <c r="E274" s="8">
        <v>7789.1270000000004</v>
      </c>
      <c r="F274" s="8">
        <v>24750.023000000001</v>
      </c>
      <c r="G274" s="8">
        <v>33655.688000000002</v>
      </c>
      <c r="H274" s="8">
        <v>43197.995000000003</v>
      </c>
      <c r="I274" s="8">
        <v>7433.8289999999997</v>
      </c>
      <c r="J274" s="8">
        <v>15447.985000000001</v>
      </c>
      <c r="K274" s="8">
        <v>25888.531999999999</v>
      </c>
      <c r="L274" s="8">
        <v>46397.858999999997</v>
      </c>
      <c r="M274" s="8">
        <v>15079.850999999999</v>
      </c>
      <c r="N274" s="8">
        <v>39121.523389000002</v>
      </c>
      <c r="O274" s="8">
        <v>58741.821770722701</v>
      </c>
      <c r="P274" s="8">
        <v>94960.408656000014</v>
      </c>
      <c r="Q274" s="29"/>
      <c r="R274" s="24" t="s">
        <v>1</v>
      </c>
      <c r="S274" s="24">
        <f>IFERROR(P274/L274-1,"X")</f>
        <v>1.0466549686268936</v>
      </c>
      <c r="T274" s="7"/>
      <c r="U274" s="8">
        <v>14668.681</v>
      </c>
      <c r="V274" s="8">
        <v>21574.240000000002</v>
      </c>
      <c r="W274" s="8">
        <v>3493.8449999999998</v>
      </c>
      <c r="X274" s="8">
        <v>13617.225</v>
      </c>
      <c r="Y274" s="8">
        <v>18532.219000000001</v>
      </c>
      <c r="Z274" s="8">
        <v>24637.292000000001</v>
      </c>
      <c r="AA274" s="8">
        <v>3394.36</v>
      </c>
      <c r="AB274" s="8">
        <v>6605.9189999999999</v>
      </c>
      <c r="AC274" s="8">
        <v>11227.225</v>
      </c>
      <c r="AD274" s="8">
        <v>22275.373</v>
      </c>
      <c r="AE274" s="8">
        <v>6600.2650000000003</v>
      </c>
      <c r="AF274" s="8">
        <v>22283.243198000004</v>
      </c>
      <c r="AG274" s="8">
        <v>33209.186024000002</v>
      </c>
      <c r="AH274" s="8">
        <v>51672.781035000007</v>
      </c>
      <c r="AI274" s="29"/>
      <c r="AJ274" s="24" t="s">
        <v>1</v>
      </c>
      <c r="AK274" s="24">
        <f>IFERROR(AH274/AD274-1,"X")</f>
        <v>1.3197268586703355</v>
      </c>
      <c r="AL274" s="11"/>
      <c r="AM274" s="8">
        <v>11311.048000000001</v>
      </c>
      <c r="AN274" s="8">
        <v>16625.14</v>
      </c>
      <c r="AO274" s="8">
        <v>4295.2820000000002</v>
      </c>
      <c r="AP274" s="8">
        <v>11132.798000000001</v>
      </c>
      <c r="AQ274" s="8">
        <v>15123.468999999999</v>
      </c>
      <c r="AR274" s="8">
        <v>18560.703000000001</v>
      </c>
      <c r="AS274" s="8">
        <v>4039.4690000000001</v>
      </c>
      <c r="AT274" s="8">
        <v>8842.0660000000007</v>
      </c>
      <c r="AU274" s="8">
        <v>14661.307000000001</v>
      </c>
      <c r="AV274" s="8">
        <v>24122.486000000001</v>
      </c>
      <c r="AW274" s="8">
        <v>8479.5859999999993</v>
      </c>
      <c r="AX274" s="8">
        <v>16838.280190999998</v>
      </c>
      <c r="AY274" s="8">
        <v>25532.635746722703</v>
      </c>
      <c r="AZ274" s="8">
        <v>43287.627621000007</v>
      </c>
      <c r="BA274" s="29"/>
      <c r="BB274" s="24" t="s">
        <v>1</v>
      </c>
      <c r="BC274" s="24">
        <f>IFERROR(AZ274/AV274-1,"X")</f>
        <v>0.79449280729191862</v>
      </c>
    </row>
    <row r="275" spans="1:55" x14ac:dyDescent="0.25">
      <c r="A275" s="53" t="s">
        <v>134</v>
      </c>
      <c r="B275" s="4" t="s">
        <v>55</v>
      </c>
      <c r="C275" s="8">
        <v>9792.9860000000008</v>
      </c>
      <c r="D275" s="8">
        <v>13495.465</v>
      </c>
      <c r="E275" s="8">
        <v>3520.6060000000002</v>
      </c>
      <c r="F275" s="8">
        <v>8592.8169999999991</v>
      </c>
      <c r="G275" s="8">
        <v>12092.005999999999</v>
      </c>
      <c r="H275" s="8">
        <v>15340.414000000001</v>
      </c>
      <c r="I275" s="8">
        <v>2890.614</v>
      </c>
      <c r="J275" s="8">
        <v>6884.6419999999998</v>
      </c>
      <c r="K275" s="8">
        <v>11591.790999999999</v>
      </c>
      <c r="L275" s="8">
        <v>24447.537</v>
      </c>
      <c r="M275" s="8">
        <v>7888.6049999999996</v>
      </c>
      <c r="N275" s="8">
        <v>24228.305557</v>
      </c>
      <c r="O275" s="8">
        <v>36572.569174475699</v>
      </c>
      <c r="P275" s="8">
        <v>56431.158045000004</v>
      </c>
      <c r="Q275" s="29"/>
      <c r="R275" s="24" t="s">
        <v>1</v>
      </c>
      <c r="S275" s="24">
        <f>IFERROR(P275/L275-1,"X")</f>
        <v>1.3082553487903508</v>
      </c>
      <c r="T275" s="7"/>
      <c r="U275" s="8">
        <v>5660.2470000000003</v>
      </c>
      <c r="V275" s="8">
        <v>7875.8069999999998</v>
      </c>
      <c r="W275" s="8">
        <v>1622.0139999999999</v>
      </c>
      <c r="X275" s="8">
        <v>3629.598</v>
      </c>
      <c r="Y275" s="8">
        <v>5394.098</v>
      </c>
      <c r="Z275" s="8">
        <v>8160.598</v>
      </c>
      <c r="AA275" s="8">
        <v>2348.8710000000001</v>
      </c>
      <c r="AB275" s="8">
        <v>4547.5010000000002</v>
      </c>
      <c r="AC275" s="8">
        <v>8234.6129999999994</v>
      </c>
      <c r="AD275" s="8">
        <v>17792.79</v>
      </c>
      <c r="AE275" s="8">
        <v>4752.1930000000002</v>
      </c>
      <c r="AF275" s="8">
        <v>17924.737076999998</v>
      </c>
      <c r="AG275" s="8">
        <v>27154.024974</v>
      </c>
      <c r="AH275" s="8">
        <v>42915.070157000002</v>
      </c>
      <c r="AI275" s="29"/>
      <c r="AJ275" s="24" t="s">
        <v>1</v>
      </c>
      <c r="AK275" s="24">
        <f>IFERROR(AH275/AD275-1,"X")</f>
        <v>1.4119359671529872</v>
      </c>
      <c r="AL275" s="11"/>
      <c r="AM275" s="8">
        <v>4132.7389999999996</v>
      </c>
      <c r="AN275" s="8">
        <v>5619.6580000000004</v>
      </c>
      <c r="AO275" s="8">
        <v>1898.5920000000001</v>
      </c>
      <c r="AP275" s="8">
        <v>4963.2190000000001</v>
      </c>
      <c r="AQ275" s="8">
        <v>6697.9080000000004</v>
      </c>
      <c r="AR275" s="8">
        <v>7179.8159999999998</v>
      </c>
      <c r="AS275" s="8">
        <v>541.74300000000005</v>
      </c>
      <c r="AT275" s="8">
        <v>2337.1410000000001</v>
      </c>
      <c r="AU275" s="8">
        <v>3357.1779999999999</v>
      </c>
      <c r="AV275" s="8">
        <v>6654.7470000000003</v>
      </c>
      <c r="AW275" s="8">
        <v>3136.4119999999998</v>
      </c>
      <c r="AX275" s="8">
        <v>6303.5684799999999</v>
      </c>
      <c r="AY275" s="8">
        <v>9418.5442004756969</v>
      </c>
      <c r="AZ275" s="8">
        <v>13516.087888</v>
      </c>
      <c r="BA275" s="29"/>
      <c r="BB275" s="24" t="s">
        <v>1</v>
      </c>
      <c r="BC275" s="24">
        <f>IFERROR(AZ275/AV275-1,"X")</f>
        <v>1.0310445893735705</v>
      </c>
    </row>
    <row r="276" spans="1:55" s="6" customFormat="1" ht="22.5" x14ac:dyDescent="0.25">
      <c r="A276" s="52" t="s">
        <v>135</v>
      </c>
      <c r="B276" s="4" t="s">
        <v>55</v>
      </c>
      <c r="C276" s="8">
        <v>16186.743</v>
      </c>
      <c r="D276" s="8">
        <v>24703.915000000001</v>
      </c>
      <c r="E276" s="8">
        <v>4268.5209999999997</v>
      </c>
      <c r="F276" s="8">
        <v>16157.206</v>
      </c>
      <c r="G276" s="8">
        <v>21563.682000000001</v>
      </c>
      <c r="H276" s="8">
        <v>27857.580999999998</v>
      </c>
      <c r="I276" s="8">
        <v>4543.2150000000001</v>
      </c>
      <c r="J276" s="8">
        <v>8563.3430000000008</v>
      </c>
      <c r="K276" s="8">
        <v>14296.741000000002</v>
      </c>
      <c r="L276" s="8">
        <v>21950.322</v>
      </c>
      <c r="M276" s="8">
        <v>7191.2460000000001</v>
      </c>
      <c r="N276" s="8">
        <v>14893.217832000002</v>
      </c>
      <c r="O276" s="8">
        <v>22169.252596247006</v>
      </c>
      <c r="P276" s="8">
        <v>38529.250610999996</v>
      </c>
      <c r="Q276" s="29"/>
      <c r="R276" s="24" t="s">
        <v>1</v>
      </c>
      <c r="S276" s="24">
        <f>IFERROR(P276/L276-1,"X")</f>
        <v>0.75529318481068275</v>
      </c>
      <c r="T276" s="7"/>
      <c r="U276" s="8">
        <v>9008.4339999999993</v>
      </c>
      <c r="V276" s="8">
        <v>13698.433000000001</v>
      </c>
      <c r="W276" s="8">
        <v>1871.8309999999999</v>
      </c>
      <c r="X276" s="8">
        <v>9987.6270000000004</v>
      </c>
      <c r="Y276" s="8">
        <v>13138.120999999999</v>
      </c>
      <c r="Z276" s="8">
        <v>16476.694</v>
      </c>
      <c r="AA276" s="8">
        <v>1045.489</v>
      </c>
      <c r="AB276" s="8">
        <v>2058.4180000000001</v>
      </c>
      <c r="AC276" s="8">
        <v>2992.6120000000001</v>
      </c>
      <c r="AD276" s="8">
        <v>4482.5829999999996</v>
      </c>
      <c r="AE276" s="8">
        <v>1848.0719999999999</v>
      </c>
      <c r="AF276" s="8">
        <v>4358.5061209999994</v>
      </c>
      <c r="AG276" s="8">
        <v>6055.1610499999997</v>
      </c>
      <c r="AH276" s="8">
        <v>8757.710877999998</v>
      </c>
      <c r="AI276" s="29"/>
      <c r="AJ276" s="24" t="s">
        <v>1</v>
      </c>
      <c r="AK276" s="24">
        <f>IFERROR(AH276/AD276-1,"X")</f>
        <v>0.95371973658937237</v>
      </c>
      <c r="AL276" s="11"/>
      <c r="AM276" s="8">
        <v>7178.3090000000002</v>
      </c>
      <c r="AN276" s="8">
        <v>11005.482</v>
      </c>
      <c r="AO276" s="8">
        <v>2396.69</v>
      </c>
      <c r="AP276" s="8">
        <v>6169.5789999999997</v>
      </c>
      <c r="AQ276" s="8">
        <v>8425.5609999999997</v>
      </c>
      <c r="AR276" s="8">
        <v>11380.887000000001</v>
      </c>
      <c r="AS276" s="8">
        <v>3497.7260000000001</v>
      </c>
      <c r="AT276" s="8">
        <v>6504.9250000000002</v>
      </c>
      <c r="AU276" s="8">
        <v>11304.129000000001</v>
      </c>
      <c r="AV276" s="8">
        <v>17467.739000000001</v>
      </c>
      <c r="AW276" s="8">
        <v>5343.174</v>
      </c>
      <c r="AX276" s="8">
        <v>10534.711711000004</v>
      </c>
      <c r="AY276" s="8">
        <v>16114.091546247006</v>
      </c>
      <c r="AZ276" s="8">
        <v>29771.539732999998</v>
      </c>
      <c r="BA276" s="29"/>
      <c r="BB276" s="24" t="s">
        <v>1</v>
      </c>
      <c r="BC276" s="24">
        <f>IFERROR(AZ276/AV276-1,"X")</f>
        <v>0.70437282884751107</v>
      </c>
    </row>
    <row r="277" spans="1:55" ht="22.5" x14ac:dyDescent="0.25">
      <c r="A277" s="50" t="s">
        <v>133</v>
      </c>
      <c r="B277" s="4" t="s">
        <v>55</v>
      </c>
      <c r="C277" s="8">
        <v>12762.616</v>
      </c>
      <c r="D277" s="8">
        <v>15788.069</v>
      </c>
      <c r="E277" s="8">
        <v>3853.922</v>
      </c>
      <c r="F277" s="8">
        <v>8576.0509999999995</v>
      </c>
      <c r="G277" s="8">
        <v>12944.763000000001</v>
      </c>
      <c r="H277" s="8">
        <v>16557.986000000001</v>
      </c>
      <c r="I277" s="8">
        <v>3593.4850000000001</v>
      </c>
      <c r="J277" s="8">
        <v>6536.4740000000002</v>
      </c>
      <c r="K277" s="8">
        <v>9678.5849999999991</v>
      </c>
      <c r="L277" s="8">
        <v>12524.108</v>
      </c>
      <c r="M277" s="8">
        <v>2542.7339999999999</v>
      </c>
      <c r="N277" s="8">
        <v>6164.5131250000004</v>
      </c>
      <c r="O277" s="8">
        <v>8483.7041100000006</v>
      </c>
      <c r="P277" s="8">
        <v>11553.875578000001</v>
      </c>
      <c r="Q277" s="29"/>
      <c r="R277" s="24" t="s">
        <v>1</v>
      </c>
      <c r="S277" s="24">
        <f>IFERROR(P277/L277-1,"X")</f>
        <v>-7.7469183593753654E-2</v>
      </c>
      <c r="T277" s="7"/>
      <c r="U277" s="8">
        <v>6661.0429999999997</v>
      </c>
      <c r="V277" s="8">
        <v>7298.4920000000002</v>
      </c>
      <c r="W277" s="8">
        <v>1591.883</v>
      </c>
      <c r="X277" s="8">
        <v>3545.3809999999999</v>
      </c>
      <c r="Y277" s="8">
        <v>5693.6310000000003</v>
      </c>
      <c r="Z277" s="8">
        <v>7120.6869999999999</v>
      </c>
      <c r="AA277" s="8">
        <v>1542.0509999999999</v>
      </c>
      <c r="AB277" s="8">
        <v>2753.2510000000002</v>
      </c>
      <c r="AC277" s="8">
        <v>4444.9960000000001</v>
      </c>
      <c r="AD277" s="8">
        <v>5960.1419999999998</v>
      </c>
      <c r="AE277" s="8">
        <v>1143.692</v>
      </c>
      <c r="AF277" s="8">
        <v>3005.6533569999997</v>
      </c>
      <c r="AG277" s="8">
        <v>4536.4603259999994</v>
      </c>
      <c r="AH277" s="8">
        <v>5578.7681270000003</v>
      </c>
      <c r="AI277" s="29"/>
      <c r="AJ277" s="24" t="s">
        <v>1</v>
      </c>
      <c r="AK277" s="24">
        <f>IFERROR(AH277/AD277-1,"X")</f>
        <v>-6.3987380334226907E-2</v>
      </c>
      <c r="AL277" s="11"/>
      <c r="AM277" s="8">
        <v>6101.5730000000003</v>
      </c>
      <c r="AN277" s="8">
        <v>8489.5769999999993</v>
      </c>
      <c r="AO277" s="8">
        <v>2262.0390000000002</v>
      </c>
      <c r="AP277" s="8">
        <v>5030.67</v>
      </c>
      <c r="AQ277" s="8">
        <v>7251.1319999999996</v>
      </c>
      <c r="AR277" s="8">
        <v>9437.2990000000009</v>
      </c>
      <c r="AS277" s="8">
        <v>2051.4340000000002</v>
      </c>
      <c r="AT277" s="8">
        <v>3783.223</v>
      </c>
      <c r="AU277" s="8">
        <v>5233.5889999999999</v>
      </c>
      <c r="AV277" s="8">
        <v>6563.9660000000003</v>
      </c>
      <c r="AW277" s="8">
        <v>1399.0419999999999</v>
      </c>
      <c r="AX277" s="8">
        <v>3158.8597680000007</v>
      </c>
      <c r="AY277" s="8">
        <v>3947.2437840000011</v>
      </c>
      <c r="AZ277" s="8">
        <v>5975.1074510000008</v>
      </c>
      <c r="BA277" s="29"/>
      <c r="BB277" s="24" t="s">
        <v>1</v>
      </c>
      <c r="BC277" s="24">
        <f>IFERROR(AZ277/AV277-1,"X")</f>
        <v>-8.9710785979086327E-2</v>
      </c>
    </row>
    <row r="278" spans="1:55" ht="22.5" x14ac:dyDescent="0.25">
      <c r="A278" s="52" t="s">
        <v>33</v>
      </c>
      <c r="B278" s="4" t="s">
        <v>55</v>
      </c>
      <c r="C278" s="8">
        <v>6594.683</v>
      </c>
      <c r="D278" s="8">
        <v>7075.7740000000003</v>
      </c>
      <c r="E278" s="8">
        <v>1550.1379999999999</v>
      </c>
      <c r="F278" s="8">
        <v>3486.386</v>
      </c>
      <c r="G278" s="8">
        <v>5601.7860000000001</v>
      </c>
      <c r="H278" s="8">
        <v>6924.05</v>
      </c>
      <c r="I278" s="8">
        <v>1496.8510000000001</v>
      </c>
      <c r="J278" s="8">
        <v>2636.91</v>
      </c>
      <c r="K278" s="8">
        <v>4173.5550000000003</v>
      </c>
      <c r="L278" s="8">
        <v>5348.5510000000004</v>
      </c>
      <c r="M278" s="8">
        <v>1111.492</v>
      </c>
      <c r="N278" s="8">
        <v>2667.6533569999997</v>
      </c>
      <c r="O278" s="8">
        <v>3677.7603259999996</v>
      </c>
      <c r="P278" s="8">
        <v>4482.0681270000005</v>
      </c>
      <c r="Q278" s="29"/>
      <c r="R278" s="24" t="s">
        <v>1</v>
      </c>
      <c r="S278" s="24">
        <f>IFERROR(P278/L278-1,"X")</f>
        <v>-0.16200329266749069</v>
      </c>
      <c r="T278" s="7"/>
      <c r="U278" s="8">
        <v>6594.683</v>
      </c>
      <c r="V278" s="8">
        <v>7075.7740000000003</v>
      </c>
      <c r="W278" s="8">
        <v>1550.1379999999999</v>
      </c>
      <c r="X278" s="8">
        <v>3486.386</v>
      </c>
      <c r="Y278" s="8">
        <v>5601.7860000000001</v>
      </c>
      <c r="Z278" s="8">
        <v>6924.05</v>
      </c>
      <c r="AA278" s="8">
        <v>1496.8510000000001</v>
      </c>
      <c r="AB278" s="8">
        <v>2636.91</v>
      </c>
      <c r="AC278" s="8">
        <v>4173.5550000000003</v>
      </c>
      <c r="AD278" s="8">
        <v>5348.5510000000004</v>
      </c>
      <c r="AE278" s="8">
        <v>1111.492</v>
      </c>
      <c r="AF278" s="8">
        <v>2667.6533569999997</v>
      </c>
      <c r="AG278" s="8">
        <v>3677.7603259999996</v>
      </c>
      <c r="AH278" s="8">
        <v>4482.0681270000005</v>
      </c>
      <c r="AI278" s="29"/>
      <c r="AJ278" s="24" t="s">
        <v>1</v>
      </c>
      <c r="AK278" s="24">
        <f>IFERROR(AH278/AD278-1,"X")</f>
        <v>-0.16200329266749069</v>
      </c>
      <c r="AL278" s="11"/>
      <c r="AM278" s="8" t="s">
        <v>1</v>
      </c>
      <c r="AN278" s="8" t="s">
        <v>1</v>
      </c>
      <c r="AO278" s="8" t="s">
        <v>1</v>
      </c>
      <c r="AP278" s="8" t="s">
        <v>1</v>
      </c>
      <c r="AQ278" s="8" t="s">
        <v>1</v>
      </c>
      <c r="AR278" s="8" t="s">
        <v>1</v>
      </c>
      <c r="AS278" s="8" t="s">
        <v>1</v>
      </c>
      <c r="AT278" s="8" t="s">
        <v>1</v>
      </c>
      <c r="AU278" s="8" t="s">
        <v>1</v>
      </c>
      <c r="AV278" s="8" t="s">
        <v>1</v>
      </c>
      <c r="AW278" s="8" t="s">
        <v>1</v>
      </c>
      <c r="AX278" s="8" t="s">
        <v>1</v>
      </c>
      <c r="AY278" s="8" t="s">
        <v>1</v>
      </c>
      <c r="AZ278" s="8" t="s">
        <v>1</v>
      </c>
      <c r="BA278" s="29"/>
      <c r="BB278" s="24" t="s">
        <v>1</v>
      </c>
      <c r="BC278" s="24" t="str">
        <f>IFERROR(AZ278/AV278-1,"X")</f>
        <v>X</v>
      </c>
    </row>
    <row r="279" spans="1:55" s="6" customFormat="1" ht="22.5" x14ac:dyDescent="0.25">
      <c r="A279" s="52" t="s">
        <v>86</v>
      </c>
      <c r="B279" s="4" t="s">
        <v>55</v>
      </c>
      <c r="C279" s="8">
        <v>6167.933</v>
      </c>
      <c r="D279" s="8">
        <v>8712.2950000000001</v>
      </c>
      <c r="E279" s="8">
        <v>2303.7840000000001</v>
      </c>
      <c r="F279" s="8">
        <v>5089.665</v>
      </c>
      <c r="G279" s="8">
        <v>7342.9769999999999</v>
      </c>
      <c r="H279" s="8">
        <v>9633.9359999999997</v>
      </c>
      <c r="I279" s="8">
        <v>2096.634</v>
      </c>
      <c r="J279" s="8">
        <v>3899.5639999999999</v>
      </c>
      <c r="K279" s="8">
        <v>5505.03</v>
      </c>
      <c r="L279" s="8">
        <v>7175.5570000000007</v>
      </c>
      <c r="M279" s="8">
        <v>1431.242</v>
      </c>
      <c r="N279" s="8">
        <v>3496.8597680000007</v>
      </c>
      <c r="O279" s="8">
        <v>4805.943784000001</v>
      </c>
      <c r="P279" s="8">
        <v>7071.8074510000006</v>
      </c>
      <c r="Q279" s="29"/>
      <c r="R279" s="24" t="s">
        <v>1</v>
      </c>
      <c r="S279" s="24">
        <f>IFERROR(P279/L279-1,"X")</f>
        <v>-1.4458745014498509E-2</v>
      </c>
      <c r="T279" s="7"/>
      <c r="U279" s="8">
        <v>66.36</v>
      </c>
      <c r="V279" s="8">
        <v>222.71799999999999</v>
      </c>
      <c r="W279" s="8">
        <v>41.744999999999997</v>
      </c>
      <c r="X279" s="8">
        <v>58.994999999999997</v>
      </c>
      <c r="Y279" s="8">
        <v>91.844999999999999</v>
      </c>
      <c r="Z279" s="8">
        <v>196.637</v>
      </c>
      <c r="AA279" s="8">
        <v>45.2</v>
      </c>
      <c r="AB279" s="8">
        <v>116.34099999999999</v>
      </c>
      <c r="AC279" s="8">
        <v>271.44099999999997</v>
      </c>
      <c r="AD279" s="8">
        <v>611.59100000000001</v>
      </c>
      <c r="AE279" s="8">
        <v>32.200000000000003</v>
      </c>
      <c r="AF279" s="8">
        <v>338</v>
      </c>
      <c r="AG279" s="8">
        <v>858.7</v>
      </c>
      <c r="AH279" s="8">
        <v>1096.7</v>
      </c>
      <c r="AI279" s="29"/>
      <c r="AJ279" s="24" t="s">
        <v>1</v>
      </c>
      <c r="AK279" s="24">
        <f>IFERROR(AH279/AD279-1,"X")</f>
        <v>0.79319185534123293</v>
      </c>
      <c r="AL279" s="11"/>
      <c r="AM279" s="8">
        <v>6101.5730000000003</v>
      </c>
      <c r="AN279" s="8">
        <v>8489.5769999999993</v>
      </c>
      <c r="AO279" s="8">
        <v>2262.0390000000002</v>
      </c>
      <c r="AP279" s="8">
        <v>5030.67</v>
      </c>
      <c r="AQ279" s="8">
        <v>7251.1319999999996</v>
      </c>
      <c r="AR279" s="8">
        <v>9437.2990000000009</v>
      </c>
      <c r="AS279" s="8">
        <v>2051.4340000000002</v>
      </c>
      <c r="AT279" s="8">
        <v>3783.223</v>
      </c>
      <c r="AU279" s="8">
        <v>5233.5889999999999</v>
      </c>
      <c r="AV279" s="8">
        <v>6563.9660000000003</v>
      </c>
      <c r="AW279" s="8">
        <v>1399.0419999999999</v>
      </c>
      <c r="AX279" s="8">
        <v>3158.8597680000007</v>
      </c>
      <c r="AY279" s="8">
        <v>3947.2437840000011</v>
      </c>
      <c r="AZ279" s="8">
        <v>5975.1074510000008</v>
      </c>
      <c r="BA279" s="29"/>
      <c r="BB279" s="24" t="s">
        <v>1</v>
      </c>
      <c r="BC279" s="24">
        <f>IFERROR(AZ279/AV279-1,"X")</f>
        <v>-8.9710785979086327E-2</v>
      </c>
    </row>
    <row r="280" spans="1:55" ht="45" x14ac:dyDescent="0.25">
      <c r="A280" s="56" t="s">
        <v>34</v>
      </c>
      <c r="B280" s="33" t="s">
        <v>3</v>
      </c>
      <c r="C280" s="39">
        <v>32</v>
      </c>
      <c r="D280" s="39">
        <v>31</v>
      </c>
      <c r="E280" s="39">
        <v>27</v>
      </c>
      <c r="F280" s="39">
        <v>28</v>
      </c>
      <c r="G280" s="39">
        <v>30</v>
      </c>
      <c r="H280" s="39">
        <v>30</v>
      </c>
      <c r="I280" s="39">
        <v>24</v>
      </c>
      <c r="J280" s="39">
        <v>24</v>
      </c>
      <c r="K280" s="39">
        <v>25</v>
      </c>
      <c r="L280" s="39">
        <v>26</v>
      </c>
      <c r="M280" s="39">
        <v>21</v>
      </c>
      <c r="N280" s="39">
        <v>24</v>
      </c>
      <c r="O280" s="39">
        <v>25</v>
      </c>
      <c r="P280" s="39">
        <v>25</v>
      </c>
      <c r="Q280" s="29"/>
      <c r="R280" s="40">
        <f>IFERROR(P280/O280-1,"X")</f>
        <v>0</v>
      </c>
      <c r="S280" s="40">
        <f>IFERROR(P280/L280-1,"X")</f>
        <v>-3.8461538461538436E-2</v>
      </c>
      <c r="T280" s="7"/>
      <c r="U280" s="39">
        <v>32</v>
      </c>
      <c r="V280" s="39">
        <v>31</v>
      </c>
      <c r="W280" s="39">
        <v>27</v>
      </c>
      <c r="X280" s="39">
        <v>28</v>
      </c>
      <c r="Y280" s="39">
        <v>30</v>
      </c>
      <c r="Z280" s="39">
        <v>30</v>
      </c>
      <c r="AA280" s="39">
        <v>24</v>
      </c>
      <c r="AB280" s="39">
        <v>24</v>
      </c>
      <c r="AC280" s="39">
        <v>25</v>
      </c>
      <c r="AD280" s="39">
        <v>26</v>
      </c>
      <c r="AE280" s="39">
        <v>21</v>
      </c>
      <c r="AF280" s="39">
        <v>24</v>
      </c>
      <c r="AG280" s="39">
        <v>25</v>
      </c>
      <c r="AH280" s="39">
        <v>25</v>
      </c>
      <c r="AI280" s="29"/>
      <c r="AJ280" s="40">
        <f>IFERROR(AH280/AG280-1,"X")</f>
        <v>0</v>
      </c>
      <c r="AK280" s="40">
        <f>IFERROR(AH280/AD280-1,"X")</f>
        <v>-3.8461538461538436E-2</v>
      </c>
      <c r="AL280" s="11"/>
      <c r="AM280" s="37" t="s">
        <v>1</v>
      </c>
      <c r="AN280" s="37" t="s">
        <v>1</v>
      </c>
      <c r="AO280" s="37" t="s">
        <v>1</v>
      </c>
      <c r="AP280" s="37" t="s">
        <v>1</v>
      </c>
      <c r="AQ280" s="37" t="s">
        <v>1</v>
      </c>
      <c r="AR280" s="37" t="s">
        <v>1</v>
      </c>
      <c r="AS280" s="37" t="s">
        <v>1</v>
      </c>
      <c r="AT280" s="37" t="s">
        <v>1</v>
      </c>
      <c r="AU280" s="37" t="s">
        <v>1</v>
      </c>
      <c r="AV280" s="37" t="s">
        <v>1</v>
      </c>
      <c r="AW280" s="37" t="s">
        <v>1</v>
      </c>
      <c r="AX280" s="37" t="s">
        <v>1</v>
      </c>
      <c r="AY280" s="37" t="s">
        <v>1</v>
      </c>
      <c r="AZ280" s="37" t="s">
        <v>1</v>
      </c>
      <c r="BA280" s="29"/>
      <c r="BB280" s="40" t="str">
        <f>IFERROR(AZ280/AY280-1,"X")</f>
        <v>X</v>
      </c>
      <c r="BC280" s="40" t="str">
        <f>IFERROR(AZ280/AV280-1,"X")</f>
        <v>X</v>
      </c>
    </row>
    <row r="281" spans="1:55" ht="22.5" x14ac:dyDescent="0.25">
      <c r="A281" s="47" t="s">
        <v>35</v>
      </c>
      <c r="B281" s="17" t="s">
        <v>55</v>
      </c>
      <c r="C281" s="28">
        <f t="shared" ref="C281:H281" si="236">C282+C285</f>
        <v>14057.764999999999</v>
      </c>
      <c r="D281" s="28">
        <f t="shared" si="236"/>
        <v>15245.103999999999</v>
      </c>
      <c r="E281" s="28">
        <f t="shared" si="236"/>
        <v>11643.049000000001</v>
      </c>
      <c r="F281" s="28">
        <f t="shared" si="236"/>
        <v>21683.025000000001</v>
      </c>
      <c r="G281" s="28">
        <f t="shared" si="236"/>
        <v>13274.377</v>
      </c>
      <c r="H281" s="28">
        <f t="shared" si="236"/>
        <v>13155.53</v>
      </c>
      <c r="I281" s="28">
        <f t="shared" ref="I281:K281" si="237">I282+I285</f>
        <v>11027.314</v>
      </c>
      <c r="J281" s="28">
        <f t="shared" si="237"/>
        <v>10957.145</v>
      </c>
      <c r="K281" s="28">
        <f t="shared" si="237"/>
        <v>13582.658000000003</v>
      </c>
      <c r="L281" s="28">
        <v>23354.85</v>
      </c>
      <c r="M281" s="28">
        <v>17622.584999999999</v>
      </c>
      <c r="N281" s="28">
        <v>27663.451514000004</v>
      </c>
      <c r="O281" s="28">
        <v>21939.489366722704</v>
      </c>
      <c r="P281" s="28">
        <v>39288.758353277313</v>
      </c>
      <c r="Q281" s="29"/>
      <c r="R281" s="19">
        <f>IFERROR(P281/O281-1,"X")</f>
        <v>0.79077815789411976</v>
      </c>
      <c r="S281" s="19">
        <f>IFERROR(P281/L281-1,"X")</f>
        <v>0.6822526521590726</v>
      </c>
      <c r="T281" s="7"/>
      <c r="U281" s="28">
        <f>U282+U285</f>
        <v>8020.6120000000001</v>
      </c>
      <c r="V281" s="28">
        <f t="shared" ref="V281:Z281" si="238">V282+V285</f>
        <v>7543.0079999999998</v>
      </c>
      <c r="W281" s="28">
        <f t="shared" si="238"/>
        <v>5085.7280000000001</v>
      </c>
      <c r="X281" s="28">
        <f t="shared" si="238"/>
        <v>12076.877999999999</v>
      </c>
      <c r="Y281" s="28">
        <f t="shared" si="238"/>
        <v>7063.2439999999997</v>
      </c>
      <c r="Z281" s="28">
        <f t="shared" si="238"/>
        <v>7532.1290000000008</v>
      </c>
      <c r="AA281" s="28">
        <f t="shared" ref="AA281" si="239">AA282+AA285</f>
        <v>4936.4110000000001</v>
      </c>
      <c r="AB281" s="28">
        <v>4422.759</v>
      </c>
      <c r="AC281" s="28">
        <v>6313.0510000000004</v>
      </c>
      <c r="AD281" s="28">
        <v>12563.293999999998</v>
      </c>
      <c r="AE281" s="28">
        <v>7743.9570000000003</v>
      </c>
      <c r="AF281" s="28">
        <v>17544.939555000004</v>
      </c>
      <c r="AG281" s="28">
        <v>12456.749795</v>
      </c>
      <c r="AH281" s="28">
        <v>19505.902812000008</v>
      </c>
      <c r="AI281" s="29"/>
      <c r="AJ281" s="19">
        <f>IFERROR(AH281/AG281-1,"X")</f>
        <v>0.56589023083930434</v>
      </c>
      <c r="AK281" s="19">
        <f>IFERROR(AH281/AD281-1,"X")</f>
        <v>0.55261055038591067</v>
      </c>
      <c r="AL281" s="11"/>
      <c r="AM281" s="28">
        <f>AM282+AM285</f>
        <v>6037.1530000000002</v>
      </c>
      <c r="AN281" s="28">
        <f t="shared" ref="AN281" si="240">AN282+AN285</f>
        <v>7702.0959999999995</v>
      </c>
      <c r="AO281" s="28">
        <f t="shared" ref="AO281" si="241">AO282+AO285</f>
        <v>6557.3209999999999</v>
      </c>
      <c r="AP281" s="28">
        <f t="shared" ref="AP281" si="242">AP282+AP285</f>
        <v>9606.146999999999</v>
      </c>
      <c r="AQ281" s="28">
        <f t="shared" ref="AQ281" si="243">AQ282+AQ285</f>
        <v>6211.1329999999998</v>
      </c>
      <c r="AR281" s="28">
        <f t="shared" ref="AR281:AS281" si="244">AR282+AR285</f>
        <v>5623.4009999999998</v>
      </c>
      <c r="AS281" s="28">
        <f t="shared" si="244"/>
        <v>6090.9030000000002</v>
      </c>
      <c r="AT281" s="28">
        <v>6534.3860000000004</v>
      </c>
      <c r="AU281" s="28">
        <v>7269.6070000000009</v>
      </c>
      <c r="AV281" s="28">
        <v>10791.556</v>
      </c>
      <c r="AW281" s="28">
        <v>9878.6279999999988</v>
      </c>
      <c r="AX281" s="28">
        <v>10118.511958999999</v>
      </c>
      <c r="AY281" s="28">
        <v>9482.7395717227027</v>
      </c>
      <c r="AZ281" s="28">
        <v>19782.855541277306</v>
      </c>
      <c r="BA281" s="29"/>
      <c r="BB281" s="19">
        <f>IFERROR(AZ281/AY281-1,"X")</f>
        <v>1.0861962296496359</v>
      </c>
      <c r="BC281" s="19">
        <f>IFERROR(AZ281/AV281-1,"X")</f>
        <v>0.83317915797103814</v>
      </c>
    </row>
    <row r="282" spans="1:55" ht="22.5" x14ac:dyDescent="0.25">
      <c r="A282" s="51" t="s">
        <v>32</v>
      </c>
      <c r="B282" s="4" t="s">
        <v>55</v>
      </c>
      <c r="C282" s="8">
        <v>11557.460999999999</v>
      </c>
      <c r="D282" s="8">
        <v>12219.651</v>
      </c>
      <c r="E282" s="8">
        <v>7789.1270000000004</v>
      </c>
      <c r="F282" s="8">
        <v>16960.896000000001</v>
      </c>
      <c r="G282" s="8">
        <v>8905.6650000000009</v>
      </c>
      <c r="H282" s="8">
        <v>9542.3070000000007</v>
      </c>
      <c r="I282" s="8">
        <v>7433.8289999999997</v>
      </c>
      <c r="J282" s="8">
        <v>8014.1560000000009</v>
      </c>
      <c r="K282" s="8">
        <v>10440.547000000002</v>
      </c>
      <c r="L282" s="8">
        <v>20509.326999999997</v>
      </c>
      <c r="M282" s="8">
        <v>15079.850999999999</v>
      </c>
      <c r="N282" s="8">
        <v>24041.672389000003</v>
      </c>
      <c r="O282" s="8">
        <v>19620.298381722703</v>
      </c>
      <c r="P282" s="8">
        <v>36218.586885277313</v>
      </c>
      <c r="Q282" s="29"/>
      <c r="R282" s="24">
        <f>IFERROR(P282/O282-1,"X")</f>
        <v>0.84597533537088054</v>
      </c>
      <c r="S282" s="24">
        <f>IFERROR(P282/L282-1,"X")</f>
        <v>0.76595686856410827</v>
      </c>
      <c r="T282" s="7"/>
      <c r="U282" s="8">
        <v>7580.71</v>
      </c>
      <c r="V282" s="8">
        <v>6905.5590000000002</v>
      </c>
      <c r="W282" s="8">
        <v>3493.8449999999998</v>
      </c>
      <c r="X282" s="8">
        <v>10123.379999999999</v>
      </c>
      <c r="Y282" s="8">
        <v>4914.9939999999997</v>
      </c>
      <c r="Z282" s="8">
        <v>6105.0730000000003</v>
      </c>
      <c r="AA282" s="8">
        <v>3394.36</v>
      </c>
      <c r="AB282" s="8">
        <v>3211.5589999999997</v>
      </c>
      <c r="AC282" s="8">
        <v>4621.3060000000005</v>
      </c>
      <c r="AD282" s="8">
        <v>11048.147999999999</v>
      </c>
      <c r="AE282" s="8">
        <v>6600.2650000000003</v>
      </c>
      <c r="AF282" s="8">
        <v>15682.978198000004</v>
      </c>
      <c r="AG282" s="8">
        <v>10925.942826</v>
      </c>
      <c r="AH282" s="8">
        <v>18463.595011000009</v>
      </c>
      <c r="AI282" s="29"/>
      <c r="AJ282" s="24">
        <f>IFERROR(AH282/AG282-1,"X")</f>
        <v>0.68988574304663008</v>
      </c>
      <c r="AK282" s="24">
        <f>IFERROR(AH282/AD282-1,"X")</f>
        <v>0.67119367074011049</v>
      </c>
      <c r="AL282" s="11"/>
      <c r="AM282" s="8">
        <v>3976.7510000000002</v>
      </c>
      <c r="AN282" s="8">
        <v>5314.0919999999996</v>
      </c>
      <c r="AO282" s="8">
        <v>4295.2820000000002</v>
      </c>
      <c r="AP282" s="8">
        <v>6837.5159999999996</v>
      </c>
      <c r="AQ282" s="8">
        <v>3990.6709999999998</v>
      </c>
      <c r="AR282" s="8">
        <v>3437.2339999999999</v>
      </c>
      <c r="AS282" s="8">
        <v>4039.4690000000001</v>
      </c>
      <c r="AT282" s="8">
        <v>4802.5970000000007</v>
      </c>
      <c r="AU282" s="8">
        <v>5819.2410000000009</v>
      </c>
      <c r="AV282" s="8">
        <v>9461.1790000000001</v>
      </c>
      <c r="AW282" s="8">
        <v>8479.5859999999993</v>
      </c>
      <c r="AX282" s="8">
        <v>8358.6941909999987</v>
      </c>
      <c r="AY282" s="8">
        <v>8694.3555557227028</v>
      </c>
      <c r="AZ282" s="8">
        <v>17754.991874277304</v>
      </c>
      <c r="BA282" s="29"/>
      <c r="BB282" s="24">
        <f>IFERROR(AZ282/AY282-1,"X")</f>
        <v>1.0421285695626756</v>
      </c>
      <c r="BC282" s="24">
        <f>IFERROR(AZ282/AV282-1,"X")</f>
        <v>0.87661515274970525</v>
      </c>
    </row>
    <row r="283" spans="1:55" x14ac:dyDescent="0.25">
      <c r="A283" s="52" t="s">
        <v>134</v>
      </c>
      <c r="B283" s="4" t="s">
        <v>55</v>
      </c>
      <c r="C283" s="8">
        <v>3750.5250000000001</v>
      </c>
      <c r="D283" s="8">
        <v>3702.4789999999998</v>
      </c>
      <c r="E283" s="8">
        <v>3520.6060000000002</v>
      </c>
      <c r="F283" s="8">
        <v>5072.2110000000002</v>
      </c>
      <c r="G283" s="8">
        <v>3499.1889999999999</v>
      </c>
      <c r="H283" s="8">
        <v>3248.4079999999999</v>
      </c>
      <c r="I283" s="8">
        <v>2890.614</v>
      </c>
      <c r="J283" s="8">
        <v>3994.0280000000002</v>
      </c>
      <c r="K283" s="8">
        <v>4707.1489999999994</v>
      </c>
      <c r="L283" s="8">
        <v>12855.746000000003</v>
      </c>
      <c r="M283" s="8">
        <v>7888.6049999999996</v>
      </c>
      <c r="N283" s="8">
        <v>16339.700556999998</v>
      </c>
      <c r="O283" s="8">
        <v>12344.263617475697</v>
      </c>
      <c r="P283" s="8">
        <v>19858.588870524305</v>
      </c>
      <c r="Q283" s="29"/>
      <c r="R283" s="24">
        <f>IFERROR(P283/O283-1,"X")</f>
        <v>0.60873013457122105</v>
      </c>
      <c r="S283" s="24">
        <f>IFERROR(P283/L283-1,"X")</f>
        <v>0.54472473791286014</v>
      </c>
      <c r="T283" s="7"/>
      <c r="U283" s="8">
        <v>1644.54</v>
      </c>
      <c r="V283" s="8">
        <v>2215.56</v>
      </c>
      <c r="W283" s="8">
        <v>1622.0139999999999</v>
      </c>
      <c r="X283" s="8">
        <v>2007.5840000000001</v>
      </c>
      <c r="Y283" s="8">
        <v>1764.5</v>
      </c>
      <c r="Z283" s="8">
        <v>2766.5</v>
      </c>
      <c r="AA283" s="8">
        <v>2348.8710000000001</v>
      </c>
      <c r="AB283" s="8">
        <v>2198.63</v>
      </c>
      <c r="AC283" s="8">
        <v>3687.1119999999992</v>
      </c>
      <c r="AD283" s="8">
        <v>9558.1770000000015</v>
      </c>
      <c r="AE283" s="8">
        <v>4752.1930000000002</v>
      </c>
      <c r="AF283" s="8">
        <v>13172.544076999999</v>
      </c>
      <c r="AG283" s="8">
        <v>9229.2878970000002</v>
      </c>
      <c r="AH283" s="8">
        <v>15761.045183000002</v>
      </c>
      <c r="AI283" s="29"/>
      <c r="AJ283" s="24">
        <f>IFERROR(AH283/AG283-1,"X")</f>
        <v>0.7077206127813136</v>
      </c>
      <c r="AK283" s="24">
        <f>IFERROR(AH283/AD283-1,"X")</f>
        <v>0.64895933429565078</v>
      </c>
      <c r="AL283" s="11"/>
      <c r="AM283" s="8">
        <v>2105.9850000000001</v>
      </c>
      <c r="AN283" s="8">
        <v>1486.9190000000001</v>
      </c>
      <c r="AO283" s="8">
        <v>1898.5920000000001</v>
      </c>
      <c r="AP283" s="8">
        <v>3064.627</v>
      </c>
      <c r="AQ283" s="8">
        <v>1734.6890000000001</v>
      </c>
      <c r="AR283" s="8">
        <v>481.90800000000002</v>
      </c>
      <c r="AS283" s="8">
        <v>541.74300000000005</v>
      </c>
      <c r="AT283" s="8">
        <v>1795.3980000000001</v>
      </c>
      <c r="AU283" s="8">
        <v>1020.0369999999999</v>
      </c>
      <c r="AV283" s="8">
        <v>3297.5690000000004</v>
      </c>
      <c r="AW283" s="8">
        <v>3136.4119999999998</v>
      </c>
      <c r="AX283" s="8">
        <v>3167.1564800000001</v>
      </c>
      <c r="AY283" s="8">
        <v>3114.9757204756975</v>
      </c>
      <c r="AZ283" s="8">
        <v>4097.5436875243031</v>
      </c>
      <c r="BA283" s="29"/>
      <c r="BB283" s="24">
        <f>IFERROR(AZ283/AY283-1,"X")</f>
        <v>0.31543358768091934</v>
      </c>
      <c r="BC283" s="24">
        <f>IFERROR(AZ283/AV283-1,"X")</f>
        <v>0.24259528383615403</v>
      </c>
    </row>
    <row r="284" spans="1:55" s="6" customFormat="1" ht="22.5" x14ac:dyDescent="0.25">
      <c r="A284" s="52" t="s">
        <v>135</v>
      </c>
      <c r="B284" s="4" t="s">
        <v>55</v>
      </c>
      <c r="C284" s="8">
        <v>7806.9359999999997</v>
      </c>
      <c r="D284" s="8">
        <v>8517.1720000000005</v>
      </c>
      <c r="E284" s="8">
        <v>4268.5209999999997</v>
      </c>
      <c r="F284" s="8">
        <v>11888.684999999999</v>
      </c>
      <c r="G284" s="8">
        <v>5406.4759999999997</v>
      </c>
      <c r="H284" s="8">
        <v>6293.8990000000003</v>
      </c>
      <c r="I284" s="8">
        <v>4543.2150000000001</v>
      </c>
      <c r="J284" s="8">
        <v>4020.1280000000002</v>
      </c>
      <c r="K284" s="8">
        <v>5733.398000000001</v>
      </c>
      <c r="L284" s="8">
        <v>7653.581000000001</v>
      </c>
      <c r="M284" s="8">
        <v>7191.2460000000001</v>
      </c>
      <c r="N284" s="8">
        <v>7701.9718320000029</v>
      </c>
      <c r="O284" s="8">
        <v>7276.0347642470033</v>
      </c>
      <c r="P284" s="8">
        <v>16359.99801475299</v>
      </c>
      <c r="Q284" s="29"/>
      <c r="R284" s="24">
        <f>IFERROR(P284/O284-1,"X")</f>
        <v>1.2484771643949237</v>
      </c>
      <c r="S284" s="24">
        <f>IFERROR(P284/L284-1,"X")</f>
        <v>1.137561229802492</v>
      </c>
      <c r="T284" s="7"/>
      <c r="U284" s="8">
        <v>5936.17</v>
      </c>
      <c r="V284" s="8">
        <v>4689.9989999999998</v>
      </c>
      <c r="W284" s="8">
        <v>1871.8309999999999</v>
      </c>
      <c r="X284" s="8">
        <v>8115.7960000000003</v>
      </c>
      <c r="Y284" s="8">
        <v>3150.4940000000001</v>
      </c>
      <c r="Z284" s="8">
        <v>3338.5729999999999</v>
      </c>
      <c r="AA284" s="8">
        <v>1045.489</v>
      </c>
      <c r="AB284" s="8">
        <v>1012.9290000000001</v>
      </c>
      <c r="AC284" s="8">
        <v>934.19400000000007</v>
      </c>
      <c r="AD284" s="8">
        <v>1489.9709999999995</v>
      </c>
      <c r="AE284" s="8">
        <v>1848.0719999999999</v>
      </c>
      <c r="AF284" s="8">
        <v>2510.4341209999993</v>
      </c>
      <c r="AG284" s="8">
        <v>1696.6549290000003</v>
      </c>
      <c r="AH284" s="8">
        <v>2702.5498279999983</v>
      </c>
      <c r="AI284" s="29"/>
      <c r="AJ284" s="24">
        <f>IFERROR(AH284/AG284-1,"X")</f>
        <v>0.59286946438358412</v>
      </c>
      <c r="AK284" s="24">
        <f>IFERROR(AH284/AD284-1,"X")</f>
        <v>0.81382713354823633</v>
      </c>
      <c r="AL284" s="11"/>
      <c r="AM284" s="8">
        <v>1870.7660000000001</v>
      </c>
      <c r="AN284" s="8">
        <v>3827.1729999999998</v>
      </c>
      <c r="AO284" s="8">
        <v>2396.69</v>
      </c>
      <c r="AP284" s="8">
        <v>3772.8890000000001</v>
      </c>
      <c r="AQ284" s="8">
        <v>2255.982</v>
      </c>
      <c r="AR284" s="8">
        <v>2955.326</v>
      </c>
      <c r="AS284" s="8">
        <v>3497.7260000000001</v>
      </c>
      <c r="AT284" s="8">
        <v>3007.1990000000001</v>
      </c>
      <c r="AU284" s="8">
        <v>4799.2040000000006</v>
      </c>
      <c r="AV284" s="8">
        <v>6163.6100000000015</v>
      </c>
      <c r="AW284" s="8">
        <v>5343.174</v>
      </c>
      <c r="AX284" s="8">
        <v>5191.5377110000036</v>
      </c>
      <c r="AY284" s="8">
        <v>5579.379835247003</v>
      </c>
      <c r="AZ284" s="8">
        <v>13657.448186752992</v>
      </c>
      <c r="BA284" s="29"/>
      <c r="BB284" s="24">
        <f>IFERROR(AZ284/AY284-1,"X")</f>
        <v>1.4478434145088759</v>
      </c>
      <c r="BC284" s="24">
        <f>IFERROR(AZ284/AV284-1,"X")</f>
        <v>1.2158196554864746</v>
      </c>
    </row>
    <row r="285" spans="1:55" ht="22.5" x14ac:dyDescent="0.25">
      <c r="A285" s="54" t="s">
        <v>133</v>
      </c>
      <c r="B285" s="4" t="s">
        <v>55</v>
      </c>
      <c r="C285" s="8">
        <v>2500.3040000000001</v>
      </c>
      <c r="D285" s="8">
        <v>3025.453</v>
      </c>
      <c r="E285" s="8">
        <v>3853.922</v>
      </c>
      <c r="F285" s="8">
        <v>4722.1289999999999</v>
      </c>
      <c r="G285" s="8">
        <v>4368.7120000000004</v>
      </c>
      <c r="H285" s="8">
        <v>3613.223</v>
      </c>
      <c r="I285" s="8">
        <v>3593.4850000000001</v>
      </c>
      <c r="J285" s="8">
        <v>2942.9890000000005</v>
      </c>
      <c r="K285" s="8">
        <v>3142.1109999999999</v>
      </c>
      <c r="L285" s="8">
        <v>2845.5230000000001</v>
      </c>
      <c r="M285" s="8">
        <v>2542.7339999999999</v>
      </c>
      <c r="N285" s="8">
        <v>3621.7791250000005</v>
      </c>
      <c r="O285" s="8">
        <v>2319.1909850000002</v>
      </c>
      <c r="P285" s="8">
        <v>3070.1714680000005</v>
      </c>
      <c r="Q285" s="29"/>
      <c r="R285" s="24">
        <f>IFERROR(P285/O285-1,"X")</f>
        <v>0.32381140141418774</v>
      </c>
      <c r="S285" s="24">
        <f>IFERROR(P285/L285-1,"X")</f>
        <v>7.8948041537531211E-2</v>
      </c>
      <c r="T285" s="7"/>
      <c r="U285" s="8">
        <v>439.90199999999999</v>
      </c>
      <c r="V285" s="8">
        <v>637.44899999999996</v>
      </c>
      <c r="W285" s="8">
        <v>1591.883</v>
      </c>
      <c r="X285" s="8">
        <v>1953.498</v>
      </c>
      <c r="Y285" s="8">
        <v>2148.25</v>
      </c>
      <c r="Z285" s="8">
        <v>1427.056</v>
      </c>
      <c r="AA285" s="8">
        <v>1542.0509999999999</v>
      </c>
      <c r="AB285" s="8">
        <v>1211.2000000000003</v>
      </c>
      <c r="AC285" s="8">
        <v>1691.7450000000001</v>
      </c>
      <c r="AD285" s="8">
        <v>1515.1459999999997</v>
      </c>
      <c r="AE285" s="8">
        <v>1143.692</v>
      </c>
      <c r="AF285" s="8">
        <v>1861.9613569999997</v>
      </c>
      <c r="AG285" s="8">
        <v>1530.8069689999995</v>
      </c>
      <c r="AH285" s="8">
        <v>1042.3078010000008</v>
      </c>
      <c r="AI285" s="29"/>
      <c r="AJ285" s="24">
        <f>IFERROR(AH285/AG285-1,"X")</f>
        <v>-0.31911219238772548</v>
      </c>
      <c r="AK285" s="24">
        <f>IFERROR(AH285/AD285-1,"X")</f>
        <v>-0.31207434729062344</v>
      </c>
      <c r="AL285" s="11"/>
      <c r="AM285" s="8">
        <v>2060.402</v>
      </c>
      <c r="AN285" s="8">
        <v>2388.0039999999999</v>
      </c>
      <c r="AO285" s="8">
        <v>2262.0390000000002</v>
      </c>
      <c r="AP285" s="8">
        <v>2768.6309999999999</v>
      </c>
      <c r="AQ285" s="8">
        <v>2220.462</v>
      </c>
      <c r="AR285" s="8">
        <v>2186.1669999999999</v>
      </c>
      <c r="AS285" s="8">
        <v>2051.4340000000002</v>
      </c>
      <c r="AT285" s="8">
        <v>1731.789</v>
      </c>
      <c r="AU285" s="8">
        <v>1450.366</v>
      </c>
      <c r="AV285" s="8">
        <v>1330.3770000000004</v>
      </c>
      <c r="AW285" s="8">
        <v>1399.0419999999999</v>
      </c>
      <c r="AX285" s="8">
        <v>1759.8177680000008</v>
      </c>
      <c r="AY285" s="8">
        <v>788.38401600000054</v>
      </c>
      <c r="AZ285" s="8">
        <v>2027.8636669999999</v>
      </c>
      <c r="BA285" s="29"/>
      <c r="BB285" s="24">
        <f>IFERROR(AZ285/AY285-1,"X")</f>
        <v>1.5721775503373454</v>
      </c>
      <c r="BC285" s="24">
        <f>IFERROR(AZ285/AV285-1,"X")</f>
        <v>0.52427745443584728</v>
      </c>
    </row>
    <row r="286" spans="1:55" ht="22.5" x14ac:dyDescent="0.25">
      <c r="A286" s="52" t="s">
        <v>33</v>
      </c>
      <c r="B286" s="4" t="s">
        <v>55</v>
      </c>
      <c r="C286" s="8">
        <v>408.40199999999999</v>
      </c>
      <c r="D286" s="8">
        <v>481.09100000000001</v>
      </c>
      <c r="E286" s="8">
        <v>1550.1379999999999</v>
      </c>
      <c r="F286" s="8">
        <v>1936.248</v>
      </c>
      <c r="G286" s="8">
        <v>2115.4</v>
      </c>
      <c r="H286" s="8">
        <v>1322.2639999999999</v>
      </c>
      <c r="I286" s="8">
        <v>1496.8510000000001</v>
      </c>
      <c r="J286" s="8">
        <v>1140.0589999999997</v>
      </c>
      <c r="K286" s="8">
        <v>1536.6450000000002</v>
      </c>
      <c r="L286" s="8">
        <v>1174.9960000000003</v>
      </c>
      <c r="M286" s="8">
        <v>1111.492</v>
      </c>
      <c r="N286" s="8">
        <v>1556.1613569999997</v>
      </c>
      <c r="O286" s="8">
        <v>1010.1069689999998</v>
      </c>
      <c r="P286" s="8">
        <v>804.30780100000106</v>
      </c>
      <c r="Q286" s="59"/>
      <c r="R286" s="24">
        <f>IFERROR(P286/O286-1,"X")</f>
        <v>-0.20373997439473046</v>
      </c>
      <c r="S286" s="24">
        <f>IFERROR(P286/L286-1,"X")</f>
        <v>-0.31548039227367508</v>
      </c>
      <c r="T286" s="60"/>
      <c r="U286" s="8">
        <v>408.40199999999999</v>
      </c>
      <c r="V286" s="8">
        <v>481.09100000000001</v>
      </c>
      <c r="W286" s="8">
        <v>1550.1379999999999</v>
      </c>
      <c r="X286" s="8">
        <v>1936.248</v>
      </c>
      <c r="Y286" s="8">
        <v>2115.4</v>
      </c>
      <c r="Z286" s="8">
        <v>1322.2639999999999</v>
      </c>
      <c r="AA286" s="8">
        <v>1496.8510000000001</v>
      </c>
      <c r="AB286" s="8">
        <v>1140.0589999999997</v>
      </c>
      <c r="AC286" s="8">
        <v>1536.6450000000002</v>
      </c>
      <c r="AD286" s="8">
        <v>1174.9960000000003</v>
      </c>
      <c r="AE286" s="8">
        <v>1111.492</v>
      </c>
      <c r="AF286" s="8">
        <v>1556.1613569999997</v>
      </c>
      <c r="AG286" s="8">
        <v>1010.1069689999998</v>
      </c>
      <c r="AH286" s="8">
        <v>804.30780100000106</v>
      </c>
      <c r="AI286" s="59"/>
      <c r="AJ286" s="24">
        <f>IFERROR(AH286/AG286-1,"X")</f>
        <v>-0.20373997439473046</v>
      </c>
      <c r="AK286" s="24">
        <f>IFERROR(AH286/AD286-1,"X")</f>
        <v>-0.31548039227367508</v>
      </c>
      <c r="AL286" s="60"/>
      <c r="AM286" s="8" t="s">
        <v>1</v>
      </c>
      <c r="AN286" s="8" t="s">
        <v>1</v>
      </c>
      <c r="AO286" s="8" t="s">
        <v>1</v>
      </c>
      <c r="AP286" s="8" t="s">
        <v>1</v>
      </c>
      <c r="AQ286" s="8" t="s">
        <v>1</v>
      </c>
      <c r="AR286" s="8" t="s">
        <v>1</v>
      </c>
      <c r="AS286" s="8" t="s">
        <v>1</v>
      </c>
      <c r="AT286" s="8" t="s">
        <v>1</v>
      </c>
      <c r="AU286" s="8" t="s">
        <v>1</v>
      </c>
      <c r="AV286" s="8" t="s">
        <v>1</v>
      </c>
      <c r="AW286" s="8" t="s">
        <v>1</v>
      </c>
      <c r="AX286" s="8" t="s">
        <v>1</v>
      </c>
      <c r="AY286" s="8" t="s">
        <v>1</v>
      </c>
      <c r="AZ286" s="8" t="s">
        <v>1</v>
      </c>
      <c r="BA286" s="59"/>
      <c r="BB286" s="24" t="str">
        <f>IFERROR(AZ286/AY286-1,"X")</f>
        <v>X</v>
      </c>
      <c r="BC286" s="24" t="str">
        <f>IFERROR(AZ286/AV286-1,"X")</f>
        <v>X</v>
      </c>
    </row>
    <row r="287" spans="1:55" s="6" customFormat="1" ht="22.5" x14ac:dyDescent="0.25">
      <c r="A287" s="52" t="s">
        <v>86</v>
      </c>
      <c r="B287" s="4" t="s">
        <v>55</v>
      </c>
      <c r="C287" s="8">
        <v>2091.902</v>
      </c>
      <c r="D287" s="8">
        <v>2544.3620000000001</v>
      </c>
      <c r="E287" s="8">
        <v>2303.7840000000001</v>
      </c>
      <c r="F287" s="8">
        <v>2785.8809999999999</v>
      </c>
      <c r="G287" s="8">
        <v>2253.3119999999999</v>
      </c>
      <c r="H287" s="8">
        <v>2290.9589999999998</v>
      </c>
      <c r="I287" s="8">
        <v>2096.634</v>
      </c>
      <c r="J287" s="8">
        <v>1802.93</v>
      </c>
      <c r="K287" s="8">
        <v>1605.4659999999999</v>
      </c>
      <c r="L287" s="8">
        <v>1670.5270000000005</v>
      </c>
      <c r="M287" s="8">
        <v>1431.242</v>
      </c>
      <c r="N287" s="8">
        <v>2065.617768000001</v>
      </c>
      <c r="O287" s="8">
        <v>1309.0840160000007</v>
      </c>
      <c r="P287" s="8">
        <v>2265.8636670000001</v>
      </c>
      <c r="Q287" s="59"/>
      <c r="R287" s="24">
        <f>IFERROR(P287/O287-1,"X")</f>
        <v>0.73087719298835196</v>
      </c>
      <c r="S287" s="24">
        <f>IFERROR(P287/L287-1,"X")</f>
        <v>0.35637656080985192</v>
      </c>
      <c r="T287" s="60"/>
      <c r="U287" s="8">
        <v>31.5</v>
      </c>
      <c r="V287" s="8">
        <v>156.358</v>
      </c>
      <c r="W287" s="8">
        <v>41.744999999999997</v>
      </c>
      <c r="X287" s="8">
        <v>17.25</v>
      </c>
      <c r="Y287" s="8">
        <v>32.85</v>
      </c>
      <c r="Z287" s="8">
        <v>104.792</v>
      </c>
      <c r="AA287" s="8">
        <v>45.2</v>
      </c>
      <c r="AB287" s="8">
        <v>71.140999999999991</v>
      </c>
      <c r="AC287" s="8">
        <v>155.09999999999997</v>
      </c>
      <c r="AD287" s="8">
        <v>340.15000000000003</v>
      </c>
      <c r="AE287" s="8">
        <v>32.200000000000003</v>
      </c>
      <c r="AF287" s="8">
        <v>305.8</v>
      </c>
      <c r="AG287" s="8">
        <v>520.70000000000005</v>
      </c>
      <c r="AH287" s="8">
        <v>238.00000000000006</v>
      </c>
      <c r="AI287" s="59"/>
      <c r="AJ287" s="24">
        <f>IFERROR(AH287/AG287-1,"X")</f>
        <v>-0.54292298828500085</v>
      </c>
      <c r="AK287" s="24">
        <f>IFERROR(AH287/AD287-1,"X")</f>
        <v>-0.30030868734381877</v>
      </c>
      <c r="AL287" s="60"/>
      <c r="AM287" s="8">
        <v>2060.402</v>
      </c>
      <c r="AN287" s="8">
        <v>2388.0039999999999</v>
      </c>
      <c r="AO287" s="8">
        <v>2262.0390000000002</v>
      </c>
      <c r="AP287" s="8">
        <v>2768.6309999999999</v>
      </c>
      <c r="AQ287" s="8">
        <v>2220.462</v>
      </c>
      <c r="AR287" s="8">
        <v>2186.1669999999999</v>
      </c>
      <c r="AS287" s="8">
        <v>2051.4340000000002</v>
      </c>
      <c r="AT287" s="8">
        <v>1731.789</v>
      </c>
      <c r="AU287" s="8">
        <v>1450.366</v>
      </c>
      <c r="AV287" s="8">
        <v>1330.3770000000004</v>
      </c>
      <c r="AW287" s="8">
        <v>1399.0419999999999</v>
      </c>
      <c r="AX287" s="8">
        <v>1759.8177680000008</v>
      </c>
      <c r="AY287" s="8">
        <v>788.38401600000054</v>
      </c>
      <c r="AZ287" s="8">
        <v>2027.8636669999999</v>
      </c>
      <c r="BA287" s="59"/>
      <c r="BB287" s="24">
        <f>IFERROR(AZ287/AY287-1,"X")</f>
        <v>1.5721775503373454</v>
      </c>
      <c r="BC287" s="24">
        <f>IFERROR(AZ287/AV287-1,"X")</f>
        <v>0.52427745443584728</v>
      </c>
    </row>
    <row r="288" spans="1:55" s="6" customFormat="1" ht="22.5" x14ac:dyDescent="0.25">
      <c r="A288" s="47" t="s">
        <v>136</v>
      </c>
      <c r="B288" s="17" t="s">
        <v>15</v>
      </c>
      <c r="C288" s="28">
        <f t="shared" ref="C288" si="245">C281/C$281*100</f>
        <v>100</v>
      </c>
      <c r="D288" s="28">
        <f t="shared" ref="D288:E288" si="246">D281/D$281*100</f>
        <v>100</v>
      </c>
      <c r="E288" s="28">
        <f t="shared" si="246"/>
        <v>100</v>
      </c>
      <c r="F288" s="28">
        <f t="shared" ref="F288:G288" si="247">F281/F$281*100</f>
        <v>100</v>
      </c>
      <c r="G288" s="28">
        <f t="shared" si="247"/>
        <v>100</v>
      </c>
      <c r="H288" s="28">
        <f t="shared" ref="H288:K294" si="248">H281/H$281*100</f>
        <v>100</v>
      </c>
      <c r="I288" s="28">
        <f t="shared" si="248"/>
        <v>100</v>
      </c>
      <c r="J288" s="28">
        <f t="shared" si="248"/>
        <v>100</v>
      </c>
      <c r="K288" s="28">
        <f t="shared" si="248"/>
        <v>100</v>
      </c>
      <c r="L288" s="28">
        <v>100</v>
      </c>
      <c r="M288" s="28">
        <v>100</v>
      </c>
      <c r="N288" s="28">
        <v>100</v>
      </c>
      <c r="O288" s="28">
        <v>100</v>
      </c>
      <c r="P288" s="28">
        <v>100</v>
      </c>
      <c r="Q288" s="29"/>
      <c r="R288" s="19" t="s">
        <v>1</v>
      </c>
      <c r="S288" s="19" t="s">
        <v>1</v>
      </c>
      <c r="T288" s="7"/>
      <c r="U288" s="28">
        <f t="shared" ref="U288" si="249">U281/U$281*100</f>
        <v>100</v>
      </c>
      <c r="V288" s="28">
        <f t="shared" ref="V288:W288" si="250">V281/V$281*100</f>
        <v>100</v>
      </c>
      <c r="W288" s="28">
        <f t="shared" si="250"/>
        <v>100</v>
      </c>
      <c r="X288" s="28">
        <f t="shared" ref="X288:Y288" si="251">X281/X$281*100</f>
        <v>100</v>
      </c>
      <c r="Y288" s="28">
        <f t="shared" si="251"/>
        <v>100</v>
      </c>
      <c r="Z288" s="28">
        <f t="shared" ref="Z288:AA288" si="252">Z281/Z$281*100</f>
        <v>100</v>
      </c>
      <c r="AA288" s="28">
        <f t="shared" si="252"/>
        <v>100</v>
      </c>
      <c r="AB288" s="28">
        <v>100</v>
      </c>
      <c r="AC288" s="28">
        <v>100</v>
      </c>
      <c r="AD288" s="28">
        <v>100</v>
      </c>
      <c r="AE288" s="28">
        <v>100</v>
      </c>
      <c r="AF288" s="28">
        <v>100</v>
      </c>
      <c r="AG288" s="28">
        <v>100</v>
      </c>
      <c r="AH288" s="28">
        <v>100</v>
      </c>
      <c r="AI288" s="29"/>
      <c r="AJ288" s="19" t="s">
        <v>1</v>
      </c>
      <c r="AK288" s="19" t="s">
        <v>1</v>
      </c>
      <c r="AL288" s="11"/>
      <c r="AM288" s="28">
        <f t="shared" ref="AM288" si="253">AM281/AM$281*100</f>
        <v>100</v>
      </c>
      <c r="AN288" s="28">
        <f t="shared" ref="AN288:AO288" si="254">AN281/AN$281*100</f>
        <v>100</v>
      </c>
      <c r="AO288" s="28">
        <f t="shared" si="254"/>
        <v>100</v>
      </c>
      <c r="AP288" s="28">
        <f t="shared" ref="AP288:AQ288" si="255">AP281/AP$281*100</f>
        <v>100</v>
      </c>
      <c r="AQ288" s="28">
        <f t="shared" si="255"/>
        <v>100</v>
      </c>
      <c r="AR288" s="28">
        <f t="shared" ref="AR288:AS288" si="256">AR281/AR$281*100</f>
        <v>100</v>
      </c>
      <c r="AS288" s="28">
        <f t="shared" si="256"/>
        <v>100</v>
      </c>
      <c r="AT288" s="28">
        <v>100</v>
      </c>
      <c r="AU288" s="28">
        <v>100</v>
      </c>
      <c r="AV288" s="28">
        <v>100</v>
      </c>
      <c r="AW288" s="28">
        <v>100</v>
      </c>
      <c r="AX288" s="28">
        <v>100</v>
      </c>
      <c r="AY288" s="28">
        <v>100</v>
      </c>
      <c r="AZ288" s="28">
        <v>100</v>
      </c>
      <c r="BA288" s="29"/>
      <c r="BB288" s="19" t="s">
        <v>1</v>
      </c>
      <c r="BC288" s="19" t="s">
        <v>1</v>
      </c>
    </row>
    <row r="289" spans="1:55" s="6" customFormat="1" ht="22.5" x14ac:dyDescent="0.25">
      <c r="A289" s="51" t="s">
        <v>32</v>
      </c>
      <c r="B289" s="4" t="s">
        <v>15</v>
      </c>
      <c r="C289" s="8">
        <f t="shared" ref="C289:D289" si="257">C282/C$281*100</f>
        <v>82.214071724772751</v>
      </c>
      <c r="D289" s="8">
        <f t="shared" si="257"/>
        <v>80.154592582641612</v>
      </c>
      <c r="E289" s="8">
        <f t="shared" ref="E289:F289" si="258">E282/E$281*100</f>
        <v>66.899374897417331</v>
      </c>
      <c r="F289" s="8">
        <f t="shared" si="258"/>
        <v>78.222000850896038</v>
      </c>
      <c r="G289" s="8">
        <f t="shared" ref="G289:H289" si="259">G282/G$281*100</f>
        <v>67.089137215253132</v>
      </c>
      <c r="H289" s="8">
        <f t="shared" si="259"/>
        <v>72.534569112760948</v>
      </c>
      <c r="I289" s="8">
        <f t="shared" ref="I289" si="260">I282/I$281*100</f>
        <v>67.412871348362799</v>
      </c>
      <c r="J289" s="8">
        <f t="shared" si="248"/>
        <v>73.140913988087235</v>
      </c>
      <c r="K289" s="8">
        <f t="shared" si="248"/>
        <v>76.866744344148259</v>
      </c>
      <c r="L289" s="8">
        <v>87.816136691094144</v>
      </c>
      <c r="M289" s="8">
        <v>85.571163367916796</v>
      </c>
      <c r="N289" s="8">
        <v>86.907710618947604</v>
      </c>
      <c r="O289" s="8">
        <v>89.429147842803971</v>
      </c>
      <c r="P289" s="8">
        <v>92.185623581194449</v>
      </c>
      <c r="Q289" s="29"/>
      <c r="R289" s="45">
        <f>IFERROR(P289-O289,"X")</f>
        <v>2.7564757383904777</v>
      </c>
      <c r="S289" s="45">
        <f>IFERROR(P289-L289,"X")</f>
        <v>4.3694868901003048</v>
      </c>
      <c r="T289" s="7"/>
      <c r="U289" s="8">
        <f t="shared" ref="U289:V289" si="261">U282/U$281*100</f>
        <v>94.515356184789894</v>
      </c>
      <c r="V289" s="8">
        <f t="shared" si="261"/>
        <v>91.549140608096934</v>
      </c>
      <c r="W289" s="8">
        <f t="shared" ref="W289:X289" si="262">W282/W$281*100</f>
        <v>68.699014182433658</v>
      </c>
      <c r="X289" s="8">
        <f t="shared" si="262"/>
        <v>83.824478478626688</v>
      </c>
      <c r="Y289" s="8">
        <f t="shared" ref="Y289:Z289" si="263">Y282/Y$281*100</f>
        <v>69.585504903978972</v>
      </c>
      <c r="Z289" s="8">
        <f t="shared" si="263"/>
        <v>81.053749876031063</v>
      </c>
      <c r="AA289" s="8">
        <f t="shared" ref="AA289" si="264">AA282/AA$281*100</f>
        <v>68.7616975166776</v>
      </c>
      <c r="AB289" s="8">
        <v>72.61437939530505</v>
      </c>
      <c r="AC289" s="8">
        <v>73.202418291884541</v>
      </c>
      <c r="AD289" s="8">
        <v>87.939898564819075</v>
      </c>
      <c r="AE289" s="8">
        <v>85.231167993314017</v>
      </c>
      <c r="AF289" s="8">
        <v>89.387473515294189</v>
      </c>
      <c r="AG289" s="8">
        <v>87.711024190158753</v>
      </c>
      <c r="AH289" s="8">
        <v>94.656449326924914</v>
      </c>
      <c r="AI289" s="29"/>
      <c r="AJ289" s="45">
        <f>IFERROR(AH289-AG289,"X")</f>
        <v>6.9454251367661612</v>
      </c>
      <c r="AK289" s="45">
        <f>IFERROR(AH289-AD289,"X")</f>
        <v>6.7165507621058396</v>
      </c>
      <c r="AL289" s="11"/>
      <c r="AM289" s="8">
        <f t="shared" ref="AM289:AN289" si="265">AM282/AM$281*100</f>
        <v>65.871297282013558</v>
      </c>
      <c r="AN289" s="8">
        <f t="shared" si="265"/>
        <v>68.995400732475943</v>
      </c>
      <c r="AO289" s="8">
        <f t="shared" ref="AO289:AP289" si="266">AO282/AO$281*100</f>
        <v>65.503610392109834</v>
      </c>
      <c r="AP289" s="8">
        <f t="shared" si="266"/>
        <v>71.178548485672763</v>
      </c>
      <c r="AQ289" s="8">
        <f t="shared" ref="AQ289:AR289" si="267">AQ282/AQ$281*100</f>
        <v>64.250290566954533</v>
      </c>
      <c r="AR289" s="8">
        <f t="shared" si="267"/>
        <v>61.123757669068944</v>
      </c>
      <c r="AS289" s="8">
        <f t="shared" ref="AS289" si="268">AS282/AS$281*100</f>
        <v>66.319706618214084</v>
      </c>
      <c r="AT289" s="8">
        <v>73.497295690826959</v>
      </c>
      <c r="AU289" s="8">
        <v>80.04890773325161</v>
      </c>
      <c r="AV289" s="8">
        <v>87.67205581845657</v>
      </c>
      <c r="AW289" s="8">
        <v>85.837689201374928</v>
      </c>
      <c r="AX289" s="8">
        <v>82.607939041523636</v>
      </c>
      <c r="AY289" s="8">
        <v>91.686115493976644</v>
      </c>
      <c r="AZ289" s="8">
        <v>89.749388490610855</v>
      </c>
      <c r="BA289" s="29"/>
      <c r="BB289" s="45">
        <f>IFERROR(AZ289-AY289,"X")</f>
        <v>-1.9367270033657888</v>
      </c>
      <c r="BC289" s="45">
        <f>IFERROR(AZ289-AV289,"X")</f>
        <v>2.0773326721542844</v>
      </c>
    </row>
    <row r="290" spans="1:55" s="6" customFormat="1" x14ac:dyDescent="0.25">
      <c r="A290" s="52" t="s">
        <v>134</v>
      </c>
      <c r="B290" s="4" t="s">
        <v>15</v>
      </c>
      <c r="C290" s="8">
        <f t="shared" ref="C290:D290" si="269">C283/C$281*100</f>
        <v>26.679383244776112</v>
      </c>
      <c r="D290" s="8">
        <f t="shared" si="269"/>
        <v>24.28634793176878</v>
      </c>
      <c r="E290" s="8">
        <f t="shared" ref="E290:F290" si="270">E283/E$281*100</f>
        <v>30.237835467324754</v>
      </c>
      <c r="F290" s="8">
        <f t="shared" si="270"/>
        <v>23.392543245234464</v>
      </c>
      <c r="G290" s="8">
        <f t="shared" ref="G290:H290" si="271">G283/G$281*100</f>
        <v>26.360476276965766</v>
      </c>
      <c r="H290" s="8">
        <f t="shared" si="271"/>
        <v>24.692338507076489</v>
      </c>
      <c r="I290" s="8">
        <f t="shared" ref="I290" si="272">I283/I$281*100</f>
        <v>26.213219284405977</v>
      </c>
      <c r="J290" s="8">
        <f t="shared" si="248"/>
        <v>36.451356626201445</v>
      </c>
      <c r="K290" s="8">
        <f t="shared" si="248"/>
        <v>34.655580667642504</v>
      </c>
      <c r="L290" s="8">
        <v>55.04529466042387</v>
      </c>
      <c r="M290" s="8">
        <v>44.764176197759866</v>
      </c>
      <c r="N290" s="8">
        <v>59.066022722185451</v>
      </c>
      <c r="O290" s="8">
        <v>56.265045239380932</v>
      </c>
      <c r="P290" s="8">
        <v>50.545218792509338</v>
      </c>
      <c r="Q290" s="29"/>
      <c r="R290" s="45">
        <f>IFERROR(P290-O290,"X")</f>
        <v>-5.7198264468715934</v>
      </c>
      <c r="S290" s="45">
        <f>IFERROR(P290-L290,"X")</f>
        <v>-4.5000758679145321</v>
      </c>
      <c r="T290" s="7"/>
      <c r="U290" s="8">
        <f t="shared" ref="U290:V290" si="273">U283/U$281*100</f>
        <v>20.503921645879391</v>
      </c>
      <c r="V290" s="8">
        <f t="shared" si="273"/>
        <v>29.372367098112584</v>
      </c>
      <c r="W290" s="8">
        <f t="shared" ref="W290:X290" si="274">W283/W$281*100</f>
        <v>31.893447703062371</v>
      </c>
      <c r="X290" s="8">
        <f t="shared" si="274"/>
        <v>16.623369052829716</v>
      </c>
      <c r="Y290" s="8">
        <f t="shared" ref="Y290:Z290" si="275">Y283/Y$281*100</f>
        <v>24.9814391234396</v>
      </c>
      <c r="Z290" s="8">
        <f t="shared" si="275"/>
        <v>36.729323143562723</v>
      </c>
      <c r="AA290" s="8">
        <f t="shared" ref="AA290" si="276">AA283/AA$281*100</f>
        <v>47.58256555217951</v>
      </c>
      <c r="AB290" s="8">
        <v>49.711729714415824</v>
      </c>
      <c r="AC290" s="8">
        <v>58.404597079922191</v>
      </c>
      <c r="AD290" s="8">
        <v>76.080182474437066</v>
      </c>
      <c r="AE290" s="8">
        <v>61.366469364434749</v>
      </c>
      <c r="AF290" s="8">
        <v>75.078879785858547</v>
      </c>
      <c r="AG290" s="8">
        <v>74.090658068002085</v>
      </c>
      <c r="AH290" s="8">
        <v>80.801413474201382</v>
      </c>
      <c r="AI290" s="29"/>
      <c r="AJ290" s="45">
        <f>IFERROR(AH290-AG290,"X")</f>
        <v>6.7107554061992971</v>
      </c>
      <c r="AK290" s="45">
        <f>IFERROR(AH290-AD290,"X")</f>
        <v>4.721230999764316</v>
      </c>
      <c r="AL290" s="11"/>
      <c r="AM290" s="8">
        <f t="shared" ref="AM290:AN290" si="277">AM283/AM$281*100</f>
        <v>34.883744042928846</v>
      </c>
      <c r="AN290" s="8">
        <f t="shared" si="277"/>
        <v>19.305381288418115</v>
      </c>
      <c r="AO290" s="8">
        <f t="shared" ref="AO290:AP290" si="278">AO283/AO$281*100</f>
        <v>28.953775482395937</v>
      </c>
      <c r="AP290" s="8">
        <f t="shared" si="278"/>
        <v>31.90277017413954</v>
      </c>
      <c r="AQ290" s="8">
        <f t="shared" ref="AQ290:AR290" si="279">AQ283/AQ$281*100</f>
        <v>27.928704795083281</v>
      </c>
      <c r="AR290" s="8">
        <f t="shared" si="279"/>
        <v>8.5696894103763892</v>
      </c>
      <c r="AS290" s="8">
        <f t="shared" ref="AS290" si="280">AS283/AS$281*100</f>
        <v>8.8942969539984471</v>
      </c>
      <c r="AT290" s="8">
        <v>27.476154607334184</v>
      </c>
      <c r="AU290" s="8">
        <v>14.031528802038402</v>
      </c>
      <c r="AV290" s="8">
        <v>30.556937294306774</v>
      </c>
      <c r="AW290" s="8">
        <v>31.749469663196145</v>
      </c>
      <c r="AX290" s="8">
        <v>31.300615078909356</v>
      </c>
      <c r="AY290" s="8">
        <v>32.848900857348006</v>
      </c>
      <c r="AZ290" s="8">
        <v>20.712599750701813</v>
      </c>
      <c r="BA290" s="29"/>
      <c r="BB290" s="45">
        <f>IFERROR(AZ290-AY290,"X")</f>
        <v>-12.136301106646194</v>
      </c>
      <c r="BC290" s="45">
        <f>IFERROR(AZ290-AV290,"X")</f>
        <v>-9.8443375436049614</v>
      </c>
    </row>
    <row r="291" spans="1:55" s="6" customFormat="1" ht="22.5" x14ac:dyDescent="0.25">
      <c r="A291" s="52" t="s">
        <v>135</v>
      </c>
      <c r="B291" s="4" t="s">
        <v>15</v>
      </c>
      <c r="C291" s="8">
        <f t="shared" ref="C291:D291" si="281">C284/C$281*100</f>
        <v>55.534688479996639</v>
      </c>
      <c r="D291" s="8">
        <f t="shared" si="281"/>
        <v>55.868244650872832</v>
      </c>
      <c r="E291" s="8">
        <f t="shared" ref="E291:F291" si="282">E284/E$281*100</f>
        <v>36.661539430092574</v>
      </c>
      <c r="F291" s="8">
        <f t="shared" si="282"/>
        <v>54.829457605661567</v>
      </c>
      <c r="G291" s="8">
        <f t="shared" ref="G291:H291" si="283">G284/G$281*100</f>
        <v>40.728660938287341</v>
      </c>
      <c r="H291" s="8">
        <f t="shared" si="283"/>
        <v>47.842230605684456</v>
      </c>
      <c r="I291" s="8">
        <f t="shared" ref="I291" si="284">I284/I$281*100</f>
        <v>41.199652063956826</v>
      </c>
      <c r="J291" s="8">
        <f t="shared" si="248"/>
        <v>36.689557361885782</v>
      </c>
      <c r="K291" s="8">
        <f t="shared" si="248"/>
        <v>42.211163676505734</v>
      </c>
      <c r="L291" s="8">
        <v>32.770842030670295</v>
      </c>
      <c r="M291" s="8">
        <v>40.80698717015693</v>
      </c>
      <c r="N291" s="8">
        <v>27.841687896762142</v>
      </c>
      <c r="O291" s="8">
        <v>33.164102603423032</v>
      </c>
      <c r="P291" s="8">
        <v>41.640404788685068</v>
      </c>
      <c r="Q291" s="29"/>
      <c r="R291" s="45">
        <f>IFERROR(P291-O291,"X")</f>
        <v>8.4763021852620355</v>
      </c>
      <c r="S291" s="45">
        <f>IFERROR(P291-L291,"X")</f>
        <v>8.8695627580147729</v>
      </c>
      <c r="T291" s="7"/>
      <c r="U291" s="8">
        <f t="shared" ref="U291:V291" si="285">U284/U$281*100</f>
        <v>74.011434538910493</v>
      </c>
      <c r="V291" s="8">
        <f t="shared" si="285"/>
        <v>62.176773509984343</v>
      </c>
      <c r="W291" s="8">
        <f t="shared" ref="W291:X291" si="286">W284/W$281*100</f>
        <v>36.805566479371286</v>
      </c>
      <c r="X291" s="8">
        <f t="shared" si="286"/>
        <v>67.201109425796972</v>
      </c>
      <c r="Y291" s="8">
        <f t="shared" ref="Y291:Z291" si="287">Y284/Y$281*100</f>
        <v>44.604065780539372</v>
      </c>
      <c r="Z291" s="8">
        <f t="shared" si="287"/>
        <v>44.324426732468332</v>
      </c>
      <c r="AA291" s="8">
        <f t="shared" ref="AA291" si="288">AA284/AA$281*100</f>
        <v>21.179131964498094</v>
      </c>
      <c r="AB291" s="8">
        <v>22.90264968088924</v>
      </c>
      <c r="AC291" s="8">
        <v>14.797821211962331</v>
      </c>
      <c r="AD291" s="8">
        <v>11.859716090382028</v>
      </c>
      <c r="AE291" s="8">
        <v>23.864698628879264</v>
      </c>
      <c r="AF291" s="8">
        <v>14.308593729435614</v>
      </c>
      <c r="AG291" s="8">
        <v>13.620366122156668</v>
      </c>
      <c r="AH291" s="8">
        <v>13.85503585272348</v>
      </c>
      <c r="AI291" s="29"/>
      <c r="AJ291" s="45">
        <f>IFERROR(AH291-AG291,"X")</f>
        <v>0.23466973056681262</v>
      </c>
      <c r="AK291" s="45">
        <f>IFERROR(AH291-AD291,"X")</f>
        <v>1.9953197623414525</v>
      </c>
      <c r="AL291" s="11"/>
      <c r="AM291" s="8">
        <f t="shared" ref="AM291:AN291" si="289">AM284/AM$281*100</f>
        <v>30.987553239084715</v>
      </c>
      <c r="AN291" s="8">
        <f t="shared" si="289"/>
        <v>49.690019444057825</v>
      </c>
      <c r="AO291" s="8">
        <f t="shared" ref="AO291:AP291" si="290">AO284/AO$281*100</f>
        <v>36.549834909713894</v>
      </c>
      <c r="AP291" s="8">
        <f t="shared" si="290"/>
        <v>39.27577831153323</v>
      </c>
      <c r="AQ291" s="8">
        <f t="shared" ref="AQ291:AR291" si="291">AQ284/AQ$281*100</f>
        <v>36.321585771871248</v>
      </c>
      <c r="AR291" s="8">
        <f t="shared" si="291"/>
        <v>52.554068258692567</v>
      </c>
      <c r="AS291" s="8">
        <f t="shared" ref="AS291" si="292">AS284/AS$281*100</f>
        <v>57.425409664215636</v>
      </c>
      <c r="AT291" s="8">
        <v>46.021141083492772</v>
      </c>
      <c r="AU291" s="8">
        <v>66.017378931213202</v>
      </c>
      <c r="AV291" s="8">
        <v>57.115118524149821</v>
      </c>
      <c r="AW291" s="8">
        <v>54.088219538178791</v>
      </c>
      <c r="AX291" s="8">
        <v>51.307323962614326</v>
      </c>
      <c r="AY291" s="8">
        <v>58.837214636628609</v>
      </c>
      <c r="AZ291" s="8">
        <v>69.036788739908985</v>
      </c>
      <c r="BA291" s="29"/>
      <c r="BB291" s="45">
        <f>IFERROR(AZ291-AY291,"X")</f>
        <v>10.199574103280376</v>
      </c>
      <c r="BC291" s="45">
        <f>IFERROR(AZ291-AV291,"X")</f>
        <v>11.921670215759164</v>
      </c>
    </row>
    <row r="292" spans="1:55" s="6" customFormat="1" ht="22.5" x14ac:dyDescent="0.25">
      <c r="A292" s="54" t="s">
        <v>133</v>
      </c>
      <c r="B292" s="4" t="s">
        <v>15</v>
      </c>
      <c r="C292" s="8">
        <f t="shared" ref="C292:D292" si="293">C285/C$281*100</f>
        <v>17.785928275227249</v>
      </c>
      <c r="D292" s="8">
        <f t="shared" si="293"/>
        <v>19.845407417358388</v>
      </c>
      <c r="E292" s="8">
        <f t="shared" ref="E292:F292" si="294">E285/E$281*100</f>
        <v>33.100625102582661</v>
      </c>
      <c r="F292" s="8">
        <f t="shared" si="294"/>
        <v>21.777999149103962</v>
      </c>
      <c r="G292" s="8">
        <f t="shared" ref="G292:H292" si="295">G285/G$281*100</f>
        <v>32.910862784746882</v>
      </c>
      <c r="H292" s="8">
        <f t="shared" si="295"/>
        <v>27.465430887239052</v>
      </c>
      <c r="I292" s="8">
        <f t="shared" ref="I292" si="296">I285/I$281*100</f>
        <v>32.587128651637201</v>
      </c>
      <c r="J292" s="8">
        <f t="shared" si="248"/>
        <v>26.85908601191278</v>
      </c>
      <c r="K292" s="8">
        <f t="shared" si="248"/>
        <v>23.133255655851741</v>
      </c>
      <c r="L292" s="8">
        <v>12.183863308905861</v>
      </c>
      <c r="M292" s="8">
        <v>14.428836632083206</v>
      </c>
      <c r="N292" s="8">
        <v>13.092289381052394</v>
      </c>
      <c r="O292" s="8">
        <v>10.570852157196029</v>
      </c>
      <c r="P292" s="8">
        <v>7.8143764188055558</v>
      </c>
      <c r="Q292" s="29"/>
      <c r="R292" s="45">
        <f>IFERROR(P292-O292,"X")</f>
        <v>-2.7564757383904732</v>
      </c>
      <c r="S292" s="45">
        <f>IFERROR(P292-L292,"X")</f>
        <v>-4.3694868901003057</v>
      </c>
      <c r="T292" s="7"/>
      <c r="U292" s="8">
        <f t="shared" ref="U292:V292" si="297">U285/U$281*100</f>
        <v>5.4846438152101111</v>
      </c>
      <c r="V292" s="8">
        <f t="shared" si="297"/>
        <v>8.4508593919030712</v>
      </c>
      <c r="W292" s="8">
        <f t="shared" ref="W292:X292" si="298">W285/W$281*100</f>
        <v>31.300985817566335</v>
      </c>
      <c r="X292" s="8">
        <f t="shared" si="298"/>
        <v>16.175521521373323</v>
      </c>
      <c r="Y292" s="8">
        <f t="shared" ref="Y292:Z292" si="299">Y285/Y$281*100</f>
        <v>30.414495096021039</v>
      </c>
      <c r="Z292" s="8">
        <f t="shared" si="299"/>
        <v>18.946250123968934</v>
      </c>
      <c r="AA292" s="8">
        <f t="shared" ref="AA292" si="300">AA285/AA$281*100</f>
        <v>31.238302483322393</v>
      </c>
      <c r="AB292" s="8">
        <v>27.38562060469495</v>
      </c>
      <c r="AC292" s="8">
        <v>26.797581708115459</v>
      </c>
      <c r="AD292" s="8">
        <v>12.060101435180933</v>
      </c>
      <c r="AE292" s="8">
        <v>14.768832006685987</v>
      </c>
      <c r="AF292" s="8">
        <v>10.612526484705802</v>
      </c>
      <c r="AG292" s="8">
        <v>12.288975809841251</v>
      </c>
      <c r="AH292" s="8">
        <v>5.3435506730750983</v>
      </c>
      <c r="AI292" s="29"/>
      <c r="AJ292" s="45">
        <f>IFERROR(AH292-AG292,"X")</f>
        <v>-6.9454251367661524</v>
      </c>
      <c r="AK292" s="45">
        <f>IFERROR(AH292-AD292,"X")</f>
        <v>-6.7165507621058342</v>
      </c>
      <c r="AL292" s="11"/>
      <c r="AM292" s="8">
        <f t="shared" ref="AM292:AN292" si="301">AM285/AM$281*100</f>
        <v>34.128702717986442</v>
      </c>
      <c r="AN292" s="8">
        <f t="shared" si="301"/>
        <v>31.004599267524064</v>
      </c>
      <c r="AO292" s="8">
        <f t="shared" ref="AO292:AP292" si="302">AO285/AO$281*100</f>
        <v>34.49638960789018</v>
      </c>
      <c r="AP292" s="8">
        <f t="shared" si="302"/>
        <v>28.821451514327233</v>
      </c>
      <c r="AQ292" s="8">
        <f t="shared" ref="AQ292:AR292" si="303">AQ285/AQ$281*100</f>
        <v>35.749709433045467</v>
      </c>
      <c r="AR292" s="8">
        <f t="shared" si="303"/>
        <v>38.876242330931049</v>
      </c>
      <c r="AS292" s="8">
        <f t="shared" ref="AS292" si="304">AS285/AS$281*100</f>
        <v>33.680293381785923</v>
      </c>
      <c r="AT292" s="8">
        <v>26.502704309173041</v>
      </c>
      <c r="AU292" s="8">
        <v>19.951092266748393</v>
      </c>
      <c r="AV292" s="8">
        <v>12.327944181543424</v>
      </c>
      <c r="AW292" s="8">
        <v>14.162310798625072</v>
      </c>
      <c r="AX292" s="8">
        <v>17.392060958476364</v>
      </c>
      <c r="AY292" s="8">
        <v>8.3138845060233688</v>
      </c>
      <c r="AZ292" s="8">
        <v>10.250611509389145</v>
      </c>
      <c r="BA292" s="29"/>
      <c r="BB292" s="45">
        <f>IFERROR(AZ292-AY292,"X")</f>
        <v>1.9367270033657764</v>
      </c>
      <c r="BC292" s="45">
        <f>IFERROR(AZ292-AV292,"X")</f>
        <v>-2.0773326721542791</v>
      </c>
    </row>
    <row r="293" spans="1:55" s="6" customFormat="1" ht="22.5" x14ac:dyDescent="0.25">
      <c r="A293" s="52" t="s">
        <v>33</v>
      </c>
      <c r="B293" s="4" t="s">
        <v>15</v>
      </c>
      <c r="C293" s="8">
        <f t="shared" ref="C293:D293" si="305">C286/C$281*100</f>
        <v>2.9051702030870481</v>
      </c>
      <c r="D293" s="8">
        <f t="shared" si="305"/>
        <v>3.1557082195044392</v>
      </c>
      <c r="E293" s="8">
        <f t="shared" ref="E293:F293" si="306">E286/E$281*100</f>
        <v>13.313849319022877</v>
      </c>
      <c r="F293" s="8">
        <f t="shared" si="306"/>
        <v>8.9297872414019714</v>
      </c>
      <c r="G293" s="8">
        <f t="shared" ref="G293:H293" si="307">G286/G$281*100</f>
        <v>15.93596445241837</v>
      </c>
      <c r="H293" s="8">
        <f t="shared" si="307"/>
        <v>10.051012768014667</v>
      </c>
      <c r="I293" s="8">
        <f t="shared" ref="I293" si="308">I286/I$281*100</f>
        <v>13.574030811129528</v>
      </c>
      <c r="J293" s="8">
        <f t="shared" si="248"/>
        <v>10.404708525806674</v>
      </c>
      <c r="K293" s="8">
        <f t="shared" si="248"/>
        <v>11.313286397993675</v>
      </c>
      <c r="L293" s="8">
        <v>5.0310577888532801</v>
      </c>
      <c r="M293" s="8">
        <v>6.307201809496167</v>
      </c>
      <c r="N293" s="8">
        <v>5.6253333254979152</v>
      </c>
      <c r="O293" s="8">
        <v>4.6040587003456244</v>
      </c>
      <c r="P293" s="8">
        <v>2.0471703222784816</v>
      </c>
      <c r="Q293" s="59"/>
      <c r="R293" s="45">
        <f>IFERROR(P293-O293,"X")</f>
        <v>-2.5568883780671428</v>
      </c>
      <c r="S293" s="45">
        <f>IFERROR(P293-L293,"X")</f>
        <v>-2.9838874665747985</v>
      </c>
      <c r="T293" s="60"/>
      <c r="U293" s="8">
        <f t="shared" ref="U293:V293" si="309">U286/U$281*100</f>
        <v>5.0919057049511931</v>
      </c>
      <c r="V293" s="8">
        <f t="shared" si="309"/>
        <v>6.3779728193314931</v>
      </c>
      <c r="W293" s="8">
        <f t="shared" ref="W293:X293" si="310">W286/W$281*100</f>
        <v>30.480159379345491</v>
      </c>
      <c r="X293" s="8">
        <f t="shared" si="310"/>
        <v>16.032686593339772</v>
      </c>
      <c r="Y293" s="8">
        <f t="shared" ref="Y293:Z293" si="311">Y286/Y$281*100</f>
        <v>29.949411346967487</v>
      </c>
      <c r="Z293" s="8">
        <f t="shared" si="311"/>
        <v>17.554983458196212</v>
      </c>
      <c r="AA293" s="8">
        <f t="shared" ref="AA293" si="312">AA286/AA$281*100</f>
        <v>30.322657493470462</v>
      </c>
      <c r="AB293" s="8">
        <v>25.777099769623433</v>
      </c>
      <c r="AC293" s="8">
        <v>24.340766453494517</v>
      </c>
      <c r="AD293" s="8">
        <v>9.3526108678185871</v>
      </c>
      <c r="AE293" s="8">
        <v>14.353023912710258</v>
      </c>
      <c r="AF293" s="8">
        <v>8.8695737715238856</v>
      </c>
      <c r="AG293" s="8">
        <v>8.1089127230077747</v>
      </c>
      <c r="AH293" s="8">
        <v>4.123407200128117</v>
      </c>
      <c r="AI293" s="59"/>
      <c r="AJ293" s="45">
        <f>IFERROR(AH293-AG293,"X")</f>
        <v>-3.9855055228796576</v>
      </c>
      <c r="AK293" s="45">
        <f>IFERROR(AH293-AD293,"X")</f>
        <v>-5.2292036676904701</v>
      </c>
      <c r="AL293" s="60"/>
      <c r="AM293" s="8" t="s">
        <v>1</v>
      </c>
      <c r="AN293" s="8" t="s">
        <v>1</v>
      </c>
      <c r="AO293" s="8" t="s">
        <v>1</v>
      </c>
      <c r="AP293" s="8" t="s">
        <v>1</v>
      </c>
      <c r="AQ293" s="8" t="s">
        <v>1</v>
      </c>
      <c r="AR293" s="8" t="s">
        <v>1</v>
      </c>
      <c r="AS293" s="8" t="s">
        <v>1</v>
      </c>
      <c r="AT293" s="8" t="s">
        <v>1</v>
      </c>
      <c r="AU293" s="8" t="s">
        <v>1</v>
      </c>
      <c r="AV293" s="8" t="s">
        <v>1</v>
      </c>
      <c r="AW293" s="8" t="s">
        <v>1</v>
      </c>
      <c r="AX293" s="8" t="s">
        <v>1</v>
      </c>
      <c r="AY293" s="8" t="s">
        <v>1</v>
      </c>
      <c r="AZ293" s="8" t="s">
        <v>1</v>
      </c>
      <c r="BA293" s="59"/>
      <c r="BB293" s="45" t="str">
        <f>IFERROR(AZ293-AY293,"X")</f>
        <v>X</v>
      </c>
      <c r="BC293" s="45" t="str">
        <f>IFERROR(AZ293-AV293,"X")</f>
        <v>X</v>
      </c>
    </row>
    <row r="294" spans="1:55" s="6" customFormat="1" ht="22.5" x14ac:dyDescent="0.25">
      <c r="A294" s="52" t="s">
        <v>86</v>
      </c>
      <c r="B294" s="4" t="s">
        <v>15</v>
      </c>
      <c r="C294" s="8">
        <f t="shared" ref="C294:D294" si="313">C287/C$281*100</f>
        <v>14.880758072140202</v>
      </c>
      <c r="D294" s="8">
        <f t="shared" si="313"/>
        <v>16.689699197853951</v>
      </c>
      <c r="E294" s="8">
        <f t="shared" ref="E294:F294" si="314">E287/E$281*100</f>
        <v>19.786775783559786</v>
      </c>
      <c r="F294" s="8">
        <f t="shared" si="314"/>
        <v>12.848211907701993</v>
      </c>
      <c r="G294" s="8">
        <f t="shared" ref="G294:H294" si="315">G287/G$281*100</f>
        <v>16.974898332328515</v>
      </c>
      <c r="H294" s="8">
        <f t="shared" si="315"/>
        <v>17.414418119224383</v>
      </c>
      <c r="I294" s="8">
        <f t="shared" ref="I294" si="316">I287/I$281*100</f>
        <v>19.013097840507669</v>
      </c>
      <c r="J294" s="8">
        <f t="shared" si="248"/>
        <v>16.454377486106097</v>
      </c>
      <c r="K294" s="8">
        <f t="shared" si="248"/>
        <v>11.819969257858068</v>
      </c>
      <c r="L294" s="8">
        <v>7.1528055200525822</v>
      </c>
      <c r="M294" s="8">
        <v>8.1216348225870387</v>
      </c>
      <c r="N294" s="8">
        <v>7.4669560555544798</v>
      </c>
      <c r="O294" s="8">
        <v>5.9667934568504046</v>
      </c>
      <c r="P294" s="8">
        <v>5.7672060965270759</v>
      </c>
      <c r="Q294" s="59"/>
      <c r="R294" s="45">
        <f>IFERROR(P294-O294,"X")</f>
        <v>-0.19958736032332869</v>
      </c>
      <c r="S294" s="45">
        <f>IFERROR(P294-L294,"X")</f>
        <v>-1.3855994235255062</v>
      </c>
      <c r="T294" s="60"/>
      <c r="U294" s="8">
        <f t="shared" ref="U294:V294" si="317">U287/U$281*100</f>
        <v>0.39273811025891792</v>
      </c>
      <c r="V294" s="8">
        <f t="shared" si="317"/>
        <v>2.072886572571579</v>
      </c>
      <c r="W294" s="8">
        <f t="shared" ref="W294:X294" si="318">W287/W$281*100</f>
        <v>0.82082643822084067</v>
      </c>
      <c r="X294" s="8">
        <f t="shared" si="318"/>
        <v>0.14283492803355305</v>
      </c>
      <c r="Y294" s="8">
        <f t="shared" ref="Y294:Z294" si="319">Y287/Y$281*100</f>
        <v>0.46508374905355104</v>
      </c>
      <c r="Z294" s="8">
        <f t="shared" si="319"/>
        <v>1.3912666657727182</v>
      </c>
      <c r="AA294" s="8">
        <f t="shared" ref="AA294" si="320">AA287/AA$281*100</f>
        <v>0.91564498985193898</v>
      </c>
      <c r="AB294" s="8">
        <v>1.6085208350715017</v>
      </c>
      <c r="AC294" s="8">
        <v>2.4568152546209423</v>
      </c>
      <c r="AD294" s="8">
        <v>2.7074905673623499</v>
      </c>
      <c r="AE294" s="8">
        <v>0.41580809397572849</v>
      </c>
      <c r="AF294" s="8">
        <v>1.7429527131819174</v>
      </c>
      <c r="AG294" s="8">
        <v>4.1800630868334787</v>
      </c>
      <c r="AH294" s="8">
        <v>1.2201434729469827</v>
      </c>
      <c r="AI294" s="59"/>
      <c r="AJ294" s="45">
        <f>IFERROR(AH294-AG294,"X")</f>
        <v>-2.959919613886496</v>
      </c>
      <c r="AK294" s="45">
        <f>IFERROR(AH294-AD294,"X")</f>
        <v>-1.4873470944153673</v>
      </c>
      <c r="AL294" s="60"/>
      <c r="AM294" s="8">
        <f t="shared" ref="AM294:AN294" si="321">AM287/AM$281*100</f>
        <v>34.128702717986442</v>
      </c>
      <c r="AN294" s="8">
        <f t="shared" si="321"/>
        <v>31.004599267524064</v>
      </c>
      <c r="AO294" s="8">
        <f t="shared" ref="AO294:AP294" si="322">AO287/AO$281*100</f>
        <v>34.49638960789018</v>
      </c>
      <c r="AP294" s="8">
        <f t="shared" si="322"/>
        <v>28.821451514327233</v>
      </c>
      <c r="AQ294" s="8">
        <f t="shared" ref="AQ294:AR294" si="323">AQ287/AQ$281*100</f>
        <v>35.749709433045467</v>
      </c>
      <c r="AR294" s="8">
        <f t="shared" si="323"/>
        <v>38.876242330931049</v>
      </c>
      <c r="AS294" s="8">
        <f t="shared" ref="AS294" si="324">AS287/AS$281*100</f>
        <v>33.680293381785923</v>
      </c>
      <c r="AT294" s="8">
        <v>26.502704309173041</v>
      </c>
      <c r="AU294" s="8">
        <v>19.951092266748393</v>
      </c>
      <c r="AV294" s="8">
        <v>12.327944181543424</v>
      </c>
      <c r="AW294" s="8">
        <v>14.162310798625072</v>
      </c>
      <c r="AX294" s="8">
        <v>17.392060958476364</v>
      </c>
      <c r="AY294" s="8">
        <v>8.3138845060233688</v>
      </c>
      <c r="AZ294" s="8">
        <v>10.250611509389145</v>
      </c>
      <c r="BA294" s="59"/>
      <c r="BB294" s="45">
        <f>IFERROR(AZ294-AY294,"X")</f>
        <v>1.9367270033657764</v>
      </c>
      <c r="BC294" s="45">
        <f>IFERROR(AZ294-AV294,"X")</f>
        <v>-2.0773326721542791</v>
      </c>
    </row>
    <row r="295" spans="1:55" s="6" customFormat="1" ht="22.5" x14ac:dyDescent="0.25">
      <c r="A295" s="47" t="s">
        <v>137</v>
      </c>
      <c r="B295" s="17" t="s">
        <v>15</v>
      </c>
      <c r="C295" s="19" t="s">
        <v>1</v>
      </c>
      <c r="D295" s="28">
        <f t="shared" ref="D295:G295" si="325">(D281/C281-1)*100</f>
        <v>8.4461434659065748</v>
      </c>
      <c r="E295" s="28">
        <f t="shared" si="325"/>
        <v>-23.627618414410279</v>
      </c>
      <c r="F295" s="28">
        <f t="shared" si="325"/>
        <v>86.231501731204602</v>
      </c>
      <c r="G295" s="28">
        <f t="shared" si="325"/>
        <v>-38.779865816693018</v>
      </c>
      <c r="H295" s="28">
        <f t="shared" ref="H295:K301" si="326">(H281/G281-1)*100</f>
        <v>-0.89531132044841089</v>
      </c>
      <c r="I295" s="28">
        <f t="shared" si="326"/>
        <v>-16.177348993161054</v>
      </c>
      <c r="J295" s="28">
        <f t="shared" si="326"/>
        <v>-0.63631995969281041</v>
      </c>
      <c r="K295" s="28">
        <f t="shared" si="326"/>
        <v>23.961652419494328</v>
      </c>
      <c r="L295" s="28">
        <v>71.946094792344724</v>
      </c>
      <c r="M295" s="28">
        <v>-24.544216725862078</v>
      </c>
      <c r="N295" s="28">
        <v>56.977262495825713</v>
      </c>
      <c r="O295" s="28">
        <v>-20.691424366841925</v>
      </c>
      <c r="P295" s="28">
        <v>79.077815789411972</v>
      </c>
      <c r="Q295" s="29"/>
      <c r="R295" s="19" t="s">
        <v>1</v>
      </c>
      <c r="S295" s="19" t="s">
        <v>1</v>
      </c>
      <c r="T295" s="7"/>
      <c r="U295" s="19" t="s">
        <v>1</v>
      </c>
      <c r="V295" s="28">
        <f t="shared" ref="V295:Y295" si="327">(V281/U281-1)*100</f>
        <v>-5.95470769562223</v>
      </c>
      <c r="W295" s="28">
        <f t="shared" si="327"/>
        <v>-32.576924219091374</v>
      </c>
      <c r="X295" s="28">
        <f t="shared" si="327"/>
        <v>137.46606188927126</v>
      </c>
      <c r="Y295" s="28">
        <f t="shared" si="327"/>
        <v>-41.514321830526072</v>
      </c>
      <c r="Z295" s="28">
        <f t="shared" ref="Z295:AA295" si="328">(Z281/Y281-1)*100</f>
        <v>6.6383803249611795</v>
      </c>
      <c r="AA295" s="28">
        <f t="shared" si="328"/>
        <v>-34.461942964598727</v>
      </c>
      <c r="AB295" s="28">
        <v>-10.405373458571422</v>
      </c>
      <c r="AC295" s="28">
        <v>42.740108606415149</v>
      </c>
      <c r="AD295" s="28">
        <v>99.00510862338983</v>
      </c>
      <c r="AE295" s="28">
        <v>-38.360457058475262</v>
      </c>
      <c r="AF295" s="28">
        <v>126.56297749328935</v>
      </c>
      <c r="AG295" s="28">
        <v>-29.000896492401761</v>
      </c>
      <c r="AH295" s="28">
        <v>56.589023083930435</v>
      </c>
      <c r="AI295" s="29"/>
      <c r="AJ295" s="19" t="s">
        <v>1</v>
      </c>
      <c r="AK295" s="19" t="s">
        <v>1</v>
      </c>
      <c r="AL295" s="11"/>
      <c r="AM295" s="19" t="s">
        <v>1</v>
      </c>
      <c r="AN295" s="28">
        <f t="shared" ref="AN295:AQ295" si="329">(AN281/AM281-1)*100</f>
        <v>27.578280689589938</v>
      </c>
      <c r="AO295" s="28">
        <f t="shared" si="329"/>
        <v>-14.863161923715307</v>
      </c>
      <c r="AP295" s="28">
        <f t="shared" si="329"/>
        <v>46.494993915960478</v>
      </c>
      <c r="AQ295" s="28">
        <f t="shared" si="329"/>
        <v>-35.342099178786249</v>
      </c>
      <c r="AR295" s="28">
        <f t="shared" ref="AR295:AS295" si="330">(AR281/AQ281-1)*100</f>
        <v>-9.462556992419902</v>
      </c>
      <c r="AS295" s="28">
        <f t="shared" si="330"/>
        <v>8.31350992042006</v>
      </c>
      <c r="AT295" s="28">
        <v>7.2810714601759363</v>
      </c>
      <c r="AU295" s="28">
        <v>11.251569772584613</v>
      </c>
      <c r="AV295" s="28">
        <v>48.447584580569483</v>
      </c>
      <c r="AW295" s="28">
        <v>-8.4596512310180394</v>
      </c>
      <c r="AX295" s="28">
        <v>2.4283125045299947</v>
      </c>
      <c r="AY295" s="28">
        <v>-6.2832597308125298</v>
      </c>
      <c r="AZ295" s="28">
        <v>108.6196229649636</v>
      </c>
      <c r="BA295" s="29"/>
      <c r="BB295" s="19" t="s">
        <v>1</v>
      </c>
      <c r="BC295" s="19" t="s">
        <v>1</v>
      </c>
    </row>
    <row r="296" spans="1:55" s="6" customFormat="1" ht="22.5" x14ac:dyDescent="0.25">
      <c r="A296" s="51" t="s">
        <v>32</v>
      </c>
      <c r="B296" s="4" t="s">
        <v>15</v>
      </c>
      <c r="C296" s="24" t="s">
        <v>1</v>
      </c>
      <c r="D296" s="8">
        <f t="shared" ref="D296:I296" si="331">(D282/C282-1)*100</f>
        <v>5.7295456155984414</v>
      </c>
      <c r="E296" s="8">
        <f t="shared" si="331"/>
        <v>-36.257369379861991</v>
      </c>
      <c r="F296" s="8">
        <f t="shared" si="331"/>
        <v>117.75092381983244</v>
      </c>
      <c r="G296" s="8">
        <f t="shared" si="331"/>
        <v>-47.492956740021278</v>
      </c>
      <c r="H296" s="8">
        <f t="shared" si="331"/>
        <v>7.1487306113580562</v>
      </c>
      <c r="I296" s="8">
        <f t="shared" si="331"/>
        <v>-22.096103175049819</v>
      </c>
      <c r="J296" s="8">
        <f t="shared" si="326"/>
        <v>7.8065691314664454</v>
      </c>
      <c r="K296" s="8">
        <f t="shared" si="326"/>
        <v>30.276313563150016</v>
      </c>
      <c r="L296" s="8">
        <v>96.43919997678276</v>
      </c>
      <c r="M296" s="8">
        <v>-26.473204118301886</v>
      </c>
      <c r="N296" s="8">
        <v>59.429110997184289</v>
      </c>
      <c r="O296" s="8">
        <v>-18.390459431184368</v>
      </c>
      <c r="P296" s="8">
        <v>84.597533537088054</v>
      </c>
      <c r="Q296" s="29"/>
      <c r="R296" s="24" t="s">
        <v>1</v>
      </c>
      <c r="S296" s="24" t="s">
        <v>1</v>
      </c>
      <c r="T296" s="7"/>
      <c r="U296" s="24" t="s">
        <v>1</v>
      </c>
      <c r="V296" s="8">
        <f t="shared" ref="V296:AA296" si="332">(V282/U282-1)*100</f>
        <v>-8.90617105785606</v>
      </c>
      <c r="W296" s="8">
        <f t="shared" si="332"/>
        <v>-49.405326925742003</v>
      </c>
      <c r="X296" s="8">
        <f t="shared" si="332"/>
        <v>189.7489728365168</v>
      </c>
      <c r="Y296" s="8">
        <f t="shared" si="332"/>
        <v>-51.44908123571377</v>
      </c>
      <c r="Z296" s="8">
        <f t="shared" si="332"/>
        <v>24.213234034466801</v>
      </c>
      <c r="AA296" s="8">
        <f t="shared" si="332"/>
        <v>-44.400992420565657</v>
      </c>
      <c r="AB296" s="8">
        <v>-5.3854334837789892</v>
      </c>
      <c r="AC296" s="8">
        <v>43.896033048124018</v>
      </c>
      <c r="AD296" s="8">
        <v>139.06982138815303</v>
      </c>
      <c r="AE296" s="8">
        <v>-40.259082336695698</v>
      </c>
      <c r="AF296" s="8">
        <v>137.61134133250715</v>
      </c>
      <c r="AG296" s="8">
        <v>-30.33247455898811</v>
      </c>
      <c r="AH296" s="8">
        <v>68.988574304663004</v>
      </c>
      <c r="AI296" s="29"/>
      <c r="AJ296" s="24" t="s">
        <v>1</v>
      </c>
      <c r="AK296" s="24" t="s">
        <v>1</v>
      </c>
      <c r="AL296" s="11"/>
      <c r="AM296" s="24" t="s">
        <v>1</v>
      </c>
      <c r="AN296" s="8">
        <f t="shared" ref="AN296:AS296" si="333">(AN282/AM282-1)*100</f>
        <v>33.628985068464168</v>
      </c>
      <c r="AO296" s="8">
        <f t="shared" si="333"/>
        <v>-19.171854759006802</v>
      </c>
      <c r="AP296" s="8">
        <f t="shared" si="333"/>
        <v>59.18666108534898</v>
      </c>
      <c r="AQ296" s="8">
        <f t="shared" si="333"/>
        <v>-41.635661254759768</v>
      </c>
      <c r="AR296" s="8">
        <f t="shared" si="333"/>
        <v>-13.868269271007305</v>
      </c>
      <c r="AS296" s="8">
        <f t="shared" si="333"/>
        <v>17.520919436965897</v>
      </c>
      <c r="AT296" s="8">
        <v>18.891789985267881</v>
      </c>
      <c r="AU296" s="8">
        <v>21.168630222356775</v>
      </c>
      <c r="AV296" s="8">
        <v>62.584416077629342</v>
      </c>
      <c r="AW296" s="8">
        <v>-10.374954326516816</v>
      </c>
      <c r="AX296" s="8">
        <v>-1.4256805579895171</v>
      </c>
      <c r="AY296" s="8">
        <v>4.0157153384570377</v>
      </c>
      <c r="AZ296" s="8">
        <v>104.21285695626756</v>
      </c>
      <c r="BA296" s="29"/>
      <c r="BB296" s="24" t="s">
        <v>1</v>
      </c>
      <c r="BC296" s="24" t="s">
        <v>1</v>
      </c>
    </row>
    <row r="297" spans="1:55" s="6" customFormat="1" x14ac:dyDescent="0.25">
      <c r="A297" s="52" t="s">
        <v>134</v>
      </c>
      <c r="B297" s="4" t="s">
        <v>15</v>
      </c>
      <c r="C297" s="24" t="s">
        <v>1</v>
      </c>
      <c r="D297" s="8">
        <f t="shared" ref="D297:I297" si="334">(D283/C283-1)*100</f>
        <v>-1.2810473200418726</v>
      </c>
      <c r="E297" s="8">
        <f t="shared" si="334"/>
        <v>-4.912195315625012</v>
      </c>
      <c r="F297" s="8">
        <f t="shared" si="334"/>
        <v>44.072100087314503</v>
      </c>
      <c r="G297" s="8">
        <f t="shared" si="334"/>
        <v>-31.01255054255433</v>
      </c>
      <c r="H297" s="8">
        <f t="shared" si="334"/>
        <v>-7.1668320859490597</v>
      </c>
      <c r="I297" s="8">
        <f t="shared" si="334"/>
        <v>-11.014441535669162</v>
      </c>
      <c r="J297" s="8">
        <f t="shared" si="326"/>
        <v>38.172305261096781</v>
      </c>
      <c r="K297" s="8">
        <f t="shared" si="326"/>
        <v>17.854682040286129</v>
      </c>
      <c r="L297" s="8">
        <v>173.11109123590529</v>
      </c>
      <c r="M297" s="8">
        <v>-38.637516640419008</v>
      </c>
      <c r="N297" s="8">
        <v>107.13041858478145</v>
      </c>
      <c r="O297" s="8">
        <v>-24.452326562451219</v>
      </c>
      <c r="P297" s="8">
        <v>60.873013457122106</v>
      </c>
      <c r="Q297" s="29"/>
      <c r="R297" s="24" t="s">
        <v>1</v>
      </c>
      <c r="S297" s="24" t="s">
        <v>1</v>
      </c>
      <c r="T297" s="7"/>
      <c r="U297" s="24" t="s">
        <v>1</v>
      </c>
      <c r="V297" s="8">
        <f t="shared" ref="V297:AA297" si="335">(V283/U283-1)*100</f>
        <v>34.722171549491044</v>
      </c>
      <c r="W297" s="8">
        <f t="shared" si="335"/>
        <v>-26.789886078463233</v>
      </c>
      <c r="X297" s="8">
        <f t="shared" si="335"/>
        <v>23.771064861339063</v>
      </c>
      <c r="Y297" s="8">
        <f t="shared" si="335"/>
        <v>-12.108285381832095</v>
      </c>
      <c r="Z297" s="8">
        <f t="shared" si="335"/>
        <v>56.786625106262399</v>
      </c>
      <c r="AA297" s="8">
        <f t="shared" si="335"/>
        <v>-15.095933489969271</v>
      </c>
      <c r="AB297" s="8">
        <v>-6.3963069917419846</v>
      </c>
      <c r="AC297" s="8">
        <v>67.700431632425605</v>
      </c>
      <c r="AD297" s="8">
        <v>159.23207648696334</v>
      </c>
      <c r="AE297" s="8">
        <v>-50.281387339866178</v>
      </c>
      <c r="AF297" s="8">
        <v>177.18874374420395</v>
      </c>
      <c r="AG297" s="8">
        <v>-29.935418374383318</v>
      </c>
      <c r="AH297" s="8">
        <v>70.77206127813136</v>
      </c>
      <c r="AI297" s="29"/>
      <c r="AJ297" s="24" t="s">
        <v>1</v>
      </c>
      <c r="AK297" s="24" t="s">
        <v>1</v>
      </c>
      <c r="AL297" s="11"/>
      <c r="AM297" s="24" t="s">
        <v>1</v>
      </c>
      <c r="AN297" s="8">
        <f t="shared" ref="AN297:AS297" si="336">(AN283/AM283-1)*100</f>
        <v>-29.395555998736931</v>
      </c>
      <c r="AO297" s="8">
        <f t="shared" si="336"/>
        <v>27.686309745184513</v>
      </c>
      <c r="AP297" s="8">
        <f t="shared" si="336"/>
        <v>61.415775479934595</v>
      </c>
      <c r="AQ297" s="8">
        <f t="shared" si="336"/>
        <v>-43.396406805787457</v>
      </c>
      <c r="AR297" s="8">
        <f t="shared" si="336"/>
        <v>-72.219343063799911</v>
      </c>
      <c r="AS297" s="8">
        <f t="shared" si="336"/>
        <v>12.416270325456313</v>
      </c>
      <c r="AT297" s="8">
        <v>231.41138879505596</v>
      </c>
      <c r="AU297" s="8">
        <v>-43.186023377546377</v>
      </c>
      <c r="AV297" s="8">
        <v>223.27935163136249</v>
      </c>
      <c r="AW297" s="8">
        <v>-4.887145651842328</v>
      </c>
      <c r="AX297" s="8">
        <v>0.98024366696722876</v>
      </c>
      <c r="AY297" s="8">
        <v>-1.6475586177637336</v>
      </c>
      <c r="AZ297" s="8">
        <v>31.543358768091935</v>
      </c>
      <c r="BA297" s="29"/>
      <c r="BB297" s="24" t="s">
        <v>1</v>
      </c>
      <c r="BC297" s="24" t="s">
        <v>1</v>
      </c>
    </row>
    <row r="298" spans="1:55" s="6" customFormat="1" ht="22.5" x14ac:dyDescent="0.25">
      <c r="A298" s="52" t="s">
        <v>135</v>
      </c>
      <c r="B298" s="4" t="s">
        <v>15</v>
      </c>
      <c r="C298" s="24" t="s">
        <v>1</v>
      </c>
      <c r="D298" s="8">
        <f t="shared" ref="D298:I298" si="337">(D284/C284-1)*100</f>
        <v>9.0974999666962866</v>
      </c>
      <c r="E298" s="8">
        <f t="shared" si="337"/>
        <v>-49.88335330083742</v>
      </c>
      <c r="F298" s="8">
        <f t="shared" si="337"/>
        <v>178.52000728121052</v>
      </c>
      <c r="G298" s="8">
        <f t="shared" si="337"/>
        <v>-54.524188335379399</v>
      </c>
      <c r="H298" s="8">
        <f t="shared" si="337"/>
        <v>16.414074528398913</v>
      </c>
      <c r="I298" s="8">
        <f t="shared" si="337"/>
        <v>-27.815571873650981</v>
      </c>
      <c r="J298" s="8">
        <f t="shared" si="326"/>
        <v>-11.513586744188864</v>
      </c>
      <c r="K298" s="8">
        <f t="shared" si="326"/>
        <v>42.617299747669747</v>
      </c>
      <c r="L298" s="8">
        <v>33.491186204062572</v>
      </c>
      <c r="M298" s="8">
        <v>-6.0407670605433061</v>
      </c>
      <c r="N298" s="8">
        <v>7.1020492415362124</v>
      </c>
      <c r="O298" s="8">
        <v>-5.5302340367349156</v>
      </c>
      <c r="P298" s="8">
        <v>124.84771643949237</v>
      </c>
      <c r="Q298" s="29"/>
      <c r="R298" s="24" t="s">
        <v>1</v>
      </c>
      <c r="S298" s="24" t="s">
        <v>1</v>
      </c>
      <c r="T298" s="7"/>
      <c r="U298" s="24" t="s">
        <v>1</v>
      </c>
      <c r="V298" s="8">
        <f t="shared" ref="V298:AA298" si="338">(V284/U284-1)*100</f>
        <v>-20.992845555299134</v>
      </c>
      <c r="W298" s="8">
        <f t="shared" si="338"/>
        <v>-60.088882748162632</v>
      </c>
      <c r="X298" s="8">
        <f t="shared" si="338"/>
        <v>333.57525332148043</v>
      </c>
      <c r="Y298" s="8">
        <f t="shared" si="338"/>
        <v>-61.180714744431718</v>
      </c>
      <c r="Z298" s="8">
        <f t="shared" si="338"/>
        <v>5.9698256844799458</v>
      </c>
      <c r="AA298" s="8">
        <f t="shared" si="338"/>
        <v>-68.684554748391008</v>
      </c>
      <c r="AB298" s="8">
        <v>-3.1143321450536443</v>
      </c>
      <c r="AC298" s="8">
        <v>-7.77300284620146</v>
      </c>
      <c r="AD298" s="8">
        <v>59.49267496901065</v>
      </c>
      <c r="AE298" s="8">
        <v>24.034091938702183</v>
      </c>
      <c r="AF298" s="8">
        <v>35.840709723430649</v>
      </c>
      <c r="AG298" s="8">
        <v>-32.4158752142773</v>
      </c>
      <c r="AH298" s="8">
        <v>59.286946438358413</v>
      </c>
      <c r="AI298" s="29"/>
      <c r="AJ298" s="24" t="s">
        <v>1</v>
      </c>
      <c r="AK298" s="24" t="s">
        <v>1</v>
      </c>
      <c r="AL298" s="11"/>
      <c r="AM298" s="24" t="s">
        <v>1</v>
      </c>
      <c r="AN298" s="8">
        <f t="shared" ref="AN298:AS298" si="339">(AN284/AM284-1)*100</f>
        <v>104.57785741241823</v>
      </c>
      <c r="AO298" s="8">
        <f t="shared" si="339"/>
        <v>-37.377014313175806</v>
      </c>
      <c r="AP298" s="8">
        <f t="shared" si="339"/>
        <v>57.420817877990075</v>
      </c>
      <c r="AQ298" s="8">
        <f t="shared" si="339"/>
        <v>-40.205449988059549</v>
      </c>
      <c r="AR298" s="8">
        <f t="shared" si="339"/>
        <v>30.999538116882142</v>
      </c>
      <c r="AS298" s="8">
        <f t="shared" si="339"/>
        <v>18.353305185282444</v>
      </c>
      <c r="AT298" s="8">
        <v>-14.024168845701467</v>
      </c>
      <c r="AU298" s="8">
        <v>59.5905026571238</v>
      </c>
      <c r="AV298" s="8">
        <v>28.429839615069508</v>
      </c>
      <c r="AW298" s="8">
        <v>-13.310965489380433</v>
      </c>
      <c r="AX298" s="8">
        <v>-2.8379440572213532</v>
      </c>
      <c r="AY298" s="8">
        <v>7.4706598668295543</v>
      </c>
      <c r="AZ298" s="8">
        <v>144.78434145088758</v>
      </c>
      <c r="BA298" s="29"/>
      <c r="BB298" s="24" t="s">
        <v>1</v>
      </c>
      <c r="BC298" s="24" t="s">
        <v>1</v>
      </c>
    </row>
    <row r="299" spans="1:55" s="6" customFormat="1" ht="22.5" x14ac:dyDescent="0.25">
      <c r="A299" s="54" t="s">
        <v>133</v>
      </c>
      <c r="B299" s="4" t="s">
        <v>15</v>
      </c>
      <c r="C299" s="24" t="s">
        <v>1</v>
      </c>
      <c r="D299" s="8">
        <f t="shared" ref="D299:I299" si="340">(D285/C285-1)*100</f>
        <v>21.003405985832124</v>
      </c>
      <c r="E299" s="8">
        <f t="shared" si="340"/>
        <v>27.383304252288831</v>
      </c>
      <c r="F299" s="8">
        <f t="shared" si="340"/>
        <v>22.527881986194842</v>
      </c>
      <c r="G299" s="8">
        <f t="shared" si="340"/>
        <v>-7.484272454225616</v>
      </c>
      <c r="H299" s="8">
        <f t="shared" si="340"/>
        <v>-17.293174738916196</v>
      </c>
      <c r="I299" s="8">
        <f t="shared" si="340"/>
        <v>-0.54627129297029065</v>
      </c>
      <c r="J299" s="8">
        <f t="shared" si="326"/>
        <v>-18.102093093473314</v>
      </c>
      <c r="K299" s="8">
        <f t="shared" si="326"/>
        <v>6.7659783981523391</v>
      </c>
      <c r="L299" s="8">
        <v>-9.4391318448011514</v>
      </c>
      <c r="M299" s="8">
        <v>-10.640890971536699</v>
      </c>
      <c r="N299" s="8">
        <v>42.436413915100843</v>
      </c>
      <c r="O299" s="8">
        <v>-35.965421828422514</v>
      </c>
      <c r="P299" s="8">
        <v>32.381140141418776</v>
      </c>
      <c r="Q299" s="29"/>
      <c r="R299" s="24" t="s">
        <v>1</v>
      </c>
      <c r="S299" s="24" t="s">
        <v>1</v>
      </c>
      <c r="T299" s="7"/>
      <c r="U299" s="24" t="s">
        <v>1</v>
      </c>
      <c r="V299" s="8">
        <f t="shared" ref="V299:AA299" si="341">(V285/U285-1)*100</f>
        <v>44.907047478756624</v>
      </c>
      <c r="W299" s="8">
        <f t="shared" si="341"/>
        <v>149.72711542413592</v>
      </c>
      <c r="X299" s="8">
        <f t="shared" si="341"/>
        <v>22.716179518218361</v>
      </c>
      <c r="Y299" s="8">
        <f t="shared" si="341"/>
        <v>9.9693984841550787</v>
      </c>
      <c r="Z299" s="8">
        <f t="shared" si="341"/>
        <v>-33.57123239846387</v>
      </c>
      <c r="AA299" s="8">
        <f t="shared" si="341"/>
        <v>8.0581981365832824</v>
      </c>
      <c r="AB299" s="8">
        <v>-21.455256667905253</v>
      </c>
      <c r="AC299" s="8">
        <v>39.675115587846733</v>
      </c>
      <c r="AD299" s="8">
        <v>-10.43886637761603</v>
      </c>
      <c r="AE299" s="8">
        <v>-24.516053238433777</v>
      </c>
      <c r="AF299" s="8">
        <v>62.802691371453136</v>
      </c>
      <c r="AG299" s="8">
        <v>-17.785244938356705</v>
      </c>
      <c r="AH299" s="8">
        <v>-31.911219238772549</v>
      </c>
      <c r="AI299" s="29"/>
      <c r="AJ299" s="24" t="s">
        <v>1</v>
      </c>
      <c r="AK299" s="24" t="s">
        <v>1</v>
      </c>
      <c r="AL299" s="11"/>
      <c r="AM299" s="24" t="s">
        <v>1</v>
      </c>
      <c r="AN299" s="8">
        <f t="shared" ref="AN299:AS299" si="342">(AN285/AM285-1)*100</f>
        <v>15.89990691136971</v>
      </c>
      <c r="AO299" s="8">
        <f t="shared" si="342"/>
        <v>-5.274907412215379</v>
      </c>
      <c r="AP299" s="8">
        <f t="shared" si="342"/>
        <v>22.395369841103509</v>
      </c>
      <c r="AQ299" s="8">
        <f t="shared" si="342"/>
        <v>-19.799279860696494</v>
      </c>
      <c r="AR299" s="8">
        <f t="shared" si="342"/>
        <v>-1.5444983971804049</v>
      </c>
      <c r="AS299" s="8">
        <f t="shared" si="342"/>
        <v>-6.1629784000947652</v>
      </c>
      <c r="AT299" s="8">
        <v>-15.581539547458034</v>
      </c>
      <c r="AU299" s="8">
        <v>-16.250420807615708</v>
      </c>
      <c r="AV299" s="8">
        <v>-8.2730152251224602</v>
      </c>
      <c r="AW299" s="8">
        <v>5.1613189344072774</v>
      </c>
      <c r="AX299" s="8">
        <v>25.787343625137837</v>
      </c>
      <c r="AY299" s="8">
        <v>-55.200815088031305</v>
      </c>
      <c r="AZ299" s="8">
        <v>157.21775503373453</v>
      </c>
      <c r="BA299" s="29"/>
      <c r="BB299" s="24" t="s">
        <v>1</v>
      </c>
      <c r="BC299" s="24" t="s">
        <v>1</v>
      </c>
    </row>
    <row r="300" spans="1:55" s="6" customFormat="1" ht="22.5" x14ac:dyDescent="0.25">
      <c r="A300" s="52" t="s">
        <v>33</v>
      </c>
      <c r="B300" s="4" t="s">
        <v>15</v>
      </c>
      <c r="C300" s="24" t="s">
        <v>1</v>
      </c>
      <c r="D300" s="8">
        <f t="shared" ref="D300:I300" si="343">(D286/C286-1)*100</f>
        <v>17.7983947189289</v>
      </c>
      <c r="E300" s="8">
        <f t="shared" si="343"/>
        <v>222.21305324772237</v>
      </c>
      <c r="F300" s="8">
        <f t="shared" si="343"/>
        <v>24.908104955816857</v>
      </c>
      <c r="G300" s="8">
        <f t="shared" si="343"/>
        <v>9.2525337663357234</v>
      </c>
      <c r="H300" s="8">
        <f t="shared" si="343"/>
        <v>-37.493429138697174</v>
      </c>
      <c r="I300" s="8">
        <f t="shared" si="343"/>
        <v>13.203641632835827</v>
      </c>
      <c r="J300" s="8">
        <f t="shared" si="326"/>
        <v>-23.836173406705164</v>
      </c>
      <c r="K300" s="8">
        <f t="shared" si="326"/>
        <v>34.786445262920651</v>
      </c>
      <c r="L300" s="8">
        <v>-23.534973920456569</v>
      </c>
      <c r="M300" s="8">
        <v>-5.4046141433673256</v>
      </c>
      <c r="N300" s="8">
        <v>40.00652789223853</v>
      </c>
      <c r="O300" s="8">
        <v>-35.089830854860381</v>
      </c>
      <c r="P300" s="8">
        <v>-20.373997439473047</v>
      </c>
      <c r="Q300" s="29"/>
      <c r="R300" s="24" t="s">
        <v>1</v>
      </c>
      <c r="S300" s="24" t="s">
        <v>1</v>
      </c>
      <c r="T300" s="7"/>
      <c r="U300" s="24" t="s">
        <v>1</v>
      </c>
      <c r="V300" s="8">
        <f t="shared" ref="V300:AA300" si="344">(V286/U286-1)*100</f>
        <v>17.7983947189289</v>
      </c>
      <c r="W300" s="8">
        <f t="shared" si="344"/>
        <v>222.21305324772237</v>
      </c>
      <c r="X300" s="8">
        <f t="shared" si="344"/>
        <v>24.908104955816857</v>
      </c>
      <c r="Y300" s="8">
        <f t="shared" si="344"/>
        <v>9.2525337663357234</v>
      </c>
      <c r="Z300" s="8">
        <f t="shared" si="344"/>
        <v>-37.493429138697174</v>
      </c>
      <c r="AA300" s="8">
        <f t="shared" si="344"/>
        <v>13.203641632835827</v>
      </c>
      <c r="AB300" s="8">
        <v>-23.836173406705164</v>
      </c>
      <c r="AC300" s="8">
        <v>34.786445262920651</v>
      </c>
      <c r="AD300" s="8">
        <v>-23.534973920456569</v>
      </c>
      <c r="AE300" s="8">
        <v>-5.4046141433673256</v>
      </c>
      <c r="AF300" s="8">
        <v>40.00652789223853</v>
      </c>
      <c r="AG300" s="8">
        <v>-35.089830854860381</v>
      </c>
      <c r="AH300" s="8">
        <v>-20.373997439473047</v>
      </c>
      <c r="AI300" s="29"/>
      <c r="AJ300" s="24" t="s">
        <v>1</v>
      </c>
      <c r="AK300" s="24" t="s">
        <v>1</v>
      </c>
      <c r="AL300" s="11"/>
      <c r="AM300" s="24" t="s">
        <v>1</v>
      </c>
      <c r="AN300" s="8" t="s">
        <v>1</v>
      </c>
      <c r="AO300" s="8" t="s">
        <v>1</v>
      </c>
      <c r="AP300" s="8" t="s">
        <v>1</v>
      </c>
      <c r="AQ300" s="8" t="s">
        <v>1</v>
      </c>
      <c r="AR300" s="8" t="s">
        <v>1</v>
      </c>
      <c r="AS300" s="8" t="s">
        <v>1</v>
      </c>
      <c r="AT300" s="8" t="s">
        <v>1</v>
      </c>
      <c r="AU300" s="8" t="s">
        <v>1</v>
      </c>
      <c r="AV300" s="8" t="s">
        <v>1</v>
      </c>
      <c r="AW300" s="8" t="s">
        <v>1</v>
      </c>
      <c r="AX300" s="8" t="s">
        <v>1</v>
      </c>
      <c r="AY300" s="8" t="s">
        <v>1</v>
      </c>
      <c r="AZ300" s="8" t="s">
        <v>1</v>
      </c>
      <c r="BA300" s="29"/>
      <c r="BB300" s="24" t="s">
        <v>1</v>
      </c>
      <c r="BC300" s="24" t="s">
        <v>1</v>
      </c>
    </row>
    <row r="301" spans="1:55" s="6" customFormat="1" ht="22.5" x14ac:dyDescent="0.25">
      <c r="A301" s="52" t="s">
        <v>86</v>
      </c>
      <c r="B301" s="4" t="s">
        <v>15</v>
      </c>
      <c r="C301" s="24" t="s">
        <v>1</v>
      </c>
      <c r="D301" s="8">
        <f t="shared" ref="D301:I301" si="345">(D287/C287-1)*100</f>
        <v>21.629120293398074</v>
      </c>
      <c r="E301" s="8">
        <f t="shared" si="345"/>
        <v>-9.4553369371182185</v>
      </c>
      <c r="F301" s="8">
        <f t="shared" si="345"/>
        <v>20.926310799970828</v>
      </c>
      <c r="G301" s="8">
        <f t="shared" si="345"/>
        <v>-19.116717476446411</v>
      </c>
      <c r="H301" s="8">
        <f t="shared" si="345"/>
        <v>1.6707406697341387</v>
      </c>
      <c r="I301" s="8">
        <f t="shared" si="345"/>
        <v>-8.4822556841916317</v>
      </c>
      <c r="J301" s="8">
        <f t="shared" si="326"/>
        <v>-14.008358158839352</v>
      </c>
      <c r="K301" s="8">
        <f t="shared" si="326"/>
        <v>-10.952394158397727</v>
      </c>
      <c r="L301" s="8">
        <v>4.0524682553227942</v>
      </c>
      <c r="M301" s="8">
        <v>-14.323922929710232</v>
      </c>
      <c r="N301" s="8">
        <v>44.323445510961875</v>
      </c>
      <c r="O301" s="8">
        <v>-36.625060246867513</v>
      </c>
      <c r="P301" s="8">
        <v>73.087719298835196</v>
      </c>
      <c r="Q301" s="29"/>
      <c r="R301" s="24" t="s">
        <v>1</v>
      </c>
      <c r="S301" s="24" t="s">
        <v>1</v>
      </c>
      <c r="T301" s="7"/>
      <c r="U301" s="24" t="s">
        <v>1</v>
      </c>
      <c r="V301" s="8">
        <f t="shared" ref="V301:AA301" si="346">(V287/U287-1)*100</f>
        <v>396.37460317460318</v>
      </c>
      <c r="W301" s="8">
        <f t="shared" si="346"/>
        <v>-73.301653896826522</v>
      </c>
      <c r="X301" s="8">
        <f t="shared" si="346"/>
        <v>-58.677685950413228</v>
      </c>
      <c r="Y301" s="8">
        <f t="shared" si="346"/>
        <v>90.434782608695656</v>
      </c>
      <c r="Z301" s="8">
        <f t="shared" si="346"/>
        <v>219.00152207001523</v>
      </c>
      <c r="AA301" s="8">
        <f t="shared" si="346"/>
        <v>-56.866936407359333</v>
      </c>
      <c r="AB301" s="8">
        <v>57.391592920353965</v>
      </c>
      <c r="AC301" s="8">
        <v>118.01773941890046</v>
      </c>
      <c r="AD301" s="8">
        <v>119.31012250161194</v>
      </c>
      <c r="AE301" s="8">
        <v>-90.533588122886968</v>
      </c>
      <c r="AF301" s="8">
        <v>849.68944099378871</v>
      </c>
      <c r="AG301" s="8">
        <v>70.274689339437543</v>
      </c>
      <c r="AH301" s="8">
        <v>-54.292298828500087</v>
      </c>
      <c r="AI301" s="29"/>
      <c r="AJ301" s="24" t="s">
        <v>1</v>
      </c>
      <c r="AK301" s="24" t="s">
        <v>1</v>
      </c>
      <c r="AL301" s="11"/>
      <c r="AM301" s="24" t="s">
        <v>1</v>
      </c>
      <c r="AN301" s="8">
        <f t="shared" ref="AN301:AS301" si="347">(AN287/AM287-1)*100</f>
        <v>15.89990691136971</v>
      </c>
      <c r="AO301" s="8">
        <f t="shared" si="347"/>
        <v>-5.274907412215379</v>
      </c>
      <c r="AP301" s="8">
        <f t="shared" si="347"/>
        <v>22.395369841103509</v>
      </c>
      <c r="AQ301" s="8">
        <f t="shared" si="347"/>
        <v>-19.799279860696494</v>
      </c>
      <c r="AR301" s="8">
        <f t="shared" si="347"/>
        <v>-1.5444983971804049</v>
      </c>
      <c r="AS301" s="8">
        <f t="shared" si="347"/>
        <v>-6.1629784000947652</v>
      </c>
      <c r="AT301" s="8">
        <v>-15.581539547458034</v>
      </c>
      <c r="AU301" s="8">
        <v>-16.250420807615708</v>
      </c>
      <c r="AV301" s="8">
        <v>-8.2730152251224602</v>
      </c>
      <c r="AW301" s="8">
        <v>5.1613189344072774</v>
      </c>
      <c r="AX301" s="8">
        <v>25.787343625137837</v>
      </c>
      <c r="AY301" s="8">
        <v>-55.200815088031305</v>
      </c>
      <c r="AZ301" s="8">
        <v>157.21775503373453</v>
      </c>
      <c r="BA301" s="29"/>
      <c r="BB301" s="24" t="s">
        <v>1</v>
      </c>
      <c r="BC301" s="24" t="s">
        <v>1</v>
      </c>
    </row>
    <row r="302" spans="1:55" ht="22.5" x14ac:dyDescent="0.25">
      <c r="A302" s="47" t="s">
        <v>36</v>
      </c>
      <c r="B302" s="17" t="s">
        <v>55</v>
      </c>
      <c r="C302" s="28">
        <v>17224.178</v>
      </c>
      <c r="D302" s="28">
        <v>22356.536</v>
      </c>
      <c r="E302" s="28">
        <v>6112.5680000000002</v>
      </c>
      <c r="F302" s="28">
        <v>17894.445</v>
      </c>
      <c r="G302" s="28">
        <v>24302.581999999999</v>
      </c>
      <c r="H302" s="28">
        <v>31949.401999999998</v>
      </c>
      <c r="I302" s="28">
        <v>6134.6719999999996</v>
      </c>
      <c r="J302" s="28">
        <v>10714.620999999999</v>
      </c>
      <c r="K302" s="28">
        <v>17076.165999999997</v>
      </c>
      <c r="L302" s="28">
        <v>26602.967000000001</v>
      </c>
      <c r="M302" s="28">
        <v>4577.3109999999997</v>
      </c>
      <c r="N302" s="28">
        <v>13017.510676999998</v>
      </c>
      <c r="O302" s="28">
        <v>19496.922849853585</v>
      </c>
      <c r="P302" s="28">
        <v>28634.170767999996</v>
      </c>
      <c r="Q302" s="29"/>
      <c r="R302" s="19" t="s">
        <v>1</v>
      </c>
      <c r="S302" s="19">
        <f>IFERROR(P302/L302-1,"X")</f>
        <v>7.6352527445528784E-2</v>
      </c>
      <c r="T302" s="7"/>
      <c r="U302" s="28">
        <v>3736.3389999999999</v>
      </c>
      <c r="V302" s="28">
        <v>3212.625</v>
      </c>
      <c r="W302" s="28">
        <v>394.44200000000001</v>
      </c>
      <c r="X302" s="28">
        <v>942.08299999999997</v>
      </c>
      <c r="Y302" s="28">
        <v>1489.258</v>
      </c>
      <c r="Z302" s="28">
        <v>2424.645</v>
      </c>
      <c r="AA302" s="28">
        <v>981.625</v>
      </c>
      <c r="AB302" s="28">
        <v>1884.1869999999999</v>
      </c>
      <c r="AC302" s="28">
        <v>3042.5349999999999</v>
      </c>
      <c r="AD302" s="28">
        <v>4404.692</v>
      </c>
      <c r="AE302" s="28">
        <v>1095.202</v>
      </c>
      <c r="AF302" s="28">
        <v>2668.4384469999995</v>
      </c>
      <c r="AG302" s="28">
        <v>4629.4215590000003</v>
      </c>
      <c r="AH302" s="28">
        <v>7318.4630809999999</v>
      </c>
      <c r="AI302" s="29"/>
      <c r="AJ302" s="19" t="s">
        <v>1</v>
      </c>
      <c r="AK302" s="19">
        <f>IFERROR(AH302/AD302-1,"X")</f>
        <v>0.6615152843831078</v>
      </c>
      <c r="AL302" s="11"/>
      <c r="AM302" s="28">
        <v>13487.839</v>
      </c>
      <c r="AN302" s="28">
        <v>19143.911</v>
      </c>
      <c r="AO302" s="28">
        <v>5718.1260000000002</v>
      </c>
      <c r="AP302" s="28">
        <v>16952.362000000001</v>
      </c>
      <c r="AQ302" s="28">
        <v>22813.324000000001</v>
      </c>
      <c r="AR302" s="28">
        <v>29524.757000000001</v>
      </c>
      <c r="AS302" s="28">
        <v>5153.0469999999996</v>
      </c>
      <c r="AT302" s="28">
        <v>8830.4339999999993</v>
      </c>
      <c r="AU302" s="28">
        <v>14033.630999999999</v>
      </c>
      <c r="AV302" s="28">
        <v>22198.275000000001</v>
      </c>
      <c r="AW302" s="28">
        <v>3482.1089999999999</v>
      </c>
      <c r="AX302" s="28">
        <v>10349.07223</v>
      </c>
      <c r="AY302" s="28">
        <v>14867.501290853585</v>
      </c>
      <c r="AZ302" s="28">
        <v>21315.707686999995</v>
      </c>
      <c r="BA302" s="29"/>
      <c r="BB302" s="19" t="s">
        <v>1</v>
      </c>
      <c r="BC302" s="19">
        <f>IFERROR(AZ302/AV302-1,"X")</f>
        <v>-3.975837370246138E-2</v>
      </c>
    </row>
    <row r="303" spans="1:55" ht="22.5" x14ac:dyDescent="0.25">
      <c r="A303" s="48" t="s">
        <v>37</v>
      </c>
      <c r="B303" s="4" t="s">
        <v>3</v>
      </c>
      <c r="C303" s="37">
        <v>7591</v>
      </c>
      <c r="D303" s="37">
        <v>9179</v>
      </c>
      <c r="E303" s="37">
        <v>2868</v>
      </c>
      <c r="F303" s="37">
        <v>6673</v>
      </c>
      <c r="G303" s="37">
        <v>10124</v>
      </c>
      <c r="H303" s="37">
        <v>11633</v>
      </c>
      <c r="I303" s="37">
        <v>1925</v>
      </c>
      <c r="J303" s="37">
        <v>7547</v>
      </c>
      <c r="K303" s="37">
        <v>3018</v>
      </c>
      <c r="L303" s="37">
        <v>4219</v>
      </c>
      <c r="M303" s="37">
        <v>675</v>
      </c>
      <c r="N303" s="37">
        <v>3445</v>
      </c>
      <c r="O303" s="37">
        <v>2175.8410327076563</v>
      </c>
      <c r="P303" s="37">
        <v>2549</v>
      </c>
      <c r="Q303" s="29"/>
      <c r="R303" s="24" t="s">
        <v>1</v>
      </c>
      <c r="S303" s="24">
        <f>IFERROR(P303/L303-1,"X")</f>
        <v>-0.39582839535434933</v>
      </c>
      <c r="T303" s="7"/>
      <c r="U303" s="37">
        <v>419</v>
      </c>
      <c r="V303" s="37">
        <v>459</v>
      </c>
      <c r="W303" s="37">
        <v>56</v>
      </c>
      <c r="X303" s="37">
        <v>147</v>
      </c>
      <c r="Y303" s="37">
        <v>244</v>
      </c>
      <c r="Z303" s="37">
        <v>371</v>
      </c>
      <c r="AA303" s="37">
        <v>113</v>
      </c>
      <c r="AB303" s="37">
        <v>245</v>
      </c>
      <c r="AC303" s="37">
        <v>372</v>
      </c>
      <c r="AD303" s="37">
        <v>500</v>
      </c>
      <c r="AE303" s="37">
        <v>110</v>
      </c>
      <c r="AF303" s="37">
        <v>246</v>
      </c>
      <c r="AG303" s="37">
        <v>399</v>
      </c>
      <c r="AH303" s="37">
        <v>576</v>
      </c>
      <c r="AI303" s="29"/>
      <c r="AJ303" s="24" t="s">
        <v>1</v>
      </c>
      <c r="AK303" s="24">
        <f>IFERROR(AH303/AD303-1,"X")</f>
        <v>0.15199999999999991</v>
      </c>
      <c r="AL303" s="11"/>
      <c r="AM303" s="37">
        <v>7172</v>
      </c>
      <c r="AN303" s="37">
        <v>8720</v>
      </c>
      <c r="AO303" s="37">
        <v>2812</v>
      </c>
      <c r="AP303" s="37">
        <v>6526</v>
      </c>
      <c r="AQ303" s="37">
        <v>9880</v>
      </c>
      <c r="AR303" s="37">
        <v>11262</v>
      </c>
      <c r="AS303" s="37">
        <v>1812</v>
      </c>
      <c r="AT303" s="37">
        <v>7302</v>
      </c>
      <c r="AU303" s="37">
        <v>2646</v>
      </c>
      <c r="AV303" s="37">
        <v>3719</v>
      </c>
      <c r="AW303" s="37">
        <v>565</v>
      </c>
      <c r="AX303" s="37">
        <v>3199</v>
      </c>
      <c r="AY303" s="37">
        <v>1776.8410327076565</v>
      </c>
      <c r="AZ303" s="37">
        <v>1973</v>
      </c>
      <c r="BA303" s="29"/>
      <c r="BB303" s="24" t="s">
        <v>1</v>
      </c>
      <c r="BC303" s="24">
        <f>IFERROR(AZ303/AV303-1,"X")</f>
        <v>-0.46948104329120732</v>
      </c>
    </row>
    <row r="304" spans="1:55" ht="33.75" x14ac:dyDescent="0.25">
      <c r="A304" s="48" t="s">
        <v>38</v>
      </c>
      <c r="B304" s="4" t="s">
        <v>55</v>
      </c>
      <c r="C304" s="8">
        <v>15266.74</v>
      </c>
      <c r="D304" s="8">
        <v>13283.203</v>
      </c>
      <c r="E304" s="8">
        <v>14459.237999999999</v>
      </c>
      <c r="F304" s="8">
        <v>15110.089</v>
      </c>
      <c r="G304" s="8">
        <v>14186.800999999999</v>
      </c>
      <c r="H304" s="8">
        <v>13187.959000000001</v>
      </c>
      <c r="I304" s="8">
        <v>12860.421</v>
      </c>
      <c r="J304" s="8">
        <v>10998.813</v>
      </c>
      <c r="K304" s="8">
        <v>12237.168</v>
      </c>
      <c r="L304" s="8">
        <v>12984.186</v>
      </c>
      <c r="M304" s="8">
        <v>13789.552000000001</v>
      </c>
      <c r="N304" s="8">
        <v>14578.879950999997</v>
      </c>
      <c r="O304" s="8">
        <v>15526.836308556058</v>
      </c>
      <c r="P304" s="8">
        <v>16266.570092000005</v>
      </c>
      <c r="Q304" s="29"/>
      <c r="R304" s="24" t="s">
        <v>1</v>
      </c>
      <c r="S304" s="24">
        <f>IFERROR(P304/L304-1,"X")</f>
        <v>0.25279860377847374</v>
      </c>
      <c r="T304" s="7"/>
      <c r="U304" s="8">
        <v>4302.4459999999999</v>
      </c>
      <c r="V304" s="8">
        <v>2630.232</v>
      </c>
      <c r="W304" s="8">
        <v>1573.0840000000001</v>
      </c>
      <c r="X304" s="8">
        <v>1242.0609999999999</v>
      </c>
      <c r="Y304" s="8">
        <v>1169.4490000000001</v>
      </c>
      <c r="Z304" s="8">
        <v>1263.096</v>
      </c>
      <c r="AA304" s="8">
        <v>1526.7829999999999</v>
      </c>
      <c r="AB304" s="8">
        <v>1575.0450000000001</v>
      </c>
      <c r="AC304" s="8">
        <v>1935.4639999999999</v>
      </c>
      <c r="AD304" s="8">
        <v>2138.402</v>
      </c>
      <c r="AE304" s="8">
        <v>2430.5390000000002</v>
      </c>
      <c r="AF304" s="8">
        <v>2861.6969779999999</v>
      </c>
      <c r="AG304" s="8">
        <v>3323.5080799999996</v>
      </c>
      <c r="AH304" s="8">
        <v>3690.9327700000003</v>
      </c>
      <c r="AI304" s="29"/>
      <c r="AJ304" s="24" t="s">
        <v>1</v>
      </c>
      <c r="AK304" s="24">
        <f>IFERROR(AH304/AD304-1,"X")</f>
        <v>0.72602381123848558</v>
      </c>
      <c r="AL304" s="11"/>
      <c r="AM304" s="8">
        <v>10964.294</v>
      </c>
      <c r="AN304" s="8">
        <v>10652.971</v>
      </c>
      <c r="AO304" s="8">
        <v>12886.154</v>
      </c>
      <c r="AP304" s="8">
        <v>13868.028</v>
      </c>
      <c r="AQ304" s="8">
        <v>13017.352000000001</v>
      </c>
      <c r="AR304" s="8">
        <v>11924.862999999999</v>
      </c>
      <c r="AS304" s="8">
        <v>11333.638000000001</v>
      </c>
      <c r="AT304" s="8">
        <v>9423.768</v>
      </c>
      <c r="AU304" s="8">
        <v>10301.704</v>
      </c>
      <c r="AV304" s="8">
        <v>10845.784</v>
      </c>
      <c r="AW304" s="8">
        <v>11359.013000000001</v>
      </c>
      <c r="AX304" s="8">
        <v>11717.182972999997</v>
      </c>
      <c r="AY304" s="8">
        <v>12203.328228556058</v>
      </c>
      <c r="AZ304" s="8">
        <v>12575.637322000006</v>
      </c>
      <c r="BA304" s="29"/>
      <c r="BB304" s="24" t="s">
        <v>1</v>
      </c>
      <c r="BC304" s="24">
        <f>IFERROR(AZ304/AV304-1,"X")</f>
        <v>0.15949546127785741</v>
      </c>
    </row>
    <row r="305" spans="1:55" ht="22.5" x14ac:dyDescent="0.25">
      <c r="A305" s="47" t="s">
        <v>39</v>
      </c>
      <c r="B305" s="17"/>
      <c r="C305" s="28"/>
      <c r="D305" s="28"/>
      <c r="E305" s="28"/>
      <c r="F305" s="28"/>
      <c r="G305" s="28"/>
      <c r="H305" s="28"/>
      <c r="I305" s="28"/>
      <c r="J305" s="28"/>
      <c r="K305" s="28"/>
      <c r="L305" s="28"/>
      <c r="M305" s="28"/>
      <c r="N305" s="28"/>
      <c r="O305" s="28"/>
      <c r="P305" s="28"/>
      <c r="Q305" s="29"/>
      <c r="R305" s="19"/>
      <c r="S305" s="19"/>
      <c r="T305" s="7"/>
      <c r="U305" s="28"/>
      <c r="V305" s="28"/>
      <c r="W305" s="28"/>
      <c r="X305" s="28"/>
      <c r="Y305" s="28"/>
      <c r="Z305" s="28"/>
      <c r="AA305" s="28"/>
      <c r="AB305" s="28"/>
      <c r="AC305" s="28"/>
      <c r="AD305" s="28"/>
      <c r="AE305" s="28"/>
      <c r="AF305" s="28"/>
      <c r="AG305" s="28"/>
      <c r="AH305" s="28"/>
      <c r="AI305" s="29"/>
      <c r="AJ305" s="19"/>
      <c r="AK305" s="19"/>
      <c r="AL305" s="11"/>
      <c r="AM305" s="28"/>
      <c r="AN305" s="28"/>
      <c r="AO305" s="28"/>
      <c r="AP305" s="28"/>
      <c r="AQ305" s="28"/>
      <c r="AR305" s="28"/>
      <c r="AS305" s="28"/>
      <c r="AT305" s="28"/>
      <c r="AU305" s="28"/>
      <c r="AV305" s="28"/>
      <c r="AW305" s="28"/>
      <c r="AX305" s="28"/>
      <c r="AY305" s="28"/>
      <c r="AZ305" s="28"/>
      <c r="BA305" s="29"/>
      <c r="BB305" s="19"/>
      <c r="BC305" s="19"/>
    </row>
    <row r="306" spans="1:55" ht="45" x14ac:dyDescent="0.25">
      <c r="A306" s="52" t="s">
        <v>40</v>
      </c>
      <c r="B306" s="4" t="s">
        <v>3</v>
      </c>
      <c r="C306" s="37">
        <v>159068</v>
      </c>
      <c r="D306" s="37">
        <v>235718</v>
      </c>
      <c r="E306" s="37">
        <v>156944</v>
      </c>
      <c r="F306" s="37">
        <v>214018</v>
      </c>
      <c r="G306" s="37">
        <v>359888</v>
      </c>
      <c r="H306" s="37">
        <v>673284</v>
      </c>
      <c r="I306" s="37">
        <v>63827</v>
      </c>
      <c r="J306" s="37">
        <v>106925</v>
      </c>
      <c r="K306" s="37">
        <v>354513</v>
      </c>
      <c r="L306" s="37">
        <v>431342</v>
      </c>
      <c r="M306" s="37">
        <v>43811</v>
      </c>
      <c r="N306" s="37">
        <v>133837</v>
      </c>
      <c r="O306" s="37">
        <v>177143.74587048127</v>
      </c>
      <c r="P306" s="37">
        <v>409986</v>
      </c>
      <c r="Q306" s="29"/>
      <c r="R306" s="24" t="s">
        <v>1</v>
      </c>
      <c r="S306" s="24">
        <f>IFERROR(P306/L306-1,"X")</f>
        <v>-4.9510597159562519E-2</v>
      </c>
      <c r="T306" s="7"/>
      <c r="U306" s="37">
        <v>53961</v>
      </c>
      <c r="V306" s="37">
        <v>112848</v>
      </c>
      <c r="W306" s="37">
        <v>82520</v>
      </c>
      <c r="X306" s="37">
        <v>130221</v>
      </c>
      <c r="Y306" s="37">
        <v>73990</v>
      </c>
      <c r="Z306" s="37">
        <v>236638</v>
      </c>
      <c r="AA306" s="37">
        <v>40615</v>
      </c>
      <c r="AB306" s="37">
        <v>47201</v>
      </c>
      <c r="AC306" s="37">
        <v>56231</v>
      </c>
      <c r="AD306" s="37">
        <v>84906</v>
      </c>
      <c r="AE306" s="37">
        <v>40268</v>
      </c>
      <c r="AF306" s="37">
        <v>122776</v>
      </c>
      <c r="AG306" s="37">
        <v>155355</v>
      </c>
      <c r="AH306" s="37">
        <v>206542</v>
      </c>
      <c r="AI306" s="29"/>
      <c r="AJ306" s="24" t="s">
        <v>1</v>
      </c>
      <c r="AK306" s="24">
        <f>IFERROR(AH306/AD306-1,"X")</f>
        <v>1.4325960473935884</v>
      </c>
      <c r="AL306" s="11"/>
      <c r="AM306" s="37">
        <v>105107</v>
      </c>
      <c r="AN306" s="37">
        <v>122870</v>
      </c>
      <c r="AO306" s="37">
        <v>74424</v>
      </c>
      <c r="AP306" s="37">
        <v>83797</v>
      </c>
      <c r="AQ306" s="37">
        <v>285898</v>
      </c>
      <c r="AR306" s="37">
        <v>436646</v>
      </c>
      <c r="AS306" s="37">
        <v>23212</v>
      </c>
      <c r="AT306" s="37">
        <v>59724</v>
      </c>
      <c r="AU306" s="37">
        <v>298282</v>
      </c>
      <c r="AV306" s="37">
        <v>346436</v>
      </c>
      <c r="AW306" s="37">
        <v>3543</v>
      </c>
      <c r="AX306" s="37">
        <v>11061</v>
      </c>
      <c r="AY306" s="37">
        <v>21788.745870481271</v>
      </c>
      <c r="AZ306" s="37">
        <v>203444</v>
      </c>
      <c r="BA306" s="29"/>
      <c r="BB306" s="24" t="s">
        <v>1</v>
      </c>
      <c r="BC306" s="24">
        <f>IFERROR(AZ306/AV306-1,"X")</f>
        <v>-0.41275156161599835</v>
      </c>
    </row>
    <row r="307" spans="1:55" x14ac:dyDescent="0.25">
      <c r="A307" s="52" t="s">
        <v>41</v>
      </c>
      <c r="B307" s="4" t="s">
        <v>3</v>
      </c>
      <c r="C307" s="37">
        <v>148079</v>
      </c>
      <c r="D307" s="37">
        <v>221799</v>
      </c>
      <c r="E307" s="37">
        <v>154456</v>
      </c>
      <c r="F307" s="37">
        <v>206548</v>
      </c>
      <c r="G307" s="37">
        <v>344473</v>
      </c>
      <c r="H307" s="37">
        <v>643243</v>
      </c>
      <c r="I307" s="37">
        <v>52180</v>
      </c>
      <c r="J307" s="37">
        <v>86418</v>
      </c>
      <c r="K307" s="37">
        <v>325006</v>
      </c>
      <c r="L307" s="37">
        <v>374361</v>
      </c>
      <c r="M307" s="37">
        <v>3832</v>
      </c>
      <c r="N307" s="37">
        <v>57698</v>
      </c>
      <c r="O307" s="37">
        <v>68509.629202786324</v>
      </c>
      <c r="P307" s="37">
        <v>258004</v>
      </c>
      <c r="Q307" s="29"/>
      <c r="R307" s="24" t="s">
        <v>1</v>
      </c>
      <c r="S307" s="24">
        <f>IFERROR(P307/L307-1,"X")</f>
        <v>-0.31081496202863013</v>
      </c>
      <c r="T307" s="7"/>
      <c r="U307" s="37">
        <v>48951</v>
      </c>
      <c r="V307" s="37">
        <v>105006</v>
      </c>
      <c r="W307" s="37">
        <v>80045</v>
      </c>
      <c r="X307" s="37">
        <v>122833</v>
      </c>
      <c r="Y307" s="37">
        <v>58683</v>
      </c>
      <c r="Z307" s="37">
        <v>206976</v>
      </c>
      <c r="AA307" s="37">
        <v>28996</v>
      </c>
      <c r="AB307" s="37">
        <v>29173</v>
      </c>
      <c r="AC307" s="37">
        <v>29255</v>
      </c>
      <c r="AD307" s="37">
        <v>30517</v>
      </c>
      <c r="AE307" s="37">
        <v>331</v>
      </c>
      <c r="AF307" s="37">
        <v>46711</v>
      </c>
      <c r="AG307" s="37">
        <v>47376</v>
      </c>
      <c r="AH307" s="37">
        <v>55231</v>
      </c>
      <c r="AI307" s="29"/>
      <c r="AJ307" s="24" t="s">
        <v>1</v>
      </c>
      <c r="AK307" s="24">
        <f>IFERROR(AH307/AD307-1,"X")</f>
        <v>0.80984369367893305</v>
      </c>
      <c r="AL307" s="11"/>
      <c r="AM307" s="37">
        <v>99128</v>
      </c>
      <c r="AN307" s="37">
        <v>116793</v>
      </c>
      <c r="AO307" s="37">
        <v>74411</v>
      </c>
      <c r="AP307" s="37">
        <v>83715</v>
      </c>
      <c r="AQ307" s="37">
        <v>285790</v>
      </c>
      <c r="AR307" s="37">
        <v>436267</v>
      </c>
      <c r="AS307" s="37">
        <v>23184</v>
      </c>
      <c r="AT307" s="37">
        <v>57245</v>
      </c>
      <c r="AU307" s="37">
        <v>295751</v>
      </c>
      <c r="AV307" s="37">
        <v>343844</v>
      </c>
      <c r="AW307" s="37">
        <v>3501</v>
      </c>
      <c r="AX307" s="37">
        <v>10987</v>
      </c>
      <c r="AY307" s="37">
        <v>21133.629202786327</v>
      </c>
      <c r="AZ307" s="37">
        <v>202773</v>
      </c>
      <c r="BA307" s="29"/>
      <c r="BB307" s="24" t="s">
        <v>1</v>
      </c>
      <c r="BC307" s="24">
        <f>IFERROR(AZ307/AV307-1,"X")</f>
        <v>-0.41027617175230624</v>
      </c>
    </row>
    <row r="308" spans="1:55" s="6" customFormat="1" ht="45" x14ac:dyDescent="0.25">
      <c r="A308" s="52" t="s">
        <v>110</v>
      </c>
      <c r="B308" s="4" t="s">
        <v>3</v>
      </c>
      <c r="C308" s="37">
        <v>50293</v>
      </c>
      <c r="D308" s="37">
        <v>76650</v>
      </c>
      <c r="E308" s="37">
        <v>156944</v>
      </c>
      <c r="F308" s="37">
        <v>57074</v>
      </c>
      <c r="G308" s="37">
        <v>145870</v>
      </c>
      <c r="H308" s="37">
        <v>313396</v>
      </c>
      <c r="I308" s="37">
        <v>63827</v>
      </c>
      <c r="J308" s="37">
        <v>43098</v>
      </c>
      <c r="K308" s="37">
        <v>247588</v>
      </c>
      <c r="L308" s="37">
        <v>76829</v>
      </c>
      <c r="M308" s="37">
        <v>43811</v>
      </c>
      <c r="N308" s="37">
        <v>90026</v>
      </c>
      <c r="O308" s="37">
        <v>43306.745870481274</v>
      </c>
      <c r="P308" s="37">
        <v>232842.25412951873</v>
      </c>
      <c r="Q308" s="29"/>
      <c r="R308" s="24">
        <f>IFERROR(P308/O308-1,"X")</f>
        <v>4.3765816260101076</v>
      </c>
      <c r="S308" s="24">
        <f>IFERROR(P308/L308-1,"X")</f>
        <v>2.0306557957219113</v>
      </c>
      <c r="T308" s="7"/>
      <c r="U308" s="37">
        <v>29624</v>
      </c>
      <c r="V308" s="37">
        <v>58887</v>
      </c>
      <c r="W308" s="37">
        <v>82520</v>
      </c>
      <c r="X308" s="37">
        <v>47701</v>
      </c>
      <c r="Y308" s="37">
        <v>-56231</v>
      </c>
      <c r="Z308" s="37">
        <v>162648</v>
      </c>
      <c r="AA308" s="37">
        <v>40615</v>
      </c>
      <c r="AB308" s="37">
        <v>6586</v>
      </c>
      <c r="AC308" s="37">
        <v>9030</v>
      </c>
      <c r="AD308" s="37">
        <v>28675</v>
      </c>
      <c r="AE308" s="37">
        <v>40268</v>
      </c>
      <c r="AF308" s="37">
        <v>82508</v>
      </c>
      <c r="AG308" s="37">
        <v>32579</v>
      </c>
      <c r="AH308" s="37">
        <v>51187</v>
      </c>
      <c r="AI308" s="29"/>
      <c r="AJ308" s="24">
        <f>IFERROR(AH308/AG308-1,"X")</f>
        <v>0.57116547469228651</v>
      </c>
      <c r="AK308" s="24">
        <f>IFERROR(AH308/AD308-1,"X")</f>
        <v>0.78507410636442887</v>
      </c>
      <c r="AL308" s="11"/>
      <c r="AM308" s="37">
        <v>20669</v>
      </c>
      <c r="AN308" s="37">
        <v>17763</v>
      </c>
      <c r="AO308" s="37">
        <v>74424</v>
      </c>
      <c r="AP308" s="37">
        <v>9373</v>
      </c>
      <c r="AQ308" s="37">
        <v>202101</v>
      </c>
      <c r="AR308" s="37">
        <v>150748</v>
      </c>
      <c r="AS308" s="37">
        <v>23212</v>
      </c>
      <c r="AT308" s="37">
        <v>36512</v>
      </c>
      <c r="AU308" s="37">
        <v>238558</v>
      </c>
      <c r="AV308" s="37">
        <v>48154</v>
      </c>
      <c r="AW308" s="37">
        <v>3543</v>
      </c>
      <c r="AX308" s="37">
        <v>7518</v>
      </c>
      <c r="AY308" s="37">
        <v>10727.745870481271</v>
      </c>
      <c r="AZ308" s="37">
        <v>181655.25412951873</v>
      </c>
      <c r="BA308" s="29"/>
      <c r="BB308" s="24">
        <f>IFERROR(AZ308/AY308-1,"X")</f>
        <v>15.933217501858035</v>
      </c>
      <c r="BC308" s="24">
        <f>IFERROR(AZ308/AV308-1,"X")</f>
        <v>2.7723814040270534</v>
      </c>
    </row>
    <row r="309" spans="1:55" s="6" customFormat="1" x14ac:dyDescent="0.25">
      <c r="A309" s="52" t="s">
        <v>41</v>
      </c>
      <c r="B309" s="4" t="s">
        <v>3</v>
      </c>
      <c r="C309" s="37">
        <v>47987</v>
      </c>
      <c r="D309" s="37">
        <v>73720</v>
      </c>
      <c r="E309" s="37">
        <v>154456</v>
      </c>
      <c r="F309" s="37">
        <v>52092</v>
      </c>
      <c r="G309" s="37">
        <v>137925</v>
      </c>
      <c r="H309" s="37">
        <v>298770</v>
      </c>
      <c r="I309" s="37">
        <v>52180</v>
      </c>
      <c r="J309" s="37">
        <v>34238</v>
      </c>
      <c r="K309" s="37">
        <v>238588</v>
      </c>
      <c r="L309" s="37">
        <v>49355</v>
      </c>
      <c r="M309" s="37">
        <v>3832</v>
      </c>
      <c r="N309" s="37">
        <v>53866</v>
      </c>
      <c r="O309" s="37">
        <v>10811.629202786327</v>
      </c>
      <c r="P309" s="37">
        <v>189494.37079721366</v>
      </c>
      <c r="Q309" s="29"/>
      <c r="R309" s="24">
        <f>IFERROR(P309/O309-1,"X")</f>
        <v>16.526902490179552</v>
      </c>
      <c r="S309" s="24">
        <f>IFERROR(P309/L309-1,"X")</f>
        <v>2.8394158808066794</v>
      </c>
      <c r="T309" s="7"/>
      <c r="U309" s="37">
        <v>27488</v>
      </c>
      <c r="V309" s="37">
        <v>56055</v>
      </c>
      <c r="W309" s="37">
        <v>80045</v>
      </c>
      <c r="X309" s="37">
        <v>42788</v>
      </c>
      <c r="Y309" s="37">
        <v>-64150</v>
      </c>
      <c r="Z309" s="37">
        <v>148293</v>
      </c>
      <c r="AA309" s="37">
        <v>28996</v>
      </c>
      <c r="AB309" s="37">
        <v>177</v>
      </c>
      <c r="AC309" s="37">
        <v>82</v>
      </c>
      <c r="AD309" s="37">
        <v>1262</v>
      </c>
      <c r="AE309" s="37">
        <v>331</v>
      </c>
      <c r="AF309" s="37">
        <v>46380</v>
      </c>
      <c r="AG309" s="37">
        <v>665</v>
      </c>
      <c r="AH309" s="37">
        <v>7855</v>
      </c>
      <c r="AI309" s="29"/>
      <c r="AJ309" s="24">
        <f>IFERROR(AH309/AG309-1,"X")</f>
        <v>10.81203007518797</v>
      </c>
      <c r="AK309" s="24">
        <f>IFERROR(AH309/AD309-1,"X")</f>
        <v>5.2242472266244055</v>
      </c>
      <c r="AL309" s="11"/>
      <c r="AM309" s="37">
        <v>20499</v>
      </c>
      <c r="AN309" s="37">
        <v>17665</v>
      </c>
      <c r="AO309" s="37">
        <v>74411</v>
      </c>
      <c r="AP309" s="37">
        <v>9304</v>
      </c>
      <c r="AQ309" s="37">
        <v>202075</v>
      </c>
      <c r="AR309" s="37">
        <v>150477</v>
      </c>
      <c r="AS309" s="37">
        <v>23184</v>
      </c>
      <c r="AT309" s="37">
        <v>34061</v>
      </c>
      <c r="AU309" s="37">
        <v>238506</v>
      </c>
      <c r="AV309" s="37">
        <v>48093</v>
      </c>
      <c r="AW309" s="37">
        <v>3501</v>
      </c>
      <c r="AX309" s="37">
        <v>7486</v>
      </c>
      <c r="AY309" s="37">
        <v>10146.629202786327</v>
      </c>
      <c r="AZ309" s="37">
        <v>181639.37079721366</v>
      </c>
      <c r="BA309" s="29"/>
      <c r="BB309" s="24">
        <f>IFERROR(AZ309/AY309-1,"X")</f>
        <v>16.901449552067437</v>
      </c>
      <c r="BC309" s="24">
        <f>IFERROR(AZ309/AV309-1,"X")</f>
        <v>2.7768359386441617</v>
      </c>
    </row>
    <row r="310" spans="1:55" ht="33.75" x14ac:dyDescent="0.25">
      <c r="A310" s="52" t="s">
        <v>42</v>
      </c>
      <c r="B310" s="4" t="s">
        <v>55</v>
      </c>
      <c r="C310" s="8">
        <v>1818.329</v>
      </c>
      <c r="D310" s="8">
        <v>2055.1419999999998</v>
      </c>
      <c r="E310" s="8">
        <v>2449.038</v>
      </c>
      <c r="F310" s="8">
        <v>2749.3359999999998</v>
      </c>
      <c r="G310" s="8">
        <v>2863.3119999999999</v>
      </c>
      <c r="H310" s="8">
        <v>4571.8819999999996</v>
      </c>
      <c r="I310" s="8">
        <v>2845.39</v>
      </c>
      <c r="J310" s="8">
        <v>2666.4459999999999</v>
      </c>
      <c r="K310" s="8">
        <v>2619.098</v>
      </c>
      <c r="L310" s="8">
        <v>3295.9250000000002</v>
      </c>
      <c r="M310" s="8">
        <v>4431.1579999999994</v>
      </c>
      <c r="N310" s="8">
        <v>5906.8179290000007</v>
      </c>
      <c r="O310" s="8">
        <v>7040.7161609239229</v>
      </c>
      <c r="P310" s="8">
        <v>6320.5154299999995</v>
      </c>
      <c r="Q310" s="29"/>
      <c r="R310" s="24">
        <f>IFERROR(P310/O310-1,"X")</f>
        <v>-0.10229083440702358</v>
      </c>
      <c r="S310" s="24">
        <f>IFERROR(P310/L310-1,"X")</f>
        <v>0.91767574504881</v>
      </c>
      <c r="T310" s="7"/>
      <c r="U310" s="8">
        <v>426.69400000000002</v>
      </c>
      <c r="V310" s="8">
        <v>739.58799999999997</v>
      </c>
      <c r="W310" s="8">
        <v>1038.2260000000001</v>
      </c>
      <c r="X310" s="8">
        <v>642.60900000000004</v>
      </c>
      <c r="Y310" s="8">
        <v>709.84799999999996</v>
      </c>
      <c r="Z310" s="8">
        <v>682.87199999999996</v>
      </c>
      <c r="AA310" s="8">
        <v>288.613</v>
      </c>
      <c r="AB310" s="8">
        <v>296.226</v>
      </c>
      <c r="AC310" s="8">
        <v>466.79</v>
      </c>
      <c r="AD310" s="8">
        <v>1490.087</v>
      </c>
      <c r="AE310" s="8">
        <v>2501.9569999999999</v>
      </c>
      <c r="AF310" s="8">
        <v>3392.8913720000005</v>
      </c>
      <c r="AG310" s="8">
        <v>3802.392218</v>
      </c>
      <c r="AH310" s="8">
        <v>4135.1606529999999</v>
      </c>
      <c r="AI310" s="29"/>
      <c r="AJ310" s="24">
        <f>IFERROR(AH310/AG310-1,"X")</f>
        <v>8.7515547035027064E-2</v>
      </c>
      <c r="AK310" s="24">
        <f>IFERROR(AH310/AD310-1,"X")</f>
        <v>1.7751135692077038</v>
      </c>
      <c r="AL310" s="11"/>
      <c r="AM310" s="8">
        <v>1391.635</v>
      </c>
      <c r="AN310" s="8">
        <v>1315.5540000000001</v>
      </c>
      <c r="AO310" s="8">
        <v>1410.8119999999999</v>
      </c>
      <c r="AP310" s="8">
        <v>2106.7269999999999</v>
      </c>
      <c r="AQ310" s="8">
        <v>2153.4639999999999</v>
      </c>
      <c r="AR310" s="8">
        <v>3889.01</v>
      </c>
      <c r="AS310" s="8">
        <v>2556.777</v>
      </c>
      <c r="AT310" s="8">
        <v>2370.2199999999998</v>
      </c>
      <c r="AU310" s="8">
        <v>2152.308</v>
      </c>
      <c r="AV310" s="8">
        <v>1805.838</v>
      </c>
      <c r="AW310" s="8">
        <v>1929.201</v>
      </c>
      <c r="AX310" s="8">
        <v>2513.9265570000002</v>
      </c>
      <c r="AY310" s="8">
        <v>3238.3239429239225</v>
      </c>
      <c r="AZ310" s="8">
        <v>2185.354777</v>
      </c>
      <c r="BA310" s="29"/>
      <c r="BB310" s="24">
        <f>IFERROR(AZ310/AY310-1,"X")</f>
        <v>-0.32515868840878959</v>
      </c>
      <c r="BC310" s="24">
        <f>IFERROR(AZ310/AV310-1,"X")</f>
        <v>0.21016103160970157</v>
      </c>
    </row>
    <row r="311" spans="1:55" x14ac:dyDescent="0.25">
      <c r="A311" s="52" t="s">
        <v>43</v>
      </c>
      <c r="B311" s="4" t="s">
        <v>55</v>
      </c>
      <c r="C311" s="8">
        <v>1372.617</v>
      </c>
      <c r="D311" s="8">
        <v>1665.194</v>
      </c>
      <c r="E311" s="8">
        <v>2034.125</v>
      </c>
      <c r="F311" s="8">
        <v>2075.183</v>
      </c>
      <c r="G311" s="8">
        <v>2202.8040000000001</v>
      </c>
      <c r="H311" s="8">
        <v>3177.364</v>
      </c>
      <c r="I311" s="8">
        <v>2380.04</v>
      </c>
      <c r="J311" s="8">
        <v>2148.3129999999996</v>
      </c>
      <c r="K311" s="8">
        <v>1827.5360000000001</v>
      </c>
      <c r="L311" s="8">
        <v>1525.546</v>
      </c>
      <c r="M311" s="8">
        <v>1648.5740000000001</v>
      </c>
      <c r="N311" s="8">
        <v>2278.0555289999998</v>
      </c>
      <c r="O311" s="8">
        <v>2843.177425954821</v>
      </c>
      <c r="P311" s="8">
        <v>2045.8713120000004</v>
      </c>
      <c r="Q311" s="29"/>
      <c r="R311" s="24">
        <f>IFERROR(P311/O311-1,"X")</f>
        <v>-0.28042784339674554</v>
      </c>
      <c r="S311" s="24">
        <f>IFERROR(P311/L311-1,"X")</f>
        <v>0.34107480993690142</v>
      </c>
      <c r="T311" s="7"/>
      <c r="U311" s="8">
        <v>320.42500000000001</v>
      </c>
      <c r="V311" s="8">
        <v>656.41200000000003</v>
      </c>
      <c r="W311" s="8">
        <v>759.62699999999995</v>
      </c>
      <c r="X311" s="8">
        <v>441.16</v>
      </c>
      <c r="Y311" s="8">
        <v>621.31500000000005</v>
      </c>
      <c r="Z311" s="8">
        <v>335.86900000000003</v>
      </c>
      <c r="AA311" s="8">
        <v>28.407</v>
      </c>
      <c r="AB311" s="8">
        <v>38.594999999999999</v>
      </c>
      <c r="AC311" s="8">
        <v>22.911000000000001</v>
      </c>
      <c r="AD311" s="8">
        <v>23.547999999999998</v>
      </c>
      <c r="AE311" s="8">
        <v>23.132999999999999</v>
      </c>
      <c r="AF311" s="8">
        <v>118.56403</v>
      </c>
      <c r="AG311" s="8">
        <v>103.16394</v>
      </c>
      <c r="AH311" s="8">
        <v>152.80774300000002</v>
      </c>
      <c r="AI311" s="29"/>
      <c r="AJ311" s="24">
        <f>IFERROR(AH311/AG311-1,"X")</f>
        <v>0.48121274739991526</v>
      </c>
      <c r="AK311" s="24">
        <f>IFERROR(AH311/AD311-1,"X")</f>
        <v>5.4892026074401237</v>
      </c>
      <c r="AL311" s="11"/>
      <c r="AM311" s="8">
        <v>1052.192</v>
      </c>
      <c r="AN311" s="8">
        <v>1008.782</v>
      </c>
      <c r="AO311" s="8">
        <v>1274.498</v>
      </c>
      <c r="AP311" s="8">
        <v>1634.0229999999999</v>
      </c>
      <c r="AQ311" s="8">
        <v>1581.489</v>
      </c>
      <c r="AR311" s="8">
        <v>2841.4949999999999</v>
      </c>
      <c r="AS311" s="8">
        <v>2351.6329999999998</v>
      </c>
      <c r="AT311" s="8">
        <v>2109.7179999999998</v>
      </c>
      <c r="AU311" s="8">
        <v>1804.625</v>
      </c>
      <c r="AV311" s="8">
        <v>1501.998</v>
      </c>
      <c r="AW311" s="8">
        <v>1625.441</v>
      </c>
      <c r="AX311" s="8">
        <v>2159.4914989999997</v>
      </c>
      <c r="AY311" s="8">
        <v>2740.0134859548211</v>
      </c>
      <c r="AZ311" s="8">
        <v>1893.0635690000004</v>
      </c>
      <c r="BA311" s="29"/>
      <c r="BB311" s="24">
        <f>IFERROR(AZ311/AY311-1,"X")</f>
        <v>-0.3091042877329786</v>
      </c>
      <c r="BC311" s="24">
        <f>IFERROR(AZ311/AV311-1,"X")</f>
        <v>0.26036357505136509</v>
      </c>
    </row>
    <row r="312" spans="1:55" ht="45" x14ac:dyDescent="0.25">
      <c r="A312" s="52" t="s">
        <v>44</v>
      </c>
      <c r="B312" s="4" t="s">
        <v>55</v>
      </c>
      <c r="C312" s="8">
        <v>649.39</v>
      </c>
      <c r="D312" s="8">
        <v>988.84500000000003</v>
      </c>
      <c r="E312" s="8">
        <v>906.71600000000001</v>
      </c>
      <c r="F312" s="8">
        <v>842.649</v>
      </c>
      <c r="G312" s="8">
        <v>1577.9259999999999</v>
      </c>
      <c r="H312" s="8">
        <v>4548.5069999999996</v>
      </c>
      <c r="I312" s="8">
        <v>377.13099999999997</v>
      </c>
      <c r="J312" s="8">
        <v>646.04600000000005</v>
      </c>
      <c r="K312" s="8">
        <v>1153.931</v>
      </c>
      <c r="L312" s="8">
        <v>2802.4789999999998</v>
      </c>
      <c r="M312" s="8">
        <v>1878.6229999999998</v>
      </c>
      <c r="N312" s="8">
        <v>4286.1010769999993</v>
      </c>
      <c r="O312" s="8">
        <v>6135.7033950000014</v>
      </c>
      <c r="P312" s="8">
        <v>8294.9291470000007</v>
      </c>
      <c r="Q312" s="29"/>
      <c r="R312" s="24" t="s">
        <v>1</v>
      </c>
      <c r="S312" s="24">
        <f>IFERROR(P312/L312-1,"X")</f>
        <v>1.9598541673282837</v>
      </c>
      <c r="T312" s="7"/>
      <c r="U312" s="8">
        <v>212.89</v>
      </c>
      <c r="V312" s="8">
        <v>298.72699999999998</v>
      </c>
      <c r="W312" s="8">
        <v>704.173</v>
      </c>
      <c r="X312" s="8">
        <v>579.93399999999997</v>
      </c>
      <c r="Y312" s="8">
        <v>362.52300000000002</v>
      </c>
      <c r="Z312" s="8">
        <v>965.07899999999995</v>
      </c>
      <c r="AA312" s="8">
        <v>177.839</v>
      </c>
      <c r="AB312" s="8">
        <v>319.07499999999999</v>
      </c>
      <c r="AC312" s="8">
        <v>672.17100000000005</v>
      </c>
      <c r="AD312" s="8">
        <v>2056.5459999999998</v>
      </c>
      <c r="AE312" s="8">
        <v>1743.37</v>
      </c>
      <c r="AF312" s="8">
        <v>3655.3912569999998</v>
      </c>
      <c r="AG312" s="8">
        <v>5408.3938790000011</v>
      </c>
      <c r="AH312" s="8">
        <v>7447.4602329999998</v>
      </c>
      <c r="AI312" s="29"/>
      <c r="AJ312" s="24" t="s">
        <v>1</v>
      </c>
      <c r="AK312" s="24">
        <f>IFERROR(AH312/AD312-1,"X")</f>
        <v>2.6213438615037061</v>
      </c>
      <c r="AL312" s="11"/>
      <c r="AM312" s="8">
        <v>436.5</v>
      </c>
      <c r="AN312" s="8">
        <v>690.11800000000005</v>
      </c>
      <c r="AO312" s="8">
        <v>202.54300000000001</v>
      </c>
      <c r="AP312" s="8">
        <v>262.71499999999997</v>
      </c>
      <c r="AQ312" s="8">
        <v>1215.403</v>
      </c>
      <c r="AR312" s="8">
        <v>3583.4279999999999</v>
      </c>
      <c r="AS312" s="8">
        <v>199.292</v>
      </c>
      <c r="AT312" s="8">
        <v>326.971</v>
      </c>
      <c r="AU312" s="8">
        <v>481.76</v>
      </c>
      <c r="AV312" s="8">
        <v>745.93299999999999</v>
      </c>
      <c r="AW312" s="8">
        <v>135.25299999999999</v>
      </c>
      <c r="AX312" s="8">
        <v>630.70981999999992</v>
      </c>
      <c r="AY312" s="8">
        <v>727.30951599999992</v>
      </c>
      <c r="AZ312" s="8">
        <v>847.46891400000015</v>
      </c>
      <c r="BA312" s="29"/>
      <c r="BB312" s="24" t="s">
        <v>1</v>
      </c>
      <c r="BC312" s="24">
        <f>IFERROR(AZ312/AV312-1,"X")</f>
        <v>0.13611934852057783</v>
      </c>
    </row>
    <row r="313" spans="1:55" ht="22.5" x14ac:dyDescent="0.25">
      <c r="A313" s="52" t="s">
        <v>45</v>
      </c>
      <c r="B313" s="4" t="s">
        <v>55</v>
      </c>
      <c r="C313" s="8">
        <v>378.63</v>
      </c>
      <c r="D313" s="8">
        <v>595.59400000000005</v>
      </c>
      <c r="E313" s="8">
        <v>834.32</v>
      </c>
      <c r="F313" s="8">
        <v>707.08500000000004</v>
      </c>
      <c r="G313" s="8">
        <v>1276.1980000000001</v>
      </c>
      <c r="H313" s="8">
        <v>3263.7429999999999</v>
      </c>
      <c r="I313" s="8">
        <v>119.90599999999999</v>
      </c>
      <c r="J313" s="8">
        <v>155.78700000000001</v>
      </c>
      <c r="K313" s="8">
        <v>222.44200000000001</v>
      </c>
      <c r="L313" s="8">
        <v>441.06900000000002</v>
      </c>
      <c r="M313" s="8">
        <v>24.606000000000002</v>
      </c>
      <c r="N313" s="8">
        <v>331.17183499999999</v>
      </c>
      <c r="O313" s="8">
        <v>301.10141599999997</v>
      </c>
      <c r="P313" s="8">
        <v>394.686646</v>
      </c>
      <c r="Q313" s="41"/>
      <c r="R313" s="24" t="s">
        <v>1</v>
      </c>
      <c r="S313" s="24">
        <f>IFERROR(P313/L313-1,"X")</f>
        <v>-0.10515895245415119</v>
      </c>
      <c r="T313" s="12"/>
      <c r="U313" s="8">
        <v>30.04</v>
      </c>
      <c r="V313" s="8">
        <v>91.25</v>
      </c>
      <c r="W313" s="8">
        <v>662.22400000000005</v>
      </c>
      <c r="X313" s="8">
        <v>486.85</v>
      </c>
      <c r="Y313" s="8">
        <v>203.142</v>
      </c>
      <c r="Z313" s="8">
        <v>609.55899999999997</v>
      </c>
      <c r="AA313" s="8">
        <v>5.4509999999999996</v>
      </c>
      <c r="AB313" s="8">
        <v>5.4509999999999996</v>
      </c>
      <c r="AC313" s="8">
        <v>5.5830000000000002</v>
      </c>
      <c r="AD313" s="8">
        <v>13.18</v>
      </c>
      <c r="AE313" s="8">
        <v>1.004</v>
      </c>
      <c r="AF313" s="8">
        <v>5.148072</v>
      </c>
      <c r="AG313" s="8">
        <v>9.5811839999999986</v>
      </c>
      <c r="AH313" s="8">
        <v>45.685399000000004</v>
      </c>
      <c r="AI313" s="41"/>
      <c r="AJ313" s="24" t="s">
        <v>1</v>
      </c>
      <c r="AK313" s="24">
        <f>IFERROR(AH313/AD313-1,"X")</f>
        <v>2.4662669954476484</v>
      </c>
      <c r="AL313" s="57"/>
      <c r="AM313" s="8">
        <v>348.59</v>
      </c>
      <c r="AN313" s="8">
        <v>504.34399999999999</v>
      </c>
      <c r="AO313" s="8">
        <v>172.096</v>
      </c>
      <c r="AP313" s="8">
        <v>220.23500000000001</v>
      </c>
      <c r="AQ313" s="8">
        <v>1073.056</v>
      </c>
      <c r="AR313" s="8">
        <v>2654.1840000000002</v>
      </c>
      <c r="AS313" s="8">
        <v>114.455</v>
      </c>
      <c r="AT313" s="8">
        <v>150.33600000000001</v>
      </c>
      <c r="AU313" s="8">
        <v>216.85900000000001</v>
      </c>
      <c r="AV313" s="8">
        <v>427.88900000000001</v>
      </c>
      <c r="AW313" s="8">
        <v>23.602</v>
      </c>
      <c r="AX313" s="8">
        <v>326.02376299999997</v>
      </c>
      <c r="AY313" s="8">
        <v>291.52023199999996</v>
      </c>
      <c r="AZ313" s="8">
        <v>349.00124699999998</v>
      </c>
      <c r="BA313" s="29"/>
      <c r="BB313" s="24" t="s">
        <v>1</v>
      </c>
      <c r="BC313" s="24">
        <f>IFERROR(AZ313/AV313-1,"X")</f>
        <v>-0.18436499419241914</v>
      </c>
    </row>
    <row r="314" spans="1:55" s="6" customFormat="1" ht="45" x14ac:dyDescent="0.25">
      <c r="A314" s="52" t="s">
        <v>111</v>
      </c>
      <c r="B314" s="4" t="s">
        <v>55</v>
      </c>
      <c r="C314" s="8">
        <v>162.74700000000001</v>
      </c>
      <c r="D314" s="8">
        <v>339.45499999999998</v>
      </c>
      <c r="E314" s="8">
        <v>906.71600000000001</v>
      </c>
      <c r="F314" s="8">
        <v>-64.066999999999993</v>
      </c>
      <c r="G314" s="8">
        <v>735.27700000000004</v>
      </c>
      <c r="H314" s="8">
        <v>2970.5810000000001</v>
      </c>
      <c r="I314" s="8">
        <v>377.13099999999997</v>
      </c>
      <c r="J314" s="8">
        <v>268.91499999999996</v>
      </c>
      <c r="K314" s="8">
        <v>507.88500000000005</v>
      </c>
      <c r="L314" s="8">
        <v>1648.5479999999998</v>
      </c>
      <c r="M314" s="8">
        <v>1878.6229999999998</v>
      </c>
      <c r="N314" s="8">
        <v>2407.4780769999998</v>
      </c>
      <c r="O314" s="8">
        <v>1849.6023180000013</v>
      </c>
      <c r="P314" s="8">
        <v>2159.2257519999994</v>
      </c>
      <c r="Q314" s="41"/>
      <c r="R314" s="24">
        <f>IFERROR(P314/O314-1,"X")</f>
        <v>0.16740000322598969</v>
      </c>
      <c r="S314" s="24">
        <f>IFERROR(P314/L314-1,"X")</f>
        <v>0.30977426923571505</v>
      </c>
      <c r="T314" s="12"/>
      <c r="U314" s="8">
        <v>69.015000000000001</v>
      </c>
      <c r="V314" s="8">
        <v>85.837000000000003</v>
      </c>
      <c r="W314" s="8">
        <v>704.173</v>
      </c>
      <c r="X314" s="8">
        <v>-124.239</v>
      </c>
      <c r="Y314" s="8">
        <v>-217.411</v>
      </c>
      <c r="Z314" s="8">
        <v>602.55600000000004</v>
      </c>
      <c r="AA314" s="8">
        <v>177.839</v>
      </c>
      <c r="AB314" s="8">
        <v>141.23599999999999</v>
      </c>
      <c r="AC314" s="8">
        <v>353.09600000000006</v>
      </c>
      <c r="AD314" s="8">
        <v>1384.3749999999998</v>
      </c>
      <c r="AE314" s="8">
        <v>1743.37</v>
      </c>
      <c r="AF314" s="8">
        <v>1912.0212569999999</v>
      </c>
      <c r="AG314" s="8">
        <v>1753.0026220000013</v>
      </c>
      <c r="AH314" s="8">
        <v>2039.0663539999991</v>
      </c>
      <c r="AI314" s="41"/>
      <c r="AJ314" s="24">
        <f>IFERROR(AH314/AG314-1,"X")</f>
        <v>0.16318499950309695</v>
      </c>
      <c r="AK314" s="24">
        <f>IFERROR(AH314/AD314-1,"X")</f>
        <v>0.47291474781038345</v>
      </c>
      <c r="AL314" s="57"/>
      <c r="AM314" s="8">
        <v>93.731999999999999</v>
      </c>
      <c r="AN314" s="8">
        <v>253.61799999999999</v>
      </c>
      <c r="AO314" s="8">
        <v>202.54300000000001</v>
      </c>
      <c r="AP314" s="8">
        <v>60.171999999999997</v>
      </c>
      <c r="AQ314" s="8">
        <v>952.68799999999999</v>
      </c>
      <c r="AR314" s="8">
        <v>2368.0250000000001</v>
      </c>
      <c r="AS314" s="8">
        <v>199.292</v>
      </c>
      <c r="AT314" s="8">
        <v>127.679</v>
      </c>
      <c r="AU314" s="8">
        <v>154.78899999999999</v>
      </c>
      <c r="AV314" s="8">
        <v>264.173</v>
      </c>
      <c r="AW314" s="8">
        <v>135.25299999999999</v>
      </c>
      <c r="AX314" s="8">
        <v>495.45681999999994</v>
      </c>
      <c r="AY314" s="8">
        <v>96.599695999999966</v>
      </c>
      <c r="AZ314" s="8">
        <v>120.15939800000021</v>
      </c>
      <c r="BA314" s="29"/>
      <c r="BB314" s="24">
        <f>IFERROR(AZ314/AY314-1,"X")</f>
        <v>0.24389002217978262</v>
      </c>
      <c r="BC314" s="24">
        <f>IFERROR(AZ314/AV314-1,"X")</f>
        <v>-0.54514883050122376</v>
      </c>
    </row>
    <row r="315" spans="1:55" s="6" customFormat="1" ht="22.5" x14ac:dyDescent="0.25">
      <c r="A315" s="52" t="s">
        <v>45</v>
      </c>
      <c r="B315" s="4" t="s">
        <v>55</v>
      </c>
      <c r="C315" s="8">
        <v>66.016000000000005</v>
      </c>
      <c r="D315" s="8">
        <v>216.964</v>
      </c>
      <c r="E315" s="8">
        <v>834.32</v>
      </c>
      <c r="F315" s="8">
        <v>-127.235</v>
      </c>
      <c r="G315" s="8">
        <v>569.11300000000006</v>
      </c>
      <c r="H315" s="8">
        <v>1987.5450000000001</v>
      </c>
      <c r="I315" s="8">
        <v>119.90599999999999</v>
      </c>
      <c r="J315" s="8">
        <v>35.881000000000014</v>
      </c>
      <c r="K315" s="8">
        <v>66.655000000000015</v>
      </c>
      <c r="L315" s="8">
        <v>218.62700000000001</v>
      </c>
      <c r="M315" s="8">
        <v>24.606000000000002</v>
      </c>
      <c r="N315" s="8">
        <v>306.56583499999999</v>
      </c>
      <c r="O315" s="8">
        <v>-30.070419000000012</v>
      </c>
      <c r="P315" s="8">
        <v>93.585230000000024</v>
      </c>
      <c r="Q315" s="41"/>
      <c r="R315" s="24">
        <f>IFERROR(P315/O315-1,"X")</f>
        <v>-4.1122023939872605</v>
      </c>
      <c r="S315" s="24">
        <f>IFERROR(P315/L315-1,"X")</f>
        <v>-0.57194111431799355</v>
      </c>
      <c r="T315" s="12"/>
      <c r="U315" s="8">
        <v>6.9539999999999997</v>
      </c>
      <c r="V315" s="8">
        <v>61.21</v>
      </c>
      <c r="W315" s="8">
        <v>662.22400000000005</v>
      </c>
      <c r="X315" s="8">
        <v>-175.374</v>
      </c>
      <c r="Y315" s="8">
        <v>-283.70800000000003</v>
      </c>
      <c r="Z315" s="8">
        <v>406.41699999999997</v>
      </c>
      <c r="AA315" s="8">
        <v>5.4509999999999996</v>
      </c>
      <c r="AB315" s="8">
        <v>-3.7643499428696714E-16</v>
      </c>
      <c r="AC315" s="8">
        <v>0.13200000000000017</v>
      </c>
      <c r="AD315" s="8">
        <v>7.5969999999999995</v>
      </c>
      <c r="AE315" s="8">
        <v>1.004</v>
      </c>
      <c r="AF315" s="8">
        <v>4.1440720000000004</v>
      </c>
      <c r="AG315" s="8">
        <v>4.4331119999999986</v>
      </c>
      <c r="AH315" s="8">
        <v>36.104215000000003</v>
      </c>
      <c r="AI315" s="41"/>
      <c r="AJ315" s="24">
        <f>IFERROR(AH315/AG315-1,"X")</f>
        <v>7.1442144931145464</v>
      </c>
      <c r="AK315" s="24">
        <f>IFERROR(AH315/AD315-1,"X")</f>
        <v>3.7524305646965912</v>
      </c>
      <c r="AL315" s="57"/>
      <c r="AM315" s="8">
        <v>59.061999999999998</v>
      </c>
      <c r="AN315" s="8">
        <v>155.75399999999999</v>
      </c>
      <c r="AO315" s="8">
        <v>172.096</v>
      </c>
      <c r="AP315" s="8">
        <v>48.139000000000003</v>
      </c>
      <c r="AQ315" s="8">
        <v>852.82100000000003</v>
      </c>
      <c r="AR315" s="8">
        <v>1581.1279999999999</v>
      </c>
      <c r="AS315" s="8">
        <v>114.455</v>
      </c>
      <c r="AT315" s="8">
        <v>35.881000000000014</v>
      </c>
      <c r="AU315" s="8">
        <v>66.52300000000001</v>
      </c>
      <c r="AV315" s="8">
        <v>211.03</v>
      </c>
      <c r="AW315" s="8">
        <v>23.602</v>
      </c>
      <c r="AX315" s="8">
        <v>302.421763</v>
      </c>
      <c r="AY315" s="8">
        <v>-34.503531000000009</v>
      </c>
      <c r="AZ315" s="8">
        <v>57.481015000000021</v>
      </c>
      <c r="BA315" s="29"/>
      <c r="BB315" s="24">
        <f>IFERROR(AZ315/AY315-1,"X")</f>
        <v>-2.6659458708733319</v>
      </c>
      <c r="BC315" s="24">
        <f>IFERROR(AZ315/AV315-1,"X")</f>
        <v>-0.72761685542339949</v>
      </c>
    </row>
    <row r="316" spans="1:55" ht="45" x14ac:dyDescent="0.25">
      <c r="A316" s="52" t="s">
        <v>46</v>
      </c>
      <c r="B316" s="4" t="s">
        <v>55</v>
      </c>
      <c r="C316" s="8">
        <v>7714.12</v>
      </c>
      <c r="D316" s="8">
        <v>9791.8340000000007</v>
      </c>
      <c r="E316" s="8">
        <v>9309.8529999999992</v>
      </c>
      <c r="F316" s="8">
        <v>10115.521000000001</v>
      </c>
      <c r="G316" s="8">
        <v>13974.893</v>
      </c>
      <c r="H316" s="8">
        <v>15804.893</v>
      </c>
      <c r="I316" s="8">
        <v>12888.544</v>
      </c>
      <c r="J316" s="8">
        <v>10867.526999999998</v>
      </c>
      <c r="K316" s="8">
        <v>14648.294</v>
      </c>
      <c r="L316" s="8">
        <v>14904.440999999999</v>
      </c>
      <c r="M316" s="8">
        <v>15778.842000000001</v>
      </c>
      <c r="N316" s="8">
        <v>17661.140716000005</v>
      </c>
      <c r="O316" s="8">
        <v>19588.421014585514</v>
      </c>
      <c r="P316" s="8">
        <v>17611.706172000006</v>
      </c>
      <c r="Q316" s="29"/>
      <c r="R316" s="24">
        <f>IFERROR(P316/O316-1,"X")</f>
        <v>-0.10091241356889613</v>
      </c>
      <c r="S316" s="24">
        <f>IFERROR(P316/L316-1,"X")</f>
        <v>0.18164151020491182</v>
      </c>
      <c r="T316" s="7"/>
      <c r="U316" s="8">
        <v>1635.4639999999999</v>
      </c>
      <c r="V316" s="8">
        <v>2736.8629999999998</v>
      </c>
      <c r="W316" s="8">
        <v>2309.2399999999998</v>
      </c>
      <c r="X316" s="8">
        <v>2423.886</v>
      </c>
      <c r="Y316" s="8">
        <v>883.73</v>
      </c>
      <c r="Z316" s="8">
        <v>3836.9830000000002</v>
      </c>
      <c r="AA316" s="8">
        <v>2203.0909999999999</v>
      </c>
      <c r="AB316" s="8">
        <v>1704.71</v>
      </c>
      <c r="AC316" s="8">
        <v>1788.4179999999999</v>
      </c>
      <c r="AD316" s="8">
        <v>2747.4259999999999</v>
      </c>
      <c r="AE316" s="8">
        <v>3172.598</v>
      </c>
      <c r="AF316" s="8">
        <v>5071.6434450000006</v>
      </c>
      <c r="AG316" s="8">
        <v>5427.6594320000004</v>
      </c>
      <c r="AH316" s="8">
        <v>5740.3130589999992</v>
      </c>
      <c r="AI316" s="29"/>
      <c r="AJ316" s="24">
        <f>IFERROR(AH316/AG316-1,"X")</f>
        <v>5.7603766580614613E-2</v>
      </c>
      <c r="AK316" s="24">
        <f>IFERROR(AH316/AD316-1,"X")</f>
        <v>1.0893421912000538</v>
      </c>
      <c r="AL316" s="11"/>
      <c r="AM316" s="8">
        <v>6078.6559999999999</v>
      </c>
      <c r="AN316" s="8">
        <v>7054.9709999999995</v>
      </c>
      <c r="AO316" s="8">
        <v>7000.6130000000003</v>
      </c>
      <c r="AP316" s="8">
        <v>7691.6350000000002</v>
      </c>
      <c r="AQ316" s="8">
        <v>13091.163</v>
      </c>
      <c r="AR316" s="8">
        <v>11967.91</v>
      </c>
      <c r="AS316" s="8">
        <v>10685.453</v>
      </c>
      <c r="AT316" s="8">
        <v>9162.8169999999991</v>
      </c>
      <c r="AU316" s="8">
        <v>12859.876</v>
      </c>
      <c r="AV316" s="8">
        <v>12157.014999999999</v>
      </c>
      <c r="AW316" s="8">
        <v>12606.244000000001</v>
      </c>
      <c r="AX316" s="8">
        <v>12589.497271000004</v>
      </c>
      <c r="AY316" s="8">
        <v>14160.761582585514</v>
      </c>
      <c r="AZ316" s="8">
        <v>11871.393113000006</v>
      </c>
      <c r="BA316" s="29"/>
      <c r="BB316" s="24">
        <f>IFERROR(AZ316/AY316-1,"X")</f>
        <v>-0.16166986897095326</v>
      </c>
      <c r="BC316" s="24">
        <f>IFERROR(AZ316/AV316-1,"X")</f>
        <v>-2.3494409359533841E-2</v>
      </c>
    </row>
    <row r="317" spans="1:55" x14ac:dyDescent="0.25">
      <c r="A317" s="52" t="s">
        <v>47</v>
      </c>
      <c r="B317" s="4" t="s">
        <v>55</v>
      </c>
      <c r="C317" s="8">
        <v>6345.41</v>
      </c>
      <c r="D317" s="8">
        <v>8170.2049999999999</v>
      </c>
      <c r="E317" s="8">
        <v>7862.2359999999999</v>
      </c>
      <c r="F317" s="8">
        <v>8606.6679999999997</v>
      </c>
      <c r="G317" s="8">
        <v>12557.993</v>
      </c>
      <c r="H317" s="8">
        <v>13514.162</v>
      </c>
      <c r="I317" s="8">
        <v>11298.893999999998</v>
      </c>
      <c r="J317" s="8">
        <v>9164.6360000000004</v>
      </c>
      <c r="K317" s="8">
        <v>12733.337</v>
      </c>
      <c r="L317" s="8">
        <v>12084.329</v>
      </c>
      <c r="M317" s="8">
        <v>11830.001</v>
      </c>
      <c r="N317" s="8">
        <v>12993.896806000001</v>
      </c>
      <c r="O317" s="8">
        <v>13619.886663970132</v>
      </c>
      <c r="P317" s="8">
        <v>11784.316261000002</v>
      </c>
      <c r="Q317" s="29"/>
      <c r="R317" s="24">
        <f>IFERROR(P317/O317-1,"X")</f>
        <v>-0.13477134195440288</v>
      </c>
      <c r="S317" s="24">
        <f>IFERROR(P317/L317-1,"X")</f>
        <v>-2.482659475755733E-2</v>
      </c>
      <c r="T317" s="7"/>
      <c r="U317" s="8">
        <v>1500.5450000000001</v>
      </c>
      <c r="V317" s="8">
        <v>2346.04</v>
      </c>
      <c r="W317" s="8">
        <v>2017.9960000000001</v>
      </c>
      <c r="X317" s="8">
        <v>2348.4</v>
      </c>
      <c r="Y317" s="8">
        <v>793.92499999999995</v>
      </c>
      <c r="Z317" s="8">
        <v>3507.02</v>
      </c>
      <c r="AA317" s="8">
        <v>1862.2639999999999</v>
      </c>
      <c r="AB317" s="8">
        <v>1381.893</v>
      </c>
      <c r="AC317" s="8">
        <v>1295.2629999999999</v>
      </c>
      <c r="AD317" s="8">
        <v>1231.144</v>
      </c>
      <c r="AE317" s="8">
        <v>636.84199999999998</v>
      </c>
      <c r="AF317" s="8">
        <v>1767.9013379999999</v>
      </c>
      <c r="AG317" s="8">
        <v>1696.3357669999998</v>
      </c>
      <c r="AH317" s="8">
        <v>1716.4805399999998</v>
      </c>
      <c r="AI317" s="29"/>
      <c r="AJ317" s="24">
        <f>IFERROR(AH317/AG317-1,"X")</f>
        <v>1.1875463214235271E-2</v>
      </c>
      <c r="AK317" s="24">
        <f>IFERROR(AH317/AD317-1,"X")</f>
        <v>0.39421590000844731</v>
      </c>
      <c r="AL317" s="11"/>
      <c r="AM317" s="8">
        <v>4844.8649999999998</v>
      </c>
      <c r="AN317" s="8">
        <v>5824.165</v>
      </c>
      <c r="AO317" s="8">
        <v>5844.24</v>
      </c>
      <c r="AP317" s="8">
        <v>6258.268</v>
      </c>
      <c r="AQ317" s="8">
        <v>11764.067999999999</v>
      </c>
      <c r="AR317" s="8">
        <v>10007.142</v>
      </c>
      <c r="AS317" s="8">
        <v>9436.6299999999992</v>
      </c>
      <c r="AT317" s="8">
        <v>7782.7430000000004</v>
      </c>
      <c r="AU317" s="8">
        <v>11438.074000000001</v>
      </c>
      <c r="AV317" s="8">
        <v>10853.184999999999</v>
      </c>
      <c r="AW317" s="8">
        <v>11193.159</v>
      </c>
      <c r="AX317" s="8">
        <v>11225.995468000001</v>
      </c>
      <c r="AY317" s="8">
        <v>11923.550896970131</v>
      </c>
      <c r="AZ317" s="8">
        <v>10067.835721000001</v>
      </c>
      <c r="BA317" s="29"/>
      <c r="BB317" s="24">
        <f>IFERROR(AZ317/AY317-1,"X")</f>
        <v>-0.15563444078069744</v>
      </c>
      <c r="BC317" s="24">
        <f>IFERROR(AZ317/AV317-1,"X")</f>
        <v>-7.2361180519819546E-2</v>
      </c>
    </row>
    <row r="318" spans="1:55" x14ac:dyDescent="0.25">
      <c r="A318" s="52" t="s">
        <v>48</v>
      </c>
      <c r="B318" s="4" t="s">
        <v>55</v>
      </c>
      <c r="C318" s="8">
        <v>1698.7239999999999</v>
      </c>
      <c r="D318" s="8">
        <v>3106.6239999999998</v>
      </c>
      <c r="E318" s="8">
        <v>3003.4079999999999</v>
      </c>
      <c r="F318" s="8">
        <v>4578.402</v>
      </c>
      <c r="G318" s="8">
        <v>5220.7169999999996</v>
      </c>
      <c r="H318" s="8">
        <v>6126.634</v>
      </c>
      <c r="I318" s="8">
        <v>4631.9259999999995</v>
      </c>
      <c r="J318" s="8">
        <v>3057.2919999999999</v>
      </c>
      <c r="K318" s="8">
        <v>4269.8680000000004</v>
      </c>
      <c r="L318" s="8">
        <v>3889.6680000000001</v>
      </c>
      <c r="M318" s="8">
        <v>3888.3339999999998</v>
      </c>
      <c r="N318" s="8">
        <v>6597.8455530000028</v>
      </c>
      <c r="O318" s="8">
        <v>7000.842842122639</v>
      </c>
      <c r="P318" s="8">
        <v>3777.4497429999997</v>
      </c>
      <c r="Q318" s="29"/>
      <c r="R318" s="24">
        <f>IFERROR(P318/O318-1,"X")</f>
        <v>-0.46042928998893429</v>
      </c>
      <c r="S318" s="24">
        <f>IFERROR(P318/L318-1,"X")</f>
        <v>-2.8850343268371659E-2</v>
      </c>
      <c r="T318" s="7"/>
      <c r="U318" s="8">
        <v>577.601</v>
      </c>
      <c r="V318" s="8">
        <v>1386.8810000000001</v>
      </c>
      <c r="W318" s="8">
        <v>1447.3109999999999</v>
      </c>
      <c r="X318" s="8">
        <v>1663.298</v>
      </c>
      <c r="Y318" s="8">
        <v>504.7</v>
      </c>
      <c r="Z318" s="8">
        <v>2273.8589999999999</v>
      </c>
      <c r="AA318" s="8">
        <v>913.06500000000005</v>
      </c>
      <c r="AB318" s="8">
        <v>718.27300000000002</v>
      </c>
      <c r="AC318" s="8">
        <v>639.75900000000001</v>
      </c>
      <c r="AD318" s="8">
        <v>584.24800000000005</v>
      </c>
      <c r="AE318" s="8">
        <v>287.67599999999999</v>
      </c>
      <c r="AF318" s="8">
        <v>646.56639700000005</v>
      </c>
      <c r="AG318" s="8">
        <v>618.13368400000013</v>
      </c>
      <c r="AH318" s="8">
        <v>655.67964399999994</v>
      </c>
      <c r="AI318" s="29"/>
      <c r="AJ318" s="24">
        <f>IFERROR(AH318/AG318-1,"X")</f>
        <v>6.0740841296718306E-2</v>
      </c>
      <c r="AK318" s="24">
        <f>IFERROR(AH318/AD318-1,"X")</f>
        <v>0.12226253919568375</v>
      </c>
      <c r="AL318" s="11"/>
      <c r="AM318" s="8">
        <v>1121.123</v>
      </c>
      <c r="AN318" s="8">
        <v>1719.7429999999999</v>
      </c>
      <c r="AO318" s="8">
        <v>1556.097</v>
      </c>
      <c r="AP318" s="8">
        <v>2915.1039999999998</v>
      </c>
      <c r="AQ318" s="8">
        <v>4716.0169999999998</v>
      </c>
      <c r="AR318" s="8">
        <v>3852.7750000000001</v>
      </c>
      <c r="AS318" s="8">
        <v>3718.8609999999999</v>
      </c>
      <c r="AT318" s="8">
        <v>2339.0189999999998</v>
      </c>
      <c r="AU318" s="8">
        <v>3630.1089999999999</v>
      </c>
      <c r="AV318" s="8">
        <v>3305.42</v>
      </c>
      <c r="AW318" s="8">
        <v>3600.6579999999999</v>
      </c>
      <c r="AX318" s="8">
        <v>5951.2791560000032</v>
      </c>
      <c r="AY318" s="8">
        <v>6382.7091581226387</v>
      </c>
      <c r="AZ318" s="8">
        <v>3121.7700989999998</v>
      </c>
      <c r="BA318" s="29"/>
      <c r="BB318" s="24">
        <f>IFERROR(AZ318/AY318-1,"X")</f>
        <v>-0.51090202895627268</v>
      </c>
      <c r="BC318" s="24">
        <f>IFERROR(AZ318/AV318-1,"X")</f>
        <v>-5.5560231680089167E-2</v>
      </c>
    </row>
    <row r="319" spans="1:55" ht="45" x14ac:dyDescent="0.25">
      <c r="A319" s="52" t="s">
        <v>93</v>
      </c>
      <c r="B319" s="4" t="s">
        <v>3</v>
      </c>
      <c r="C319" s="37">
        <v>1516926</v>
      </c>
      <c r="D319" s="37">
        <v>1984692</v>
      </c>
      <c r="E319" s="37">
        <v>963933</v>
      </c>
      <c r="F319" s="37">
        <v>1453987</v>
      </c>
      <c r="G319" s="37">
        <v>2038570</v>
      </c>
      <c r="H319" s="37">
        <v>2798465</v>
      </c>
      <c r="I319" s="37">
        <v>326520</v>
      </c>
      <c r="J319" s="37">
        <v>1105917</v>
      </c>
      <c r="K319" s="37">
        <v>1818537</v>
      </c>
      <c r="L319" s="37">
        <v>2202945</v>
      </c>
      <c r="M319" s="37">
        <v>445680</v>
      </c>
      <c r="N319" s="37">
        <v>1155559</v>
      </c>
      <c r="O319" s="37">
        <v>1810589.1561490828</v>
      </c>
      <c r="P319" s="37">
        <v>2733204</v>
      </c>
      <c r="Q319" s="29"/>
      <c r="R319" s="24" t="s">
        <v>1</v>
      </c>
      <c r="S319" s="24">
        <f>IFERROR(P319/L319-1,"X")</f>
        <v>0.24070460224835388</v>
      </c>
      <c r="T319" s="7"/>
      <c r="U319" s="37">
        <v>636474</v>
      </c>
      <c r="V319" s="37">
        <v>896368</v>
      </c>
      <c r="W319" s="37">
        <v>729984</v>
      </c>
      <c r="X319" s="37">
        <v>1013485</v>
      </c>
      <c r="Y319" s="37">
        <v>1155672</v>
      </c>
      <c r="Z319" s="37">
        <v>1699780</v>
      </c>
      <c r="AA319" s="37">
        <v>215948</v>
      </c>
      <c r="AB319" s="37">
        <v>694462</v>
      </c>
      <c r="AC319" s="37">
        <v>1127648</v>
      </c>
      <c r="AD319" s="37">
        <v>1327121</v>
      </c>
      <c r="AE319" s="37">
        <v>228771</v>
      </c>
      <c r="AF319" s="37">
        <v>624415</v>
      </c>
      <c r="AG319" s="37">
        <v>961875</v>
      </c>
      <c r="AH319" s="37">
        <v>1466110</v>
      </c>
      <c r="AI319" s="29"/>
      <c r="AJ319" s="24" t="s">
        <v>1</v>
      </c>
      <c r="AK319" s="24">
        <f>IFERROR(AH319/AD319-1,"X")</f>
        <v>0.10472971191021774</v>
      </c>
      <c r="AL319" s="11"/>
      <c r="AM319" s="37">
        <v>880452</v>
      </c>
      <c r="AN319" s="37">
        <v>1088324</v>
      </c>
      <c r="AO319" s="37">
        <v>233949</v>
      </c>
      <c r="AP319" s="37">
        <v>440502</v>
      </c>
      <c r="AQ319" s="37">
        <v>882898</v>
      </c>
      <c r="AR319" s="37">
        <v>1098685</v>
      </c>
      <c r="AS319" s="37">
        <v>110572</v>
      </c>
      <c r="AT319" s="37">
        <v>411455</v>
      </c>
      <c r="AU319" s="37">
        <v>690889</v>
      </c>
      <c r="AV319" s="37">
        <v>875824</v>
      </c>
      <c r="AW319" s="37">
        <v>216909</v>
      </c>
      <c r="AX319" s="37">
        <v>531144</v>
      </c>
      <c r="AY319" s="37">
        <v>848714.1561490827</v>
      </c>
      <c r="AZ319" s="37">
        <v>1267094</v>
      </c>
      <c r="BA319" s="29"/>
      <c r="BB319" s="24" t="s">
        <v>1</v>
      </c>
      <c r="BC319" s="24">
        <f>IFERROR(AZ319/AV319-1,"X")</f>
        <v>0.44674500812948725</v>
      </c>
    </row>
    <row r="320" spans="1:55" s="6" customFormat="1" x14ac:dyDescent="0.25">
      <c r="A320" s="52" t="s">
        <v>41</v>
      </c>
      <c r="B320" s="4" t="s">
        <v>3</v>
      </c>
      <c r="C320" s="37">
        <v>1516625</v>
      </c>
      <c r="D320" s="37">
        <v>1984318</v>
      </c>
      <c r="E320" s="37">
        <v>963897</v>
      </c>
      <c r="F320" s="37">
        <v>1453577</v>
      </c>
      <c r="G320" s="37">
        <v>2038050</v>
      </c>
      <c r="H320" s="37">
        <v>2798026</v>
      </c>
      <c r="I320" s="37">
        <v>326431</v>
      </c>
      <c r="J320" s="37">
        <v>1105750</v>
      </c>
      <c r="K320" s="37">
        <v>1755727</v>
      </c>
      <c r="L320" s="37">
        <v>2139949</v>
      </c>
      <c r="M320" s="37">
        <v>445604</v>
      </c>
      <c r="N320" s="37">
        <v>1155398</v>
      </c>
      <c r="O320" s="37">
        <v>1810350.1561490828</v>
      </c>
      <c r="P320" s="37">
        <v>2732895</v>
      </c>
      <c r="Q320" s="29"/>
      <c r="R320" s="24" t="s">
        <v>1</v>
      </c>
      <c r="S320" s="24">
        <f>IFERROR(P320/L320-1,"X")</f>
        <v>0.27708417350133119</v>
      </c>
      <c r="T320" s="7"/>
      <c r="U320" s="37">
        <v>636318</v>
      </c>
      <c r="V320" s="37">
        <v>896209</v>
      </c>
      <c r="W320" s="37">
        <v>729970</v>
      </c>
      <c r="X320" s="37">
        <v>1013411</v>
      </c>
      <c r="Y320" s="37">
        <v>1155597</v>
      </c>
      <c r="Z320" s="37">
        <v>1699700</v>
      </c>
      <c r="AA320" s="37">
        <v>215936</v>
      </c>
      <c r="AB320" s="37">
        <v>694450</v>
      </c>
      <c r="AC320" s="37">
        <v>1127592</v>
      </c>
      <c r="AD320" s="37">
        <v>1327065</v>
      </c>
      <c r="AE320" s="37">
        <v>228767</v>
      </c>
      <c r="AF320" s="37">
        <v>624402</v>
      </c>
      <c r="AG320" s="37">
        <v>961861</v>
      </c>
      <c r="AH320" s="37">
        <v>1466091</v>
      </c>
      <c r="AI320" s="29"/>
      <c r="AJ320" s="24" t="s">
        <v>1</v>
      </c>
      <c r="AK320" s="24">
        <f>IFERROR(AH320/AD320-1,"X")</f>
        <v>0.10476201241084659</v>
      </c>
      <c r="AL320" s="11"/>
      <c r="AM320" s="37">
        <v>880307</v>
      </c>
      <c r="AN320" s="37">
        <v>1088109</v>
      </c>
      <c r="AO320" s="37">
        <v>233927</v>
      </c>
      <c r="AP320" s="37">
        <v>440166</v>
      </c>
      <c r="AQ320" s="37">
        <v>882453</v>
      </c>
      <c r="AR320" s="37">
        <v>1098326</v>
      </c>
      <c r="AS320" s="37">
        <v>110495</v>
      </c>
      <c r="AT320" s="37">
        <v>411300</v>
      </c>
      <c r="AU320" s="37">
        <v>628135</v>
      </c>
      <c r="AV320" s="37">
        <v>812884</v>
      </c>
      <c r="AW320" s="37">
        <v>216837</v>
      </c>
      <c r="AX320" s="37">
        <v>530996</v>
      </c>
      <c r="AY320" s="37">
        <v>848489.1561490827</v>
      </c>
      <c r="AZ320" s="37">
        <v>1266804</v>
      </c>
      <c r="BA320" s="29"/>
      <c r="BB320" s="24" t="s">
        <v>1</v>
      </c>
      <c r="BC320" s="24">
        <f>IFERROR(AZ320/AV320-1,"X")</f>
        <v>0.5584068575590122</v>
      </c>
    </row>
    <row r="321" spans="1:55" s="6" customFormat="1" ht="45" x14ac:dyDescent="0.25">
      <c r="A321" s="52" t="s">
        <v>112</v>
      </c>
      <c r="B321" s="4" t="s">
        <v>3</v>
      </c>
      <c r="C321" s="37">
        <v>485625</v>
      </c>
      <c r="D321" s="37">
        <v>467766</v>
      </c>
      <c r="E321" s="37">
        <v>963933</v>
      </c>
      <c r="F321" s="37">
        <v>490054</v>
      </c>
      <c r="G321" s="37">
        <v>584583</v>
      </c>
      <c r="H321" s="37">
        <v>759895</v>
      </c>
      <c r="I321" s="37">
        <v>326520</v>
      </c>
      <c r="J321" s="37">
        <v>779397</v>
      </c>
      <c r="K321" s="37">
        <v>712620</v>
      </c>
      <c r="L321" s="37">
        <v>384408</v>
      </c>
      <c r="M321" s="37">
        <v>445680</v>
      </c>
      <c r="N321" s="37">
        <v>709879</v>
      </c>
      <c r="O321" s="37">
        <v>655030.1561490827</v>
      </c>
      <c r="P321" s="37">
        <v>922614.8438509173</v>
      </c>
      <c r="Q321" s="29"/>
      <c r="R321" s="24">
        <f>IFERROR(P321/O321-1,"X")</f>
        <v>0.40850743311569482</v>
      </c>
      <c r="S321" s="24">
        <f>IFERROR(P321/L321-1,"X")</f>
        <v>1.4000927240091707</v>
      </c>
      <c r="T321" s="7"/>
      <c r="U321" s="37">
        <v>189251</v>
      </c>
      <c r="V321" s="37">
        <v>259894</v>
      </c>
      <c r="W321" s="37">
        <v>729984</v>
      </c>
      <c r="X321" s="37">
        <v>283501</v>
      </c>
      <c r="Y321" s="37">
        <v>142187</v>
      </c>
      <c r="Z321" s="37">
        <v>544108</v>
      </c>
      <c r="AA321" s="37">
        <v>215948</v>
      </c>
      <c r="AB321" s="37">
        <v>478514</v>
      </c>
      <c r="AC321" s="37">
        <v>433186</v>
      </c>
      <c r="AD321" s="37">
        <v>199473</v>
      </c>
      <c r="AE321" s="37">
        <v>228771</v>
      </c>
      <c r="AF321" s="37">
        <v>395644</v>
      </c>
      <c r="AG321" s="37">
        <v>337460</v>
      </c>
      <c r="AH321" s="37">
        <v>504235</v>
      </c>
      <c r="AI321" s="29"/>
      <c r="AJ321" s="24">
        <f>IFERROR(AH321/AG321-1,"X")</f>
        <v>0.49420672079653882</v>
      </c>
      <c r="AK321" s="24">
        <f>IFERROR(AH321/AD321-1,"X")</f>
        <v>1.5278358474580518</v>
      </c>
      <c r="AL321" s="11"/>
      <c r="AM321" s="37">
        <v>296374</v>
      </c>
      <c r="AN321" s="37">
        <v>207872</v>
      </c>
      <c r="AO321" s="37">
        <v>233949</v>
      </c>
      <c r="AP321" s="37">
        <v>206553</v>
      </c>
      <c r="AQ321" s="37">
        <v>442396</v>
      </c>
      <c r="AR321" s="37">
        <v>215787</v>
      </c>
      <c r="AS321" s="37">
        <v>110572</v>
      </c>
      <c r="AT321" s="37">
        <v>300883</v>
      </c>
      <c r="AU321" s="37">
        <v>279434</v>
      </c>
      <c r="AV321" s="37">
        <v>184935</v>
      </c>
      <c r="AW321" s="37">
        <v>216909</v>
      </c>
      <c r="AX321" s="37">
        <v>314235</v>
      </c>
      <c r="AY321" s="37">
        <v>317570.1561490827</v>
      </c>
      <c r="AZ321" s="37">
        <v>418379.8438509173</v>
      </c>
      <c r="BA321" s="29"/>
      <c r="BB321" s="24">
        <f>IFERROR(AZ321/AY321-1,"X")</f>
        <v>0.31744068436490513</v>
      </c>
      <c r="BC321" s="24">
        <f>IFERROR(AZ321/AV321-1,"X")</f>
        <v>1.2623075342737571</v>
      </c>
    </row>
    <row r="322" spans="1:55" s="6" customFormat="1" x14ac:dyDescent="0.25">
      <c r="A322" s="52" t="s">
        <v>41</v>
      </c>
      <c r="B322" s="4" t="s">
        <v>3</v>
      </c>
      <c r="C322" s="37">
        <v>490872</v>
      </c>
      <c r="D322" s="37">
        <v>467693</v>
      </c>
      <c r="E322" s="37">
        <v>963897</v>
      </c>
      <c r="F322" s="37">
        <v>489680</v>
      </c>
      <c r="G322" s="37">
        <v>584473</v>
      </c>
      <c r="H322" s="37">
        <v>759976</v>
      </c>
      <c r="I322" s="37">
        <v>326431</v>
      </c>
      <c r="J322" s="37">
        <v>779319</v>
      </c>
      <c r="K322" s="37">
        <v>649977</v>
      </c>
      <c r="L322" s="37">
        <v>384222</v>
      </c>
      <c r="M322" s="37">
        <v>445604</v>
      </c>
      <c r="N322" s="37">
        <v>709794</v>
      </c>
      <c r="O322" s="37">
        <v>654952.1561490827</v>
      </c>
      <c r="P322" s="37">
        <v>922544.8438509173</v>
      </c>
      <c r="Q322" s="29"/>
      <c r="R322" s="24">
        <f>IFERROR(P322/O322-1,"X")</f>
        <v>0.40856829798866112</v>
      </c>
      <c r="S322" s="24">
        <f>IFERROR(P322/L322-1,"X")</f>
        <v>1.4010724108742272</v>
      </c>
      <c r="T322" s="7"/>
      <c r="U322" s="37">
        <v>189239</v>
      </c>
      <c r="V322" s="37">
        <v>259891</v>
      </c>
      <c r="W322" s="37">
        <v>729970</v>
      </c>
      <c r="X322" s="37">
        <v>283441</v>
      </c>
      <c r="Y322" s="37">
        <v>142186</v>
      </c>
      <c r="Z322" s="37">
        <v>544103</v>
      </c>
      <c r="AA322" s="37">
        <v>215936</v>
      </c>
      <c r="AB322" s="37">
        <v>478514</v>
      </c>
      <c r="AC322" s="37">
        <v>433142</v>
      </c>
      <c r="AD322" s="37">
        <v>199473</v>
      </c>
      <c r="AE322" s="37">
        <v>228767</v>
      </c>
      <c r="AF322" s="37">
        <v>395635</v>
      </c>
      <c r="AG322" s="37">
        <v>337459</v>
      </c>
      <c r="AH322" s="37">
        <v>504230</v>
      </c>
      <c r="AI322" s="29"/>
      <c r="AJ322" s="24">
        <f>IFERROR(AH322/AG322-1,"X")</f>
        <v>0.49419633199885027</v>
      </c>
      <c r="AK322" s="24">
        <f>IFERROR(AH322/AD322-1,"X")</f>
        <v>1.5278107814090127</v>
      </c>
      <c r="AL322" s="11"/>
      <c r="AM322" s="37">
        <v>301633</v>
      </c>
      <c r="AN322" s="37">
        <v>207802</v>
      </c>
      <c r="AO322" s="37">
        <v>233927</v>
      </c>
      <c r="AP322" s="37">
        <v>206239</v>
      </c>
      <c r="AQ322" s="37">
        <v>442287</v>
      </c>
      <c r="AR322" s="37">
        <v>215873</v>
      </c>
      <c r="AS322" s="37">
        <v>110495</v>
      </c>
      <c r="AT322" s="37">
        <v>300805</v>
      </c>
      <c r="AU322" s="37">
        <v>216835</v>
      </c>
      <c r="AV322" s="37">
        <v>184749</v>
      </c>
      <c r="AW322" s="37">
        <v>216837</v>
      </c>
      <c r="AX322" s="37">
        <v>314159</v>
      </c>
      <c r="AY322" s="37">
        <v>317493.1561490827</v>
      </c>
      <c r="AZ322" s="37">
        <v>418314.8438509173</v>
      </c>
      <c r="BA322" s="29"/>
      <c r="BB322" s="24">
        <f>IFERROR(AZ322/AY322-1,"X")</f>
        <v>0.31755546772949206</v>
      </c>
      <c r="BC322" s="24">
        <f>IFERROR(AZ322/AV322-1,"X")</f>
        <v>1.2642333319851113</v>
      </c>
    </row>
    <row r="323" spans="1:55" ht="45" x14ac:dyDescent="0.25">
      <c r="A323" s="52" t="s">
        <v>49</v>
      </c>
      <c r="B323" s="4" t="s">
        <v>55</v>
      </c>
      <c r="C323" s="8">
        <v>26094.63</v>
      </c>
      <c r="D323" s="8">
        <v>36591.277000000002</v>
      </c>
      <c r="E323" s="8">
        <v>17527.82</v>
      </c>
      <c r="F323" s="8">
        <v>26879.391</v>
      </c>
      <c r="G323" s="8">
        <v>38314.275999999998</v>
      </c>
      <c r="H323" s="8">
        <v>59178.9</v>
      </c>
      <c r="I323" s="8">
        <v>9435.3250000000007</v>
      </c>
      <c r="J323" s="8">
        <v>29433.275999999998</v>
      </c>
      <c r="K323" s="8">
        <v>48287.28</v>
      </c>
      <c r="L323" s="8">
        <v>59499.048999999999</v>
      </c>
      <c r="M323" s="8">
        <v>9939.0540000000001</v>
      </c>
      <c r="N323" s="8">
        <v>28799.182467999999</v>
      </c>
      <c r="O323" s="8">
        <v>44079.843469934058</v>
      </c>
      <c r="P323" s="8">
        <v>62980.108053000018</v>
      </c>
      <c r="Q323" s="29"/>
      <c r="R323" s="24" t="s">
        <v>1</v>
      </c>
      <c r="S323" s="24">
        <f>IFERROR(P323/L323-1,"X")</f>
        <v>5.8506129282839714E-2</v>
      </c>
      <c r="T323" s="7"/>
      <c r="U323" s="8">
        <v>14664.602000000001</v>
      </c>
      <c r="V323" s="8">
        <v>20227.173999999999</v>
      </c>
      <c r="W323" s="8">
        <v>13148.361000000001</v>
      </c>
      <c r="X323" s="8">
        <v>19684.03</v>
      </c>
      <c r="Y323" s="8">
        <v>21714.894</v>
      </c>
      <c r="Z323" s="8">
        <v>37614.720000000001</v>
      </c>
      <c r="AA323" s="8">
        <v>7155.9059999999999</v>
      </c>
      <c r="AB323" s="8">
        <v>20184.396000000001</v>
      </c>
      <c r="AC323" s="8">
        <v>31698.071</v>
      </c>
      <c r="AD323" s="8">
        <v>38844.171000000002</v>
      </c>
      <c r="AE323" s="8">
        <v>5566.692</v>
      </c>
      <c r="AF323" s="8">
        <v>18356.613390999999</v>
      </c>
      <c r="AG323" s="8">
        <v>26853.832381</v>
      </c>
      <c r="AH323" s="8">
        <v>38486.508800000003</v>
      </c>
      <c r="AI323" s="29"/>
      <c r="AJ323" s="24" t="s">
        <v>1</v>
      </c>
      <c r="AK323" s="24">
        <f>IFERROR(AH323/AD323-1,"X")</f>
        <v>-9.2076157321003826E-3</v>
      </c>
      <c r="AL323" s="11"/>
      <c r="AM323" s="8">
        <v>11430.028</v>
      </c>
      <c r="AN323" s="8">
        <v>16364.102999999999</v>
      </c>
      <c r="AO323" s="8">
        <v>4379.4589999999998</v>
      </c>
      <c r="AP323" s="8">
        <v>7195.3609999999999</v>
      </c>
      <c r="AQ323" s="8">
        <v>16599.382000000001</v>
      </c>
      <c r="AR323" s="8">
        <v>21564.18</v>
      </c>
      <c r="AS323" s="8">
        <v>2279.4189999999999</v>
      </c>
      <c r="AT323" s="8">
        <v>9248.8799999999992</v>
      </c>
      <c r="AU323" s="8">
        <v>16589.208999999999</v>
      </c>
      <c r="AV323" s="8">
        <v>20654.878000000001</v>
      </c>
      <c r="AW323" s="8">
        <v>4372.3620000000001</v>
      </c>
      <c r="AX323" s="8">
        <v>10442.569077</v>
      </c>
      <c r="AY323" s="8">
        <v>17226.011088934054</v>
      </c>
      <c r="AZ323" s="8">
        <v>24493.599253000011</v>
      </c>
      <c r="BA323" s="29"/>
      <c r="BB323" s="24" t="s">
        <v>1</v>
      </c>
      <c r="BC323" s="24">
        <f>IFERROR(AZ323/AV323-1,"X")</f>
        <v>0.18585058953144196</v>
      </c>
    </row>
    <row r="324" spans="1:55" x14ac:dyDescent="0.25">
      <c r="A324" s="52" t="s">
        <v>50</v>
      </c>
      <c r="B324" s="4" t="s">
        <v>55</v>
      </c>
      <c r="C324" s="8">
        <v>23804.681</v>
      </c>
      <c r="D324" s="8">
        <v>34485.339</v>
      </c>
      <c r="E324" s="8">
        <v>17413.812000000002</v>
      </c>
      <c r="F324" s="8">
        <v>26199.562999999998</v>
      </c>
      <c r="G324" s="8">
        <v>37498.082999999999</v>
      </c>
      <c r="H324" s="8">
        <v>57723.39</v>
      </c>
      <c r="I324" s="8">
        <v>9370.607</v>
      </c>
      <c r="J324" s="8">
        <v>29262.962</v>
      </c>
      <c r="K324" s="8">
        <v>46750.298999999999</v>
      </c>
      <c r="L324" s="8">
        <v>58131.118999999992</v>
      </c>
      <c r="M324" s="8">
        <v>9803.741</v>
      </c>
      <c r="N324" s="8">
        <v>28441.322452</v>
      </c>
      <c r="O324" s="8">
        <v>43517.403144934055</v>
      </c>
      <c r="P324" s="8">
        <v>62276.413691000009</v>
      </c>
      <c r="Q324" s="29"/>
      <c r="R324" s="24" t="s">
        <v>1</v>
      </c>
      <c r="S324" s="24">
        <f>IFERROR(P324/L324-1,"X")</f>
        <v>7.1309390947730034E-2</v>
      </c>
      <c r="T324" s="7"/>
      <c r="U324" s="8">
        <v>12598.562</v>
      </c>
      <c r="V324" s="8">
        <v>18523.438999999998</v>
      </c>
      <c r="W324" s="8">
        <v>13142.018</v>
      </c>
      <c r="X324" s="8">
        <v>19195.228999999999</v>
      </c>
      <c r="Y324" s="8">
        <v>21296.337</v>
      </c>
      <c r="Z324" s="8">
        <v>36845.226999999999</v>
      </c>
      <c r="AA324" s="8">
        <v>7155.652</v>
      </c>
      <c r="AB324" s="8">
        <v>20184.142</v>
      </c>
      <c r="AC324" s="8">
        <v>31675.557000000001</v>
      </c>
      <c r="AD324" s="8">
        <v>38819.108999999997</v>
      </c>
      <c r="AE324" s="8">
        <v>5516.2929999999997</v>
      </c>
      <c r="AF324" s="8">
        <v>18263.253388999998</v>
      </c>
      <c r="AG324" s="8">
        <v>26758.717344000001</v>
      </c>
      <c r="AH324" s="8">
        <v>38378.241374000005</v>
      </c>
      <c r="AI324" s="29"/>
      <c r="AJ324" s="24" t="s">
        <v>1</v>
      </c>
      <c r="AK324" s="24">
        <f>IFERROR(AH324/AD324-1,"X")</f>
        <v>-1.1356974370534623E-2</v>
      </c>
      <c r="AL324" s="11"/>
      <c r="AM324" s="8">
        <v>11206.119000000001</v>
      </c>
      <c r="AN324" s="8">
        <v>15961.9</v>
      </c>
      <c r="AO324" s="8">
        <v>4271.7939999999999</v>
      </c>
      <c r="AP324" s="8">
        <v>7004.3339999999998</v>
      </c>
      <c r="AQ324" s="8">
        <v>16201.745999999999</v>
      </c>
      <c r="AR324" s="8">
        <v>20878.163</v>
      </c>
      <c r="AS324" s="8">
        <v>2214.9549999999999</v>
      </c>
      <c r="AT324" s="8">
        <v>9078.82</v>
      </c>
      <c r="AU324" s="8">
        <v>15074.742</v>
      </c>
      <c r="AV324" s="8">
        <v>19312.009999999998</v>
      </c>
      <c r="AW324" s="8">
        <v>4287.4480000000003</v>
      </c>
      <c r="AX324" s="8">
        <v>10178.069063000001</v>
      </c>
      <c r="AY324" s="8">
        <v>16758.68580093405</v>
      </c>
      <c r="AZ324" s="8">
        <v>23898.172317000004</v>
      </c>
      <c r="BA324" s="29"/>
      <c r="BB324" s="24" t="s">
        <v>1</v>
      </c>
      <c r="BC324" s="24">
        <f>IFERROR(AZ324/AV324-1,"X")</f>
        <v>0.2374772132470937</v>
      </c>
    </row>
    <row r="325" spans="1:55" x14ac:dyDescent="0.25">
      <c r="A325" s="52" t="s">
        <v>51</v>
      </c>
      <c r="B325" s="4" t="s">
        <v>55</v>
      </c>
      <c r="C325" s="8">
        <v>12695.040999999999</v>
      </c>
      <c r="D325" s="8">
        <v>18623.215</v>
      </c>
      <c r="E325" s="8">
        <v>9050.4009999999998</v>
      </c>
      <c r="F325" s="8">
        <v>14157.537</v>
      </c>
      <c r="G325" s="8">
        <v>19720.977999999999</v>
      </c>
      <c r="H325" s="8">
        <v>29889.805</v>
      </c>
      <c r="I325" s="8">
        <v>4104.7819999999992</v>
      </c>
      <c r="J325" s="8">
        <v>12206.999</v>
      </c>
      <c r="K325" s="8">
        <v>19415.609</v>
      </c>
      <c r="L325" s="8">
        <v>24422.216999999997</v>
      </c>
      <c r="M325" s="8">
        <v>4620.9660000000003</v>
      </c>
      <c r="N325" s="8">
        <v>13576.777699999999</v>
      </c>
      <c r="O325" s="8">
        <v>20850.586482619277</v>
      </c>
      <c r="P325" s="8">
        <v>30462.040139000004</v>
      </c>
      <c r="Q325" s="29"/>
      <c r="R325" s="24" t="s">
        <v>1</v>
      </c>
      <c r="S325" s="24">
        <f>IFERROR(P325/L325-1,"X")</f>
        <v>0.2473085526592449</v>
      </c>
      <c r="T325" s="7"/>
      <c r="U325" s="8">
        <v>5925.6719999999996</v>
      </c>
      <c r="V325" s="8">
        <v>9441.0650000000005</v>
      </c>
      <c r="W325" s="8">
        <v>6569.98</v>
      </c>
      <c r="X325" s="8">
        <v>9903.2219999999998</v>
      </c>
      <c r="Y325" s="8">
        <v>10161.467000000001</v>
      </c>
      <c r="Z325" s="8">
        <v>17901.506000000001</v>
      </c>
      <c r="AA325" s="8">
        <v>3025.9989999999998</v>
      </c>
      <c r="AB325" s="8">
        <v>8277.4089999999997</v>
      </c>
      <c r="AC325" s="8">
        <v>12763.842000000001</v>
      </c>
      <c r="AD325" s="8">
        <v>15818.853999999999</v>
      </c>
      <c r="AE325" s="8">
        <v>2490.3609999999999</v>
      </c>
      <c r="AF325" s="8">
        <v>8460.9900349999989</v>
      </c>
      <c r="AG325" s="8">
        <v>12594.765240000002</v>
      </c>
      <c r="AH325" s="8">
        <v>18131.821889000003</v>
      </c>
      <c r="AI325" s="29"/>
      <c r="AJ325" s="24" t="s">
        <v>1</v>
      </c>
      <c r="AK325" s="24">
        <f>IFERROR(AH325/AD325-1,"X")</f>
        <v>0.14621589459008866</v>
      </c>
      <c r="AL325" s="11"/>
      <c r="AM325" s="8">
        <v>6769.3689999999997</v>
      </c>
      <c r="AN325" s="8">
        <v>9182.15</v>
      </c>
      <c r="AO325" s="8">
        <v>2480.4209999999998</v>
      </c>
      <c r="AP325" s="8">
        <v>4254.3149999999996</v>
      </c>
      <c r="AQ325" s="8">
        <v>9559.5110000000004</v>
      </c>
      <c r="AR325" s="8">
        <v>11988.299000000001</v>
      </c>
      <c r="AS325" s="8">
        <v>1078.7829999999999</v>
      </c>
      <c r="AT325" s="8">
        <v>3929.59</v>
      </c>
      <c r="AU325" s="8">
        <v>6651.7669999999998</v>
      </c>
      <c r="AV325" s="8">
        <v>8603.3629999999994</v>
      </c>
      <c r="AW325" s="8">
        <v>2130.605</v>
      </c>
      <c r="AX325" s="8">
        <v>5115.7876650000007</v>
      </c>
      <c r="AY325" s="8">
        <v>8255.8212426192749</v>
      </c>
      <c r="AZ325" s="8">
        <v>12330.218250000002</v>
      </c>
      <c r="BA325" s="29"/>
      <c r="BB325" s="24" t="s">
        <v>1</v>
      </c>
      <c r="BC325" s="24">
        <f>IFERROR(AZ325/AV325-1,"X")</f>
        <v>0.43318586580619733</v>
      </c>
    </row>
    <row r="326" spans="1:55" s="6" customFormat="1" ht="45" x14ac:dyDescent="0.25">
      <c r="A326" s="52" t="s">
        <v>113</v>
      </c>
      <c r="B326" s="4" t="s">
        <v>55</v>
      </c>
      <c r="C326" s="8">
        <v>6371.125</v>
      </c>
      <c r="D326" s="8">
        <v>10496.647000000001</v>
      </c>
      <c r="E326" s="8">
        <v>17527.82</v>
      </c>
      <c r="F326" s="8">
        <v>9351.5709999999999</v>
      </c>
      <c r="G326" s="8">
        <v>11434.885</v>
      </c>
      <c r="H326" s="8">
        <v>20864.624</v>
      </c>
      <c r="I326" s="8">
        <v>9435.3250000000007</v>
      </c>
      <c r="J326" s="8">
        <v>19997.951000000001</v>
      </c>
      <c r="K326" s="8">
        <v>18854.003999999997</v>
      </c>
      <c r="L326" s="8">
        <v>11211.769000000004</v>
      </c>
      <c r="M326" s="8">
        <v>9939.0540000000001</v>
      </c>
      <c r="N326" s="8">
        <v>18860.128467999999</v>
      </c>
      <c r="O326" s="8">
        <v>15280.661001934055</v>
      </c>
      <c r="P326" s="8">
        <v>18900.26458306596</v>
      </c>
      <c r="Q326" s="29"/>
      <c r="R326" s="24">
        <f>IFERROR(P326/O326-1,"X")</f>
        <v>0.23687480408562012</v>
      </c>
      <c r="S326" s="24">
        <f>IFERROR(P326/L326-1,"X")</f>
        <v>0.68575222902522825</v>
      </c>
      <c r="T326" s="7"/>
      <c r="U326" s="8">
        <v>2917.3739999999998</v>
      </c>
      <c r="V326" s="8">
        <v>5562.5720000000001</v>
      </c>
      <c r="W326" s="8">
        <v>13148.361000000001</v>
      </c>
      <c r="X326" s="8">
        <v>6535.6689999999999</v>
      </c>
      <c r="Y326" s="8">
        <v>2030.864</v>
      </c>
      <c r="Z326" s="8">
        <v>15899.825999999999</v>
      </c>
      <c r="AA326" s="8">
        <v>7155.9059999999999</v>
      </c>
      <c r="AB326" s="8">
        <v>13028.49</v>
      </c>
      <c r="AC326" s="8">
        <v>11513.674999999999</v>
      </c>
      <c r="AD326" s="8">
        <v>7146.1000000000022</v>
      </c>
      <c r="AE326" s="8">
        <v>5566.692</v>
      </c>
      <c r="AF326" s="8">
        <v>12789.921391</v>
      </c>
      <c r="AG326" s="8">
        <v>8497.2189900000012</v>
      </c>
      <c r="AH326" s="8">
        <v>11632.676419000003</v>
      </c>
      <c r="AI326" s="29"/>
      <c r="AJ326" s="24">
        <f>IFERROR(AH326/AG326-1,"X")</f>
        <v>0.36899807250936822</v>
      </c>
      <c r="AK326" s="24">
        <f>IFERROR(AH326/AD326-1,"X")</f>
        <v>0.62783566126978352</v>
      </c>
      <c r="AL326" s="11"/>
      <c r="AM326" s="8">
        <v>3453.7510000000002</v>
      </c>
      <c r="AN326" s="8">
        <v>4934.0749999999998</v>
      </c>
      <c r="AO326" s="8">
        <v>4379.4589999999998</v>
      </c>
      <c r="AP326" s="8">
        <v>2815.902</v>
      </c>
      <c r="AQ326" s="8">
        <v>9404.0210000000006</v>
      </c>
      <c r="AR326" s="8">
        <v>4964.7979999999998</v>
      </c>
      <c r="AS326" s="8">
        <v>2279.4189999999999</v>
      </c>
      <c r="AT326" s="8">
        <v>6969.4609999999993</v>
      </c>
      <c r="AU326" s="8">
        <v>7340.3289999999988</v>
      </c>
      <c r="AV326" s="8">
        <v>4065.6690000000008</v>
      </c>
      <c r="AW326" s="8">
        <v>4372.3620000000001</v>
      </c>
      <c r="AX326" s="8">
        <v>6070.207077</v>
      </c>
      <c r="AY326" s="8">
        <v>6783.4420119340548</v>
      </c>
      <c r="AZ326" s="8">
        <v>7267.5881640659582</v>
      </c>
      <c r="BA326" s="29"/>
      <c r="BB326" s="24">
        <f>IFERROR(AZ326/AY326-1,"X")</f>
        <v>7.1371753643673763E-2</v>
      </c>
      <c r="BC326" s="24">
        <f>IFERROR(AZ326/AV326-1,"X")</f>
        <v>0.78755037954785712</v>
      </c>
    </row>
    <row r="327" spans="1:55" s="6" customFormat="1" x14ac:dyDescent="0.25">
      <c r="A327" s="52" t="s">
        <v>50</v>
      </c>
      <c r="B327" s="4" t="s">
        <v>55</v>
      </c>
      <c r="C327" s="8">
        <v>6462.0349999999999</v>
      </c>
      <c r="D327" s="8">
        <v>10680.657999999999</v>
      </c>
      <c r="E327" s="8">
        <v>17413.812000000002</v>
      </c>
      <c r="F327" s="8">
        <v>8785.7510000000002</v>
      </c>
      <c r="G327" s="8">
        <v>11298.52</v>
      </c>
      <c r="H327" s="8">
        <v>20225.307000000001</v>
      </c>
      <c r="I327" s="8">
        <v>9370.607</v>
      </c>
      <c r="J327" s="8">
        <v>19892.355</v>
      </c>
      <c r="K327" s="8">
        <v>17487.337</v>
      </c>
      <c r="L327" s="8">
        <v>11380.819999999996</v>
      </c>
      <c r="M327" s="8">
        <v>9803.741</v>
      </c>
      <c r="N327" s="8">
        <v>18637.581451999999</v>
      </c>
      <c r="O327" s="8">
        <v>15076.080692934052</v>
      </c>
      <c r="P327" s="8">
        <v>18759.010546065954</v>
      </c>
      <c r="Q327" s="29"/>
      <c r="R327" s="24">
        <f>IFERROR(P327/O327-1,"X")</f>
        <v>0.24428960869505301</v>
      </c>
      <c r="S327" s="24">
        <f>IFERROR(P327/L327-1,"X")</f>
        <v>0.64830043406942206</v>
      </c>
      <c r="T327" s="7"/>
      <c r="U327" s="8">
        <v>2902.3229999999999</v>
      </c>
      <c r="V327" s="8">
        <v>5924.8770000000004</v>
      </c>
      <c r="W327" s="8">
        <v>13142.018</v>
      </c>
      <c r="X327" s="8">
        <v>6053.2110000000002</v>
      </c>
      <c r="Y327" s="8">
        <v>2101.1080000000002</v>
      </c>
      <c r="Z327" s="8">
        <v>15548.89</v>
      </c>
      <c r="AA327" s="8">
        <v>7155.652</v>
      </c>
      <c r="AB327" s="8">
        <v>13028.49</v>
      </c>
      <c r="AC327" s="8">
        <v>11491.415000000001</v>
      </c>
      <c r="AD327" s="8">
        <v>7143.551999999997</v>
      </c>
      <c r="AE327" s="8">
        <v>5516.2929999999997</v>
      </c>
      <c r="AF327" s="8">
        <v>12746.960388999998</v>
      </c>
      <c r="AG327" s="8">
        <v>8495.4639550000029</v>
      </c>
      <c r="AH327" s="8">
        <v>11619.524030000004</v>
      </c>
      <c r="AI327" s="29"/>
      <c r="AJ327" s="24">
        <f>IFERROR(AH327/AG327-1,"X")</f>
        <v>0.3677327208434964</v>
      </c>
      <c r="AK327" s="24">
        <f>IFERROR(AH327/AD327-1,"X")</f>
        <v>0.62657513097126039</v>
      </c>
      <c r="AL327" s="11"/>
      <c r="AM327" s="8">
        <v>3559.712</v>
      </c>
      <c r="AN327" s="8">
        <v>4755.7809999999999</v>
      </c>
      <c r="AO327" s="8">
        <v>4271.7939999999999</v>
      </c>
      <c r="AP327" s="8">
        <v>2732.54</v>
      </c>
      <c r="AQ327" s="8">
        <v>9197.4120000000003</v>
      </c>
      <c r="AR327" s="8">
        <v>4676.4170000000004</v>
      </c>
      <c r="AS327" s="8">
        <v>2214.9549999999999</v>
      </c>
      <c r="AT327" s="8">
        <v>6863.8649999999998</v>
      </c>
      <c r="AU327" s="8">
        <v>5995.9220000000005</v>
      </c>
      <c r="AV327" s="8">
        <v>4237.2679999999982</v>
      </c>
      <c r="AW327" s="8">
        <v>4287.4480000000003</v>
      </c>
      <c r="AX327" s="8">
        <v>5890.6210630000005</v>
      </c>
      <c r="AY327" s="8">
        <v>6580.6167379340495</v>
      </c>
      <c r="AZ327" s="8">
        <v>7139.4865160659519</v>
      </c>
      <c r="BA327" s="29"/>
      <c r="BB327" s="24">
        <f>IFERROR(AZ327/AY327-1,"X")</f>
        <v>8.4926656632392961E-2</v>
      </c>
      <c r="BC327" s="24">
        <f>IFERROR(AZ327/AV327-1,"X")</f>
        <v>0.6849268245638358</v>
      </c>
    </row>
    <row r="328" spans="1:55" s="6" customFormat="1" x14ac:dyDescent="0.25">
      <c r="A328" s="52" t="s">
        <v>51</v>
      </c>
      <c r="B328" s="4" t="s">
        <v>55</v>
      </c>
      <c r="C328" s="8">
        <v>3253.1770000000001</v>
      </c>
      <c r="D328" s="8">
        <v>5928.174</v>
      </c>
      <c r="E328" s="8">
        <v>9050.4009999999998</v>
      </c>
      <c r="F328" s="8">
        <v>5107.1360000000004</v>
      </c>
      <c r="G328" s="8">
        <v>5563.4409999999998</v>
      </c>
      <c r="H328" s="8">
        <v>10168.826999999999</v>
      </c>
      <c r="I328" s="8">
        <v>4104.7819999999992</v>
      </c>
      <c r="J328" s="8">
        <v>8102.2170000000006</v>
      </c>
      <c r="K328" s="8">
        <v>7208.6100000000006</v>
      </c>
      <c r="L328" s="8">
        <v>5006.6079999999984</v>
      </c>
      <c r="M328" s="8">
        <v>4620.9660000000003</v>
      </c>
      <c r="N328" s="8">
        <v>8955.8117000000002</v>
      </c>
      <c r="O328" s="8">
        <v>7273.8087826192786</v>
      </c>
      <c r="P328" s="8">
        <v>9611.4536563807269</v>
      </c>
      <c r="Q328" s="29"/>
      <c r="R328" s="24">
        <f>IFERROR(P328/O328-1,"X")</f>
        <v>0.32137837873154385</v>
      </c>
      <c r="S328" s="24">
        <f>IFERROR(P328/L328-1,"X")</f>
        <v>0.91975358493829162</v>
      </c>
      <c r="T328" s="7"/>
      <c r="U328" s="8">
        <v>1281.3</v>
      </c>
      <c r="V328" s="8">
        <v>3515.393</v>
      </c>
      <c r="W328" s="8">
        <v>6569.98</v>
      </c>
      <c r="X328" s="8">
        <v>3333.2420000000002</v>
      </c>
      <c r="Y328" s="8">
        <v>258.245</v>
      </c>
      <c r="Z328" s="8">
        <v>7740.0389999999998</v>
      </c>
      <c r="AA328" s="8">
        <v>3025.9989999999998</v>
      </c>
      <c r="AB328" s="8">
        <v>5251.41</v>
      </c>
      <c r="AC328" s="8">
        <v>4486.4330000000009</v>
      </c>
      <c r="AD328" s="8">
        <v>3055.0119999999993</v>
      </c>
      <c r="AE328" s="8">
        <v>2490.3609999999999</v>
      </c>
      <c r="AF328" s="8">
        <v>5970.629034999999</v>
      </c>
      <c r="AG328" s="8">
        <v>4133.7752050000045</v>
      </c>
      <c r="AH328" s="8">
        <v>5537.0566490000001</v>
      </c>
      <c r="AI328" s="29"/>
      <c r="AJ328" s="24">
        <f>IFERROR(AH328/AG328-1,"X")</f>
        <v>0.33946728460286324</v>
      </c>
      <c r="AK328" s="24">
        <f>IFERROR(AH328/AD328-1,"X")</f>
        <v>0.81245004896871165</v>
      </c>
      <c r="AL328" s="11"/>
      <c r="AM328" s="8">
        <v>1971.877</v>
      </c>
      <c r="AN328" s="8">
        <v>2412.7809999999999</v>
      </c>
      <c r="AO328" s="8">
        <v>2480.4209999999998</v>
      </c>
      <c r="AP328" s="8">
        <v>1773.894</v>
      </c>
      <c r="AQ328" s="8">
        <v>5305.1959999999999</v>
      </c>
      <c r="AR328" s="8">
        <v>2428.788</v>
      </c>
      <c r="AS328" s="8">
        <v>1078.7829999999999</v>
      </c>
      <c r="AT328" s="8">
        <v>2850.8070000000002</v>
      </c>
      <c r="AU328" s="8">
        <v>2722.1769999999997</v>
      </c>
      <c r="AV328" s="8">
        <v>1951.5959999999993</v>
      </c>
      <c r="AW328" s="8">
        <v>2130.605</v>
      </c>
      <c r="AX328" s="8">
        <v>2985.1826650000007</v>
      </c>
      <c r="AY328" s="8">
        <v>3140.0335776192742</v>
      </c>
      <c r="AZ328" s="8">
        <v>4074.3970073807268</v>
      </c>
      <c r="BA328" s="29"/>
      <c r="BB328" s="24">
        <f>IFERROR(AZ328/AY328-1,"X")</f>
        <v>0.29756478924976104</v>
      </c>
      <c r="BC328" s="24">
        <f>IFERROR(AZ328/AV328-1,"X")</f>
        <v>1.0877256396204587</v>
      </c>
    </row>
    <row r="329" spans="1:55" ht="45" x14ac:dyDescent="0.25">
      <c r="A329" s="52" t="s">
        <v>52</v>
      </c>
      <c r="B329" s="4" t="s">
        <v>55</v>
      </c>
      <c r="C329" s="8">
        <v>5184.0529999999999</v>
      </c>
      <c r="D329" s="8">
        <v>5515.2470000000003</v>
      </c>
      <c r="E329" s="8">
        <v>2086.3989999999999</v>
      </c>
      <c r="F329" s="8">
        <v>2422.2710000000002</v>
      </c>
      <c r="G329" s="8">
        <v>3572.902</v>
      </c>
      <c r="H329" s="8">
        <v>5239.7030000000004</v>
      </c>
      <c r="I329" s="8">
        <v>703.44900000000007</v>
      </c>
      <c r="J329" s="8">
        <v>1775.5809999999999</v>
      </c>
      <c r="K329" s="8">
        <v>4008.9189999999999</v>
      </c>
      <c r="L329" s="8">
        <v>5268.1779999999999</v>
      </c>
      <c r="M329" s="8">
        <v>1113.741</v>
      </c>
      <c r="N329" s="8">
        <v>3842.3187500000013</v>
      </c>
      <c r="O329" s="8">
        <v>6288.6978731567033</v>
      </c>
      <c r="P329" s="8">
        <v>9855.3000070000016</v>
      </c>
      <c r="Q329" s="29"/>
      <c r="R329" s="24" t="s">
        <v>1</v>
      </c>
      <c r="S329" s="24">
        <f>IFERROR(P329/L329-1,"X")</f>
        <v>0.87072266863420378</v>
      </c>
      <c r="T329" s="7"/>
      <c r="U329" s="8">
        <v>2786.8229999999999</v>
      </c>
      <c r="V329" s="8">
        <v>2986.732</v>
      </c>
      <c r="W329" s="8">
        <v>1214.3389999999999</v>
      </c>
      <c r="X329" s="8">
        <v>1028.348</v>
      </c>
      <c r="Y329" s="8">
        <v>1101.634</v>
      </c>
      <c r="Z329" s="8">
        <v>2006.65</v>
      </c>
      <c r="AA329" s="8">
        <v>346.06700000000001</v>
      </c>
      <c r="AB329" s="8">
        <v>1042.2729999999999</v>
      </c>
      <c r="AC329" s="8">
        <v>1748.8720000000001</v>
      </c>
      <c r="AD329" s="8">
        <v>2225.0549999999998</v>
      </c>
      <c r="AE329" s="8">
        <v>743.27599999999995</v>
      </c>
      <c r="AF329" s="8">
        <v>2453.1970970000007</v>
      </c>
      <c r="AG329" s="8">
        <v>3765.702828</v>
      </c>
      <c r="AH329" s="8">
        <v>5681.8767589999998</v>
      </c>
      <c r="AI329" s="29"/>
      <c r="AJ329" s="24" t="s">
        <v>1</v>
      </c>
      <c r="AK329" s="24">
        <f>IFERROR(AH329/AD329-1,"X")</f>
        <v>1.5535893535215983</v>
      </c>
      <c r="AL329" s="11"/>
      <c r="AM329" s="8">
        <v>2397.23</v>
      </c>
      <c r="AN329" s="8">
        <v>2528.5149999999999</v>
      </c>
      <c r="AO329" s="8">
        <v>872.06</v>
      </c>
      <c r="AP329" s="8">
        <v>1393.923</v>
      </c>
      <c r="AQ329" s="8">
        <v>2471.268</v>
      </c>
      <c r="AR329" s="8">
        <v>3233.0529999999999</v>
      </c>
      <c r="AS329" s="8">
        <v>357.38200000000001</v>
      </c>
      <c r="AT329" s="8">
        <v>733.30799999999999</v>
      </c>
      <c r="AU329" s="8">
        <v>2260.047</v>
      </c>
      <c r="AV329" s="8">
        <v>3043.123</v>
      </c>
      <c r="AW329" s="8">
        <v>370.46499999999997</v>
      </c>
      <c r="AX329" s="8">
        <v>1389.1216530000008</v>
      </c>
      <c r="AY329" s="8">
        <v>2522.9950451567033</v>
      </c>
      <c r="AZ329" s="8">
        <v>4173.423248000001</v>
      </c>
      <c r="BA329" s="29"/>
      <c r="BB329" s="24" t="s">
        <v>1</v>
      </c>
      <c r="BC329" s="24">
        <f>IFERROR(AZ329/AV329-1,"X")</f>
        <v>0.37142772342754493</v>
      </c>
    </row>
    <row r="330" spans="1:55" ht="22.5" x14ac:dyDescent="0.25">
      <c r="A330" s="52" t="s">
        <v>53</v>
      </c>
      <c r="B330" s="4" t="s">
        <v>55</v>
      </c>
      <c r="C330" s="8">
        <v>2983.0859999999998</v>
      </c>
      <c r="D330" s="8">
        <v>3665.3490000000002</v>
      </c>
      <c r="E330" s="8">
        <v>2018.0360000000001</v>
      </c>
      <c r="F330" s="8">
        <v>2279.9639999999999</v>
      </c>
      <c r="G330" s="8">
        <v>3307.4850000000001</v>
      </c>
      <c r="H330" s="8">
        <v>4915.4359999999997</v>
      </c>
      <c r="I330" s="8">
        <v>654.28399999999999</v>
      </c>
      <c r="J330" s="8">
        <v>1618.634</v>
      </c>
      <c r="K330" s="8">
        <v>2883.3980000000001</v>
      </c>
      <c r="L330" s="8">
        <v>4032.8939999999998</v>
      </c>
      <c r="M330" s="8">
        <v>994.96600000000001</v>
      </c>
      <c r="N330" s="8">
        <v>3543.8747180000009</v>
      </c>
      <c r="O330" s="8">
        <v>5786.9663681567035</v>
      </c>
      <c r="P330" s="8">
        <v>9090.8026879999998</v>
      </c>
      <c r="Q330" s="29"/>
      <c r="R330" s="24" t="s">
        <v>1</v>
      </c>
      <c r="S330" s="24">
        <f>IFERROR(P330/L330-1,"X")</f>
        <v>1.2541635579809438</v>
      </c>
      <c r="T330" s="7"/>
      <c r="U330" s="8">
        <v>745.93299999999999</v>
      </c>
      <c r="V330" s="8">
        <v>1365.6369999999999</v>
      </c>
      <c r="W330" s="8">
        <v>1207.9960000000001</v>
      </c>
      <c r="X330" s="8">
        <v>1018.605</v>
      </c>
      <c r="Y330" s="8">
        <v>1091.2339999999999</v>
      </c>
      <c r="Z330" s="8">
        <v>1996.2660000000001</v>
      </c>
      <c r="AA330" s="8">
        <v>346.06700000000001</v>
      </c>
      <c r="AB330" s="8">
        <v>1036.2729999999999</v>
      </c>
      <c r="AC330" s="8">
        <v>1740.8989999999999</v>
      </c>
      <c r="AD330" s="8">
        <v>2217.0819999999999</v>
      </c>
      <c r="AE330" s="8">
        <v>708.18600000000004</v>
      </c>
      <c r="AF330" s="8">
        <v>2377.3389520000005</v>
      </c>
      <c r="AG330" s="8">
        <v>3685.4022639999994</v>
      </c>
      <c r="AH330" s="8">
        <v>5578.9761949999984</v>
      </c>
      <c r="AI330" s="29"/>
      <c r="AJ330" s="24" t="s">
        <v>1</v>
      </c>
      <c r="AK330" s="24">
        <f>IFERROR(AH330/AD330-1,"X")</f>
        <v>1.5163598797879367</v>
      </c>
      <c r="AL330" s="11"/>
      <c r="AM330" s="8">
        <v>2237.1529999999998</v>
      </c>
      <c r="AN330" s="8">
        <v>2299.712</v>
      </c>
      <c r="AO330" s="8">
        <v>810.04</v>
      </c>
      <c r="AP330" s="8">
        <v>1261.3589999999999</v>
      </c>
      <c r="AQ330" s="8">
        <v>2216.2510000000002</v>
      </c>
      <c r="AR330" s="8">
        <v>2919.17</v>
      </c>
      <c r="AS330" s="8">
        <v>308.21699999999998</v>
      </c>
      <c r="AT330" s="8">
        <v>582.36099999999999</v>
      </c>
      <c r="AU330" s="8">
        <v>1142.499</v>
      </c>
      <c r="AV330" s="8">
        <v>1815.8119999999999</v>
      </c>
      <c r="AW330" s="8">
        <v>286.77999999999997</v>
      </c>
      <c r="AX330" s="8">
        <v>1166.5357660000004</v>
      </c>
      <c r="AY330" s="8">
        <v>2101.5641041567037</v>
      </c>
      <c r="AZ330" s="8">
        <v>3511.8264930000009</v>
      </c>
      <c r="BA330" s="29"/>
      <c r="BB330" s="24" t="s">
        <v>1</v>
      </c>
      <c r="BC330" s="24">
        <f>IFERROR(AZ330/AV330-1,"X")</f>
        <v>0.93402537983007106</v>
      </c>
    </row>
    <row r="331" spans="1:55" s="6" customFormat="1" ht="45" x14ac:dyDescent="0.25">
      <c r="A331" s="52" t="s">
        <v>114</v>
      </c>
      <c r="B331" s="4" t="s">
        <v>55</v>
      </c>
      <c r="C331" s="8">
        <v>1104.7719999999999</v>
      </c>
      <c r="D331" s="8">
        <v>331.19400000000002</v>
      </c>
      <c r="E331" s="8">
        <v>2086.3989999999999</v>
      </c>
      <c r="F331" s="8">
        <v>335.87200000000001</v>
      </c>
      <c r="G331" s="8">
        <v>1150.6310000000001</v>
      </c>
      <c r="H331" s="8">
        <v>1666.8009999999999</v>
      </c>
      <c r="I331" s="8">
        <v>703.44900000000007</v>
      </c>
      <c r="J331" s="8">
        <v>1072.1319999999998</v>
      </c>
      <c r="K331" s="8">
        <v>2233.3380000000002</v>
      </c>
      <c r="L331" s="8">
        <v>1259.2589999999998</v>
      </c>
      <c r="M331" s="8">
        <v>1113.741</v>
      </c>
      <c r="N331" s="8">
        <v>2728.5777500000013</v>
      </c>
      <c r="O331" s="8">
        <v>2446.379123156702</v>
      </c>
      <c r="P331" s="8">
        <v>3566.6021338432975</v>
      </c>
      <c r="Q331" s="29"/>
      <c r="R331" s="24">
        <f>IFERROR(P331/O331-1,"X")</f>
        <v>0.45791063211866678</v>
      </c>
      <c r="S331" s="24">
        <f>IFERROR(P331/L331-1,"X")</f>
        <v>1.8323022776436764</v>
      </c>
      <c r="T331" s="7"/>
      <c r="U331" s="8">
        <v>404.13600000000002</v>
      </c>
      <c r="V331" s="8">
        <v>199.90899999999999</v>
      </c>
      <c r="W331" s="8">
        <v>1214.3389999999999</v>
      </c>
      <c r="X331" s="8">
        <v>-185.99100000000001</v>
      </c>
      <c r="Y331" s="8">
        <v>73.286000000000001</v>
      </c>
      <c r="Z331" s="8">
        <v>905.01599999999996</v>
      </c>
      <c r="AA331" s="8">
        <v>346.06700000000001</v>
      </c>
      <c r="AB331" s="8">
        <v>696.2059999999999</v>
      </c>
      <c r="AC331" s="8">
        <v>706.59900000000005</v>
      </c>
      <c r="AD331" s="8">
        <v>476.18299999999982</v>
      </c>
      <c r="AE331" s="8">
        <v>743.27599999999995</v>
      </c>
      <c r="AF331" s="8">
        <v>1709.9210970000006</v>
      </c>
      <c r="AG331" s="8">
        <v>1312.5057309999995</v>
      </c>
      <c r="AH331" s="8">
        <v>1916.173931</v>
      </c>
      <c r="AI331" s="29"/>
      <c r="AJ331" s="24">
        <f>IFERROR(AH331/AG331-1,"X")</f>
        <v>0.45993566789233387</v>
      </c>
      <c r="AK331" s="24">
        <f>IFERROR(AH331/AD331-1,"X")</f>
        <v>3.0240284323463893</v>
      </c>
      <c r="AL331" s="11"/>
      <c r="AM331" s="8">
        <v>700.63599999999997</v>
      </c>
      <c r="AN331" s="8">
        <v>131.285</v>
      </c>
      <c r="AO331" s="8">
        <v>872.06</v>
      </c>
      <c r="AP331" s="8">
        <v>521.86300000000006</v>
      </c>
      <c r="AQ331" s="8">
        <v>1077.345</v>
      </c>
      <c r="AR331" s="8">
        <v>761.78499999999997</v>
      </c>
      <c r="AS331" s="8">
        <v>357.38200000000001</v>
      </c>
      <c r="AT331" s="8">
        <v>375.92599999999999</v>
      </c>
      <c r="AU331" s="8">
        <v>1526.739</v>
      </c>
      <c r="AV331" s="8">
        <v>783.07600000000002</v>
      </c>
      <c r="AW331" s="8">
        <v>370.46499999999997</v>
      </c>
      <c r="AX331" s="8">
        <v>1018.6566530000008</v>
      </c>
      <c r="AY331" s="8">
        <v>1133.8733921567025</v>
      </c>
      <c r="AZ331" s="8">
        <v>1650.4282028432976</v>
      </c>
      <c r="BA331" s="29"/>
      <c r="BB331" s="24">
        <f>IFERROR(AZ331/AY331-1,"X")</f>
        <v>0.45556656877190993</v>
      </c>
      <c r="BC331" s="24">
        <f>IFERROR(AZ331/AV331-1,"X")</f>
        <v>1.1076219968985099</v>
      </c>
    </row>
    <row r="332" spans="1:55" s="6" customFormat="1" ht="22.5" x14ac:dyDescent="0.25">
      <c r="A332" s="52" t="s">
        <v>53</v>
      </c>
      <c r="B332" s="4" t="s">
        <v>55</v>
      </c>
      <c r="C332" s="8">
        <v>1010.58</v>
      </c>
      <c r="D332" s="8">
        <v>682.26300000000003</v>
      </c>
      <c r="E332" s="8">
        <v>2018.0360000000001</v>
      </c>
      <c r="F332" s="8">
        <v>261.928</v>
      </c>
      <c r="G332" s="8">
        <v>1027.521</v>
      </c>
      <c r="H332" s="8">
        <v>1607.951</v>
      </c>
      <c r="I332" s="8">
        <v>654.28399999999999</v>
      </c>
      <c r="J332" s="8">
        <v>964.34999999999991</v>
      </c>
      <c r="K332" s="8">
        <v>1264.7639999999999</v>
      </c>
      <c r="L332" s="8">
        <v>1149.4959999999996</v>
      </c>
      <c r="M332" s="8">
        <v>994.96600000000001</v>
      </c>
      <c r="N332" s="8">
        <v>2548.908718000001</v>
      </c>
      <c r="O332" s="8">
        <v>2243.0916501567021</v>
      </c>
      <c r="P332" s="8">
        <v>3303.8363198432962</v>
      </c>
      <c r="Q332" s="29"/>
      <c r="R332" s="24">
        <f>IFERROR(P332/O332-1,"X")</f>
        <v>0.4728940387310927</v>
      </c>
      <c r="S332" s="24">
        <f>IFERROR(P332/L332-1,"X")</f>
        <v>1.8741607798924895</v>
      </c>
      <c r="T332" s="7"/>
      <c r="U332" s="8">
        <v>411.63099999999997</v>
      </c>
      <c r="V332" s="8">
        <v>619.70399999999995</v>
      </c>
      <c r="W332" s="8">
        <v>1207.9960000000001</v>
      </c>
      <c r="X332" s="8">
        <v>-189.39099999999999</v>
      </c>
      <c r="Y332" s="8">
        <v>72.629000000000005</v>
      </c>
      <c r="Z332" s="8">
        <v>905.03200000000004</v>
      </c>
      <c r="AA332" s="8">
        <v>346.06700000000001</v>
      </c>
      <c r="AB332" s="8">
        <v>690.2059999999999</v>
      </c>
      <c r="AC332" s="8">
        <v>704.62599999999986</v>
      </c>
      <c r="AD332" s="8">
        <v>476.18299999999988</v>
      </c>
      <c r="AE332" s="8">
        <v>708.18600000000004</v>
      </c>
      <c r="AF332" s="8">
        <v>1669.1529520000006</v>
      </c>
      <c r="AG332" s="8">
        <v>1308.0633119999989</v>
      </c>
      <c r="AH332" s="8">
        <v>1893.5739309999988</v>
      </c>
      <c r="AI332" s="29"/>
      <c r="AJ332" s="24">
        <f>IFERROR(AH332/AG332-1,"X")</f>
        <v>0.44761642164305293</v>
      </c>
      <c r="AK332" s="24">
        <f>IFERROR(AH332/AD332-1,"X")</f>
        <v>2.9765676872126878</v>
      </c>
      <c r="AL332" s="11"/>
      <c r="AM332" s="8">
        <v>598.94899999999996</v>
      </c>
      <c r="AN332" s="8">
        <v>62.558999999999997</v>
      </c>
      <c r="AO332" s="8">
        <v>810.04</v>
      </c>
      <c r="AP332" s="8">
        <v>451.31900000000002</v>
      </c>
      <c r="AQ332" s="8">
        <v>954.89200000000005</v>
      </c>
      <c r="AR332" s="8">
        <v>702.91899999999998</v>
      </c>
      <c r="AS332" s="8">
        <v>308.21699999999998</v>
      </c>
      <c r="AT332" s="8">
        <v>274.14400000000001</v>
      </c>
      <c r="AU332" s="8">
        <v>560.13800000000003</v>
      </c>
      <c r="AV332" s="8">
        <v>673.31299999999987</v>
      </c>
      <c r="AW332" s="8">
        <v>286.77999999999997</v>
      </c>
      <c r="AX332" s="8">
        <v>879.75576600000045</v>
      </c>
      <c r="AY332" s="8">
        <v>935.02833815670317</v>
      </c>
      <c r="AZ332" s="8">
        <v>1410.2623888432972</v>
      </c>
      <c r="BA332" s="29"/>
      <c r="BB332" s="24">
        <f>IFERROR(AZ332/AY332-1,"X")</f>
        <v>0.50825630763604579</v>
      </c>
      <c r="BC332" s="24">
        <f>IFERROR(AZ332/AV332-1,"X")</f>
        <v>1.0945123424667242</v>
      </c>
    </row>
    <row r="333" spans="1:55" s="6" customFormat="1" ht="22.5" x14ac:dyDescent="0.25">
      <c r="A333" s="52" t="s">
        <v>115</v>
      </c>
      <c r="B333" s="33" t="s">
        <v>15</v>
      </c>
      <c r="C333" s="42">
        <f t="shared" ref="C333:D333" si="348">(1-C330/C324)*100</f>
        <v>87.468489915911917</v>
      </c>
      <c r="D333" s="42">
        <f t="shared" si="348"/>
        <v>89.371283257502554</v>
      </c>
      <c r="E333" s="42">
        <f t="shared" ref="E333:F333" si="349">(1-E330/E324)*100</f>
        <v>88.411290991311958</v>
      </c>
      <c r="F333" s="42">
        <f t="shared" si="349"/>
        <v>91.29770217923101</v>
      </c>
      <c r="G333" s="42">
        <f t="shared" ref="G333:H333" si="350">(1-G330/G324)*100</f>
        <v>91.179589100594825</v>
      </c>
      <c r="H333" s="42">
        <f t="shared" si="350"/>
        <v>91.48449874478959</v>
      </c>
      <c r="I333" s="42">
        <f t="shared" ref="I333:K333" si="351">(1-I330/I324)*100</f>
        <v>93.017698853446745</v>
      </c>
      <c r="J333" s="42">
        <f t="shared" si="351"/>
        <v>94.468659734445197</v>
      </c>
      <c r="K333" s="42">
        <f t="shared" si="351"/>
        <v>93.832343189933397</v>
      </c>
      <c r="L333" s="42">
        <v>93.062418082817217</v>
      </c>
      <c r="M333" s="42">
        <v>89.851159878662642</v>
      </c>
      <c r="N333" s="42">
        <v>87.539697832331996</v>
      </c>
      <c r="O333" s="42">
        <v>86.70194922044567</v>
      </c>
      <c r="P333" s="42">
        <v>85.402494862491139</v>
      </c>
      <c r="Q333" s="29"/>
      <c r="R333" s="45">
        <f>IFERROR(P333-O333,"X")</f>
        <v>-1.2994543579545308</v>
      </c>
      <c r="S333" s="45">
        <f>IFERROR(P333-L333,"X")</f>
        <v>-7.6599232203260783</v>
      </c>
      <c r="T333" s="7"/>
      <c r="U333" s="42">
        <f t="shared" ref="U333:V333" si="352">(1-U330/U324)*100</f>
        <v>94.079221104757821</v>
      </c>
      <c r="V333" s="42">
        <f t="shared" si="352"/>
        <v>92.627519112406716</v>
      </c>
      <c r="W333" s="42">
        <f t="shared" ref="W333:X333" si="353">(1-W330/W324)*100</f>
        <v>90.808139206627175</v>
      </c>
      <c r="X333" s="42">
        <f t="shared" si="353"/>
        <v>94.693447001856555</v>
      </c>
      <c r="Y333" s="42">
        <f t="shared" ref="Y333:Z333" si="354">(1-Y330/Y324)*100</f>
        <v>94.875954489262639</v>
      </c>
      <c r="Z333" s="42">
        <f t="shared" si="354"/>
        <v>94.582022794974236</v>
      </c>
      <c r="AA333" s="42">
        <f t="shared" ref="AA333" si="355">(1-AA330/AA324)*100</f>
        <v>95.163725122462637</v>
      </c>
      <c r="AB333" s="42">
        <v>94.865905124924311</v>
      </c>
      <c r="AC333" s="42">
        <v>94.503967207269639</v>
      </c>
      <c r="AD333" s="42">
        <v>94.288683957171713</v>
      </c>
      <c r="AE333" s="42">
        <v>87.161921964623716</v>
      </c>
      <c r="AF333" s="42">
        <v>86.982938355157046</v>
      </c>
      <c r="AG333" s="42">
        <v>86.227283555404185</v>
      </c>
      <c r="AH333" s="42">
        <v>85.463179147183197</v>
      </c>
      <c r="AI333" s="29"/>
      <c r="AJ333" s="45">
        <f>IFERROR(AH333-AG333,"X")</f>
        <v>-0.76410440822098735</v>
      </c>
      <c r="AK333" s="45">
        <f>IFERROR(AH333-AD333,"X")</f>
        <v>-8.8255048099885158</v>
      </c>
      <c r="AL333" s="11"/>
      <c r="AM333" s="42">
        <f t="shared" ref="AM333:AN333" si="356">(1-AM330/AM324)*100</f>
        <v>80.036326581932599</v>
      </c>
      <c r="AN333" s="42">
        <f t="shared" si="356"/>
        <v>85.592492121865192</v>
      </c>
      <c r="AO333" s="42">
        <f t="shared" ref="AO333:AP333" si="357">(1-AO330/AO324)*100</f>
        <v>81.037475121693603</v>
      </c>
      <c r="AP333" s="42">
        <f t="shared" si="357"/>
        <v>81.991735402680689</v>
      </c>
      <c r="AQ333" s="42">
        <f t="shared" ref="AQ333:AR333" si="358">(1-AQ330/AQ324)*100</f>
        <v>86.320912573249814</v>
      </c>
      <c r="AR333" s="42">
        <f t="shared" si="358"/>
        <v>86.018070651139183</v>
      </c>
      <c r="AS333" s="42">
        <f t="shared" ref="AS333" si="359">(1-AS330/AS324)*100</f>
        <v>86.084728583650687</v>
      </c>
      <c r="AT333" s="42">
        <v>93.585498996565633</v>
      </c>
      <c r="AU333" s="42">
        <v>92.421104122379006</v>
      </c>
      <c r="AV333" s="42">
        <v>90.597498654982061</v>
      </c>
      <c r="AW333" s="42">
        <v>93.311172520343106</v>
      </c>
      <c r="AX333" s="42">
        <v>88.538732064211771</v>
      </c>
      <c r="AY333" s="42">
        <v>87.459851392168403</v>
      </c>
      <c r="AZ333" s="42">
        <v>85.305041547039735</v>
      </c>
      <c r="BA333" s="29"/>
      <c r="BB333" s="45">
        <f>IFERROR(AZ333-AY333,"X")</f>
        <v>-2.1548098451286677</v>
      </c>
      <c r="BC333" s="45">
        <f>IFERROR(AZ333-AV333,"X")</f>
        <v>-5.2924571079423259</v>
      </c>
    </row>
    <row r="334" spans="1:55" s="6" customFormat="1" x14ac:dyDescent="0.25">
      <c r="A334" s="47" t="s">
        <v>157</v>
      </c>
      <c r="B334" s="17"/>
      <c r="C334" s="28"/>
      <c r="D334" s="28"/>
      <c r="E334" s="28"/>
      <c r="F334" s="28"/>
      <c r="G334" s="28"/>
      <c r="H334" s="28"/>
      <c r="I334" s="28"/>
      <c r="J334" s="28"/>
      <c r="K334" s="28"/>
      <c r="L334" s="28"/>
      <c r="M334" s="28"/>
      <c r="N334" s="28"/>
      <c r="O334" s="28"/>
      <c r="P334" s="28"/>
      <c r="Q334" s="29"/>
      <c r="R334" s="19"/>
      <c r="S334" s="19"/>
      <c r="T334" s="7"/>
      <c r="U334" s="28"/>
      <c r="V334" s="28"/>
      <c r="W334" s="28"/>
      <c r="X334" s="28"/>
      <c r="Y334" s="28"/>
      <c r="Z334" s="28"/>
      <c r="AA334" s="28"/>
      <c r="AB334" s="28"/>
      <c r="AC334" s="28"/>
      <c r="AD334" s="28"/>
      <c r="AE334" s="28"/>
      <c r="AF334" s="28"/>
      <c r="AG334" s="28"/>
      <c r="AH334" s="28"/>
      <c r="AI334" s="29"/>
      <c r="AJ334" s="19"/>
      <c r="AK334" s="19"/>
      <c r="AL334" s="11"/>
      <c r="AM334" s="28"/>
      <c r="AN334" s="28"/>
      <c r="AO334" s="28"/>
      <c r="AP334" s="28"/>
      <c r="AQ334" s="28"/>
      <c r="AR334" s="28"/>
      <c r="AS334" s="28"/>
      <c r="AT334" s="28"/>
      <c r="AU334" s="28"/>
      <c r="AV334" s="28"/>
      <c r="AW334" s="28"/>
      <c r="AX334" s="28"/>
      <c r="AY334" s="28"/>
      <c r="AZ334" s="28"/>
      <c r="BA334" s="29"/>
      <c r="BB334" s="19"/>
      <c r="BC334" s="19"/>
    </row>
    <row r="335" spans="1:55" ht="33.75" x14ac:dyDescent="0.25">
      <c r="A335" s="52" t="s">
        <v>58</v>
      </c>
      <c r="B335" s="36" t="s">
        <v>15</v>
      </c>
      <c r="C335" s="43">
        <v>25.454995761791757</v>
      </c>
      <c r="D335" s="43">
        <v>26.451610191454307</v>
      </c>
      <c r="E335" s="43">
        <v>25.088077399063248</v>
      </c>
      <c r="F335" s="43">
        <v>27.301168266717834</v>
      </c>
      <c r="G335" s="43">
        <v>28.700180771415212</v>
      </c>
      <c r="H335" s="43">
        <v>27.974400284470814</v>
      </c>
      <c r="I335" s="43">
        <v>28.659532983352769</v>
      </c>
      <c r="J335" s="43">
        <v>31.95222078539442</v>
      </c>
      <c r="K335" s="43">
        <v>30.732983751682429</v>
      </c>
      <c r="L335" s="43">
        <v>28.930591077761203</v>
      </c>
      <c r="M335" s="43">
        <v>28.643433317557239</v>
      </c>
      <c r="N335" s="43">
        <v>28.633195005627883</v>
      </c>
      <c r="O335" s="43">
        <v>29.47517905452246</v>
      </c>
      <c r="P335" s="43">
        <v>29.571035094825408</v>
      </c>
      <c r="Q335" s="46"/>
      <c r="R335" s="44">
        <f>IFERROR(P335-O335,"X")</f>
        <v>9.5856040302948031E-2</v>
      </c>
      <c r="S335" s="44">
        <f>IFERROR(P335-L335,"X")</f>
        <v>0.64044401706420473</v>
      </c>
      <c r="T335" s="7"/>
      <c r="U335" s="43">
        <v>22.832106463142996</v>
      </c>
      <c r="V335" s="43">
        <v>25.066961907592113</v>
      </c>
      <c r="W335" s="43">
        <v>22.749347234514588</v>
      </c>
      <c r="X335" s="43">
        <v>25.513609117298063</v>
      </c>
      <c r="Y335" s="43">
        <v>27.412361945368012</v>
      </c>
      <c r="Z335" s="43">
        <v>25.901800403527478</v>
      </c>
      <c r="AA335" s="43">
        <v>26.501825139748874</v>
      </c>
      <c r="AB335" s="43">
        <v>30.640866617995187</v>
      </c>
      <c r="AC335" s="43">
        <v>29.44369203043507</v>
      </c>
      <c r="AD335" s="43">
        <v>27.561511933470982</v>
      </c>
      <c r="AE335" s="43">
        <v>26.610677216395075</v>
      </c>
      <c r="AF335" s="43">
        <v>28.516859868387556</v>
      </c>
      <c r="AG335" s="43">
        <v>29.813880326118014</v>
      </c>
      <c r="AH335" s="43">
        <v>29.70461476328008</v>
      </c>
      <c r="AI335" s="46"/>
      <c r="AJ335" s="44">
        <f>IFERROR(AH335-AG335,"X")</f>
        <v>-0.10926556283793332</v>
      </c>
      <c r="AK335" s="44">
        <f>IFERROR(AH335-AD335,"X")</f>
        <v>2.1431028298090986</v>
      </c>
      <c r="AL335" s="11"/>
      <c r="AM335" s="43">
        <v>28.977818485280892</v>
      </c>
      <c r="AN335" s="43">
        <v>28.327205544297097</v>
      </c>
      <c r="AO335" s="43">
        <v>28.157926826237691</v>
      </c>
      <c r="AP335" s="43">
        <v>29.487274925832519</v>
      </c>
      <c r="AQ335" s="43">
        <v>30.226927726465078</v>
      </c>
      <c r="AR335" s="43">
        <v>30.290434341109719</v>
      </c>
      <c r="AS335" s="43">
        <v>30.974804080135993</v>
      </c>
      <c r="AT335" s="43">
        <v>33.212937337784169</v>
      </c>
      <c r="AU335" s="43">
        <v>31.888620025777954</v>
      </c>
      <c r="AV335" s="43">
        <v>30.173847417467485</v>
      </c>
      <c r="AW335" s="43">
        <v>30.475566117564775</v>
      </c>
      <c r="AX335" s="43">
        <v>28.712803995092063</v>
      </c>
      <c r="AY335" s="43">
        <v>29.244417174573918</v>
      </c>
      <c r="AZ335" s="43">
        <v>29.478043334789671</v>
      </c>
      <c r="BA335" s="46"/>
      <c r="BB335" s="44">
        <f>IFERROR(AZ335-AY335,"X")</f>
        <v>0.23362616021575278</v>
      </c>
      <c r="BC335" s="44">
        <f>IFERROR(AZ335-AV335,"X")</f>
        <v>-0.6958040826778138</v>
      </c>
    </row>
    <row r="336" spans="1:55" ht="33.75" x14ac:dyDescent="0.25">
      <c r="A336" s="52" t="s">
        <v>59</v>
      </c>
      <c r="B336" s="36" t="s">
        <v>57</v>
      </c>
      <c r="C336" s="43">
        <v>194.32170739525941</v>
      </c>
      <c r="D336" s="43">
        <v>190.37407394473317</v>
      </c>
      <c r="E336" s="43">
        <v>186.00457418188199</v>
      </c>
      <c r="F336" s="43">
        <v>181.07443296427877</v>
      </c>
      <c r="G336" s="43">
        <v>178.39263351144106</v>
      </c>
      <c r="H336" s="43">
        <v>175.07237683158095</v>
      </c>
      <c r="I336" s="43">
        <v>171.732813288643</v>
      </c>
      <c r="J336" s="43">
        <v>161.76640306123437</v>
      </c>
      <c r="K336" s="43">
        <v>156.36955013628128</v>
      </c>
      <c r="L336" s="43">
        <v>153.89064969634495</v>
      </c>
      <c r="M336" s="43">
        <v>153.61457776667825</v>
      </c>
      <c r="N336" s="43">
        <v>165.49430372874181</v>
      </c>
      <c r="O336" s="43">
        <v>170.97318319475224</v>
      </c>
      <c r="P336" s="43">
        <v>176.55508595299418</v>
      </c>
      <c r="Q336" s="46"/>
      <c r="R336" s="44">
        <f>IFERROR(P336-O336,"X")</f>
        <v>5.581902758241938</v>
      </c>
      <c r="S336" s="44">
        <f>IFERROR(P336-L336,"X")</f>
        <v>22.664436256649225</v>
      </c>
      <c r="T336" s="7"/>
      <c r="U336" s="43">
        <v>168.32093239246345</v>
      </c>
      <c r="V336" s="43">
        <v>155.26134526375722</v>
      </c>
      <c r="W336" s="43">
        <v>152.18223411709315</v>
      </c>
      <c r="X336" s="43">
        <v>146.231564388707</v>
      </c>
      <c r="Y336" s="43">
        <v>140.33147386545636</v>
      </c>
      <c r="Z336" s="43">
        <v>137.44010024184996</v>
      </c>
      <c r="AA336" s="43">
        <v>133.92027793783467</v>
      </c>
      <c r="AB336" s="43">
        <v>131.37730559927036</v>
      </c>
      <c r="AC336" s="43">
        <v>132.42988627288608</v>
      </c>
      <c r="AD336" s="43">
        <v>134.15460013680865</v>
      </c>
      <c r="AE336" s="43">
        <v>139.57576440268656</v>
      </c>
      <c r="AF336" s="43">
        <v>155.59897392429619</v>
      </c>
      <c r="AG336" s="43">
        <v>163.12188490839367</v>
      </c>
      <c r="AH336" s="43">
        <v>167.54298944720557</v>
      </c>
      <c r="AI336" s="46"/>
      <c r="AJ336" s="44">
        <f>IFERROR(AH336-AG336,"X")</f>
        <v>4.4211045388119032</v>
      </c>
      <c r="AK336" s="44">
        <f>IFERROR(AH336-AD336,"X")</f>
        <v>33.388389310396917</v>
      </c>
      <c r="AL336" s="11"/>
      <c r="AM336" s="43">
        <v>225.36700505627809</v>
      </c>
      <c r="AN336" s="43">
        <v>234.2519604903294</v>
      </c>
      <c r="AO336" s="43">
        <v>229.37946937268299</v>
      </c>
      <c r="AP336" s="43">
        <v>225.46686765352868</v>
      </c>
      <c r="AQ336" s="43">
        <v>225.92634542551522</v>
      </c>
      <c r="AR336" s="43">
        <v>220.75741063632486</v>
      </c>
      <c r="AS336" s="43">
        <v>215.7270363942944</v>
      </c>
      <c r="AT336" s="43">
        <v>195.15496916654064</v>
      </c>
      <c r="AU336" s="43">
        <v>181.22050983778226</v>
      </c>
      <c r="AV336" s="43">
        <v>173.20250598150395</v>
      </c>
      <c r="AW336" s="43">
        <v>166.47701079542912</v>
      </c>
      <c r="AX336" s="43">
        <v>174.02519420862217</v>
      </c>
      <c r="AY336" s="43">
        <v>177.54459196565583</v>
      </c>
      <c r="AZ336" s="43">
        <v>184.04566631084572</v>
      </c>
      <c r="BA336" s="46"/>
      <c r="BB336" s="44">
        <f>IFERROR(AZ336-AY336,"X")</f>
        <v>6.5010743451898918</v>
      </c>
      <c r="BC336" s="44">
        <f>IFERROR(AZ336-AV336,"X")</f>
        <v>10.843160329341771</v>
      </c>
    </row>
    <row r="337" spans="1:55" s="6" customFormat="1" x14ac:dyDescent="0.25">
      <c r="A337" s="52" t="s">
        <v>62</v>
      </c>
      <c r="B337" s="36" t="s">
        <v>15</v>
      </c>
      <c r="C337" s="43">
        <v>52.46</v>
      </c>
      <c r="D337" s="43">
        <v>58.78</v>
      </c>
      <c r="E337" s="43">
        <v>53.185000000000002</v>
      </c>
      <c r="F337" s="43">
        <v>52.3</v>
      </c>
      <c r="G337" s="43">
        <v>52.89</v>
      </c>
      <c r="H337" s="43">
        <v>51.144999999999996</v>
      </c>
      <c r="I337" s="43">
        <v>47.41</v>
      </c>
      <c r="J337" s="82">
        <v>59.62</v>
      </c>
      <c r="K337" s="82">
        <v>60.39</v>
      </c>
      <c r="L337" s="82">
        <v>61.564999999999998</v>
      </c>
      <c r="M337" s="82">
        <v>58.22</v>
      </c>
      <c r="N337" s="82">
        <v>57.31</v>
      </c>
      <c r="O337" s="82">
        <v>58.864999999999995</v>
      </c>
      <c r="P337" s="82">
        <v>56.51</v>
      </c>
      <c r="Q337" s="46"/>
      <c r="R337" s="44">
        <f>IFERROR(P337-O337,"X")</f>
        <v>-2.3549999999999969</v>
      </c>
      <c r="S337" s="44">
        <f>IFERROR(P337-L337,"X")</f>
        <v>-5.0549999999999997</v>
      </c>
      <c r="T337" s="7"/>
      <c r="U337" s="43">
        <v>28.73</v>
      </c>
      <c r="V337" s="43">
        <v>26.88</v>
      </c>
      <c r="W337" s="43">
        <v>23.434999999999999</v>
      </c>
      <c r="X337" s="43">
        <v>26.12</v>
      </c>
      <c r="Y337" s="43">
        <v>29.545000000000002</v>
      </c>
      <c r="Z337" s="43">
        <v>22.77</v>
      </c>
      <c r="AA337" s="43">
        <v>21.2</v>
      </c>
      <c r="AB337" s="43">
        <v>23.02</v>
      </c>
      <c r="AC337" s="43">
        <v>20.07</v>
      </c>
      <c r="AD337" s="43">
        <v>18.36</v>
      </c>
      <c r="AE337" s="43">
        <v>17.57</v>
      </c>
      <c r="AF337" s="43">
        <v>18.585000000000001</v>
      </c>
      <c r="AG337" s="43">
        <v>18.46</v>
      </c>
      <c r="AH337" s="43">
        <v>17.260000000000002</v>
      </c>
      <c r="AI337" s="46"/>
      <c r="AJ337" s="44">
        <f>IFERROR(AH337-AG337,"X")</f>
        <v>-1.1999999999999993</v>
      </c>
      <c r="AK337" s="44">
        <f>IFERROR(AH337-AD337,"X")</f>
        <v>-1.0999999999999979</v>
      </c>
      <c r="AL337" s="11"/>
      <c r="AM337" s="43">
        <v>53.77</v>
      </c>
      <c r="AN337" s="43">
        <v>59.954999999999998</v>
      </c>
      <c r="AO337" s="43">
        <v>53.95</v>
      </c>
      <c r="AP337" s="43">
        <v>53.024999999999999</v>
      </c>
      <c r="AQ337" s="43">
        <v>55.73</v>
      </c>
      <c r="AR337" s="43">
        <v>52.69</v>
      </c>
      <c r="AS337" s="43">
        <v>49.51</v>
      </c>
      <c r="AT337" s="43">
        <v>62.35</v>
      </c>
      <c r="AU337" s="43">
        <v>62.82</v>
      </c>
      <c r="AV337" s="43">
        <v>64.294999999999987</v>
      </c>
      <c r="AW337" s="43">
        <v>60.555</v>
      </c>
      <c r="AX337" s="43">
        <v>59.605000000000004</v>
      </c>
      <c r="AY337" s="43">
        <v>63.11</v>
      </c>
      <c r="AZ337" s="43">
        <v>58.57</v>
      </c>
      <c r="BA337" s="46"/>
      <c r="BB337" s="44">
        <f>IFERROR(AZ337-AY337,"X")</f>
        <v>-4.5399999999999991</v>
      </c>
      <c r="BC337" s="44">
        <f>IFERROR(AZ337-AV337,"X")</f>
        <v>-5.7249999999999872</v>
      </c>
    </row>
    <row r="338" spans="1:55" x14ac:dyDescent="0.25">
      <c r="A338" s="52" t="s">
        <v>60</v>
      </c>
      <c r="B338" s="36" t="s">
        <v>15</v>
      </c>
      <c r="C338" s="43">
        <v>9.4</v>
      </c>
      <c r="D338" s="43">
        <v>14.80477472932289</v>
      </c>
      <c r="E338" s="43">
        <v>18.515240735175766</v>
      </c>
      <c r="F338" s="43">
        <v>17.394108591144178</v>
      </c>
      <c r="G338" s="43">
        <v>14.42</v>
      </c>
      <c r="H338" s="43">
        <v>17.272112555372836</v>
      </c>
      <c r="I338" s="43">
        <v>16.11</v>
      </c>
      <c r="J338" s="43">
        <v>13.83</v>
      </c>
      <c r="K338" s="43">
        <v>13.769724097390085</v>
      </c>
      <c r="L338" s="43">
        <v>14.27433930892987</v>
      </c>
      <c r="M338" s="43">
        <v>15.038972889417041</v>
      </c>
      <c r="N338" s="43">
        <v>17.224565870982268</v>
      </c>
      <c r="O338" s="43">
        <v>17.610144871186371</v>
      </c>
      <c r="P338" s="43">
        <v>18.434782853604542</v>
      </c>
      <c r="Q338" s="46"/>
      <c r="R338" s="44">
        <f>IFERROR(P338-O338,"X")</f>
        <v>0.82463798241817088</v>
      </c>
      <c r="S338" s="44">
        <f>IFERROR(P338-L338,"X")</f>
        <v>4.1604435446746724</v>
      </c>
      <c r="T338" s="7"/>
      <c r="U338" s="43">
        <v>16.524691850421313</v>
      </c>
      <c r="V338" s="43">
        <v>25.126121668071725</v>
      </c>
      <c r="W338" s="43">
        <v>29.336773810363976</v>
      </c>
      <c r="X338" s="43">
        <v>27.150519314882438</v>
      </c>
      <c r="Y338" s="43">
        <v>25.735411632508249</v>
      </c>
      <c r="Z338" s="43">
        <v>28.411018293606855</v>
      </c>
      <c r="AA338" s="43">
        <v>28.64</v>
      </c>
      <c r="AB338" s="43">
        <v>25.865696962186068</v>
      </c>
      <c r="AC338" s="43">
        <v>28.88132169986536</v>
      </c>
      <c r="AD338" s="43">
        <v>31.964897492876776</v>
      </c>
      <c r="AE338" s="43">
        <v>30.813533798347397</v>
      </c>
      <c r="AF338" s="43">
        <v>39.084719967552616</v>
      </c>
      <c r="AG338" s="43">
        <v>39.084719967552616</v>
      </c>
      <c r="AH338" s="43">
        <v>35.982232914040338</v>
      </c>
      <c r="AI338" s="46"/>
      <c r="AJ338" s="44">
        <f>IFERROR(AH338-AG338,"X")</f>
        <v>-3.1024870535122773</v>
      </c>
      <c r="AK338" s="44">
        <f>IFERROR(AH338-AD338,"X")</f>
        <v>4.0173354211635619</v>
      </c>
      <c r="AL338" s="11"/>
      <c r="AM338" s="43">
        <v>5.8405125424974607</v>
      </c>
      <c r="AN338" s="43">
        <v>8.724612896193408</v>
      </c>
      <c r="AO338" s="43">
        <v>12.859992067419308</v>
      </c>
      <c r="AP338" s="43">
        <v>12.665201357414707</v>
      </c>
      <c r="AQ338" s="43">
        <v>9.3428805815993581</v>
      </c>
      <c r="AR338" s="43">
        <v>11.989897497853594</v>
      </c>
      <c r="AS338" s="43">
        <v>10.66</v>
      </c>
      <c r="AT338" s="43">
        <v>11.156677503882435</v>
      </c>
      <c r="AU338" s="43">
        <v>8.3917356220073493</v>
      </c>
      <c r="AV338" s="43">
        <v>8.294223507004709</v>
      </c>
      <c r="AW338" s="43">
        <v>8.9866659542340788</v>
      </c>
      <c r="AX338" s="43">
        <v>9.2948152794229522</v>
      </c>
      <c r="AY338" s="43">
        <v>11.13764734535404</v>
      </c>
      <c r="AZ338" s="43">
        <v>11.80679156060444</v>
      </c>
      <c r="BA338" s="46"/>
      <c r="BB338" s="44">
        <f>IFERROR(AZ338-AY338,"X")</f>
        <v>0.66914421525039991</v>
      </c>
      <c r="BC338" s="44">
        <f>IFERROR(AZ338-AV338,"X")</f>
        <v>3.5125680535997308</v>
      </c>
    </row>
    <row r="339" spans="1:55" x14ac:dyDescent="0.25">
      <c r="A339" s="52" t="s">
        <v>61</v>
      </c>
      <c r="B339" s="36" t="s">
        <v>15</v>
      </c>
      <c r="C339" s="43">
        <v>7.5251401923087009</v>
      </c>
      <c r="D339" s="43">
        <v>10.42261316944553</v>
      </c>
      <c r="E339" s="43">
        <v>7.8606052666055293</v>
      </c>
      <c r="F339" s="43">
        <v>4.8405160612172198</v>
      </c>
      <c r="G339" s="43">
        <v>5.4480000000000004</v>
      </c>
      <c r="H339" s="43">
        <v>2.834242698331543</v>
      </c>
      <c r="I339" s="43">
        <v>3.2</v>
      </c>
      <c r="J339" s="82">
        <v>2.0960643650424533</v>
      </c>
      <c r="K339" s="82">
        <v>1.3895781637717122</v>
      </c>
      <c r="L339" s="82">
        <v>0.57999999999999996</v>
      </c>
      <c r="M339" s="82">
        <v>1.4870070301186544</v>
      </c>
      <c r="N339" s="82">
        <v>3.6939313984168867</v>
      </c>
      <c r="O339" s="82">
        <v>3.811653786007188</v>
      </c>
      <c r="P339" s="82">
        <v>2.2300345511688726</v>
      </c>
      <c r="Q339" s="46"/>
      <c r="R339" s="44">
        <f>IFERROR(P339-O339,"X")</f>
        <v>-1.5816192348383153</v>
      </c>
      <c r="S339" s="44">
        <f>IFERROR(P339-L339,"X")</f>
        <v>1.6500345511688725</v>
      </c>
      <c r="T339" s="7"/>
      <c r="U339" s="43">
        <v>10.445902623839762</v>
      </c>
      <c r="V339" s="43">
        <v>16.957716308093509</v>
      </c>
      <c r="W339" s="43">
        <v>14.78896543425288</v>
      </c>
      <c r="X339" s="43">
        <v>12.456815744678099</v>
      </c>
      <c r="Y339" s="43">
        <v>13.36</v>
      </c>
      <c r="Z339" s="43">
        <v>18.376512270019756</v>
      </c>
      <c r="AA339" s="43">
        <v>20.3</v>
      </c>
      <c r="AB339" s="43">
        <v>25.826248176264805</v>
      </c>
      <c r="AC339" s="43">
        <v>17.34</v>
      </c>
      <c r="AD339" s="43">
        <v>26.42</v>
      </c>
      <c r="AE339" s="43">
        <v>18.932245287573444</v>
      </c>
      <c r="AF339" s="43">
        <v>26.997933201510062</v>
      </c>
      <c r="AG339" s="43">
        <v>26.997933201510062</v>
      </c>
      <c r="AH339" s="43">
        <v>26.407607294118197</v>
      </c>
      <c r="AI339" s="46"/>
      <c r="AJ339" s="44">
        <f>IFERROR(AH339-AG339,"X")</f>
        <v>-0.59032590739186475</v>
      </c>
      <c r="AK339" s="44">
        <f>IFERROR(AH339-AD339,"X")</f>
        <v>-1.2392705881804744E-2</v>
      </c>
      <c r="AL339" s="11"/>
      <c r="AM339" s="43">
        <v>7.2625698324022352</v>
      </c>
      <c r="AN339" s="43">
        <v>10.159876224858175</v>
      </c>
      <c r="AO339" s="43">
        <v>7.8527334408542355</v>
      </c>
      <c r="AP339" s="43">
        <v>4.3481637035186402</v>
      </c>
      <c r="AQ339" s="43">
        <v>5.2</v>
      </c>
      <c r="AR339" s="43">
        <v>2.6044167066730699</v>
      </c>
      <c r="AS339" s="43">
        <v>2.8</v>
      </c>
      <c r="AT339" s="43">
        <v>1.8520657170432351</v>
      </c>
      <c r="AU339" s="43">
        <v>1.1873420665884269</v>
      </c>
      <c r="AV339" s="43">
        <v>0.4</v>
      </c>
      <c r="AW339" s="43">
        <v>1.1850971184692487</v>
      </c>
      <c r="AX339" s="43">
        <v>3.3204148388818924</v>
      </c>
      <c r="AY339" s="43">
        <v>3.3886411389014044</v>
      </c>
      <c r="AZ339" s="43">
        <v>1.8028688561114226</v>
      </c>
      <c r="BA339" s="46"/>
      <c r="BB339" s="44">
        <f>IFERROR(AZ339-AY339,"X")</f>
        <v>-1.5857722827899818</v>
      </c>
      <c r="BC339" s="44">
        <f>IFERROR(AZ339-AV339,"X")</f>
        <v>1.4028688561114224</v>
      </c>
    </row>
    <row r="340" spans="1:55" x14ac:dyDescent="0.25">
      <c r="A340" s="73" t="s">
        <v>156</v>
      </c>
      <c r="B340" s="17"/>
      <c r="C340" s="28"/>
      <c r="D340" s="28"/>
      <c r="E340" s="28"/>
      <c r="F340" s="28"/>
      <c r="G340" s="28"/>
      <c r="H340" s="28"/>
      <c r="I340" s="28"/>
      <c r="J340" s="28"/>
      <c r="K340" s="28"/>
      <c r="L340" s="28"/>
      <c r="M340" s="28"/>
      <c r="N340" s="28"/>
      <c r="O340" s="28"/>
      <c r="P340" s="28"/>
      <c r="Q340" s="1" t="s">
        <v>1</v>
      </c>
      <c r="R340" s="19"/>
      <c r="S340" s="19"/>
    </row>
    <row r="341" spans="1:55" ht="22.5" x14ac:dyDescent="0.25">
      <c r="A341" s="74" t="s">
        <v>208</v>
      </c>
      <c r="B341" s="65" t="s">
        <v>55</v>
      </c>
      <c r="C341" s="66">
        <v>33671.224999999999</v>
      </c>
      <c r="D341" s="66">
        <v>32478.269</v>
      </c>
      <c r="E341" s="66">
        <v>34606.014999999999</v>
      </c>
      <c r="F341" s="66">
        <v>36249.792999999998</v>
      </c>
      <c r="G341" s="66">
        <v>37077.561999999998</v>
      </c>
      <c r="H341" s="66">
        <v>38128.705999999998</v>
      </c>
      <c r="I341" s="66">
        <v>40310.478000000003</v>
      </c>
      <c r="J341" s="66">
        <v>37617.53</v>
      </c>
      <c r="K341" s="66">
        <v>39237.78</v>
      </c>
      <c r="L341" s="66">
        <v>40992.186000000002</v>
      </c>
      <c r="M341" s="66">
        <v>44987.129000000001</v>
      </c>
      <c r="N341" s="66">
        <v>45636.722000000002</v>
      </c>
      <c r="O341" s="66">
        <v>45096.074000000001</v>
      </c>
      <c r="P341" s="24" t="s">
        <v>1</v>
      </c>
      <c r="Q341" s="63"/>
      <c r="R341" s="64" t="str">
        <f>IFERROR(P341/O341-1,"X")</f>
        <v>X</v>
      </c>
      <c r="S341" s="24" t="str">
        <f>IFERROR(P341/L341-1,"X")</f>
        <v>X</v>
      </c>
    </row>
    <row r="342" spans="1:55" s="6" customFormat="1" ht="22.5" x14ac:dyDescent="0.25">
      <c r="A342" s="74" t="s">
        <v>209</v>
      </c>
      <c r="B342" s="65" t="s">
        <v>55</v>
      </c>
      <c r="C342" s="66">
        <v>3927.2629999999999</v>
      </c>
      <c r="D342" s="66">
        <v>3724.4740000000002</v>
      </c>
      <c r="E342" s="66">
        <v>3794.4450000000002</v>
      </c>
      <c r="F342" s="66">
        <v>4223.1390000000001</v>
      </c>
      <c r="G342" s="66">
        <v>4391.3</v>
      </c>
      <c r="H342" s="66">
        <v>4765.1000000000004</v>
      </c>
      <c r="I342" s="66">
        <v>4863.2860000000001</v>
      </c>
      <c r="J342" s="66">
        <v>5202.1307340000003</v>
      </c>
      <c r="K342" s="66">
        <v>4832.8090000000002</v>
      </c>
      <c r="L342" s="66">
        <v>5127.058</v>
      </c>
      <c r="M342" s="66">
        <v>5488.5540000000001</v>
      </c>
      <c r="N342" s="66">
        <v>5378.6440000000002</v>
      </c>
      <c r="O342" s="66">
        <v>5360.8379999999997</v>
      </c>
      <c r="P342" s="24" t="s">
        <v>1</v>
      </c>
      <c r="Q342" s="63"/>
      <c r="R342" s="64" t="str">
        <f>IFERROR(P342/O342-1,"X")</f>
        <v>X</v>
      </c>
      <c r="S342" s="24" t="str">
        <f>IFERROR(P342/L342-1,"X")</f>
        <v>X</v>
      </c>
      <c r="T342" s="2"/>
      <c r="U342" s="2"/>
      <c r="V342" s="2"/>
      <c r="W342" s="2"/>
      <c r="X342" s="2"/>
      <c r="Y342" s="2"/>
      <c r="Z342" s="2"/>
      <c r="AA342" s="69"/>
      <c r="AB342" s="69"/>
      <c r="AC342" s="69"/>
      <c r="AD342" s="69"/>
      <c r="AE342" s="69"/>
      <c r="AF342" s="69"/>
      <c r="AG342" s="69"/>
      <c r="AH342" s="69"/>
      <c r="AK342" s="5"/>
    </row>
    <row r="343" spans="1:55" s="6" customFormat="1" x14ac:dyDescent="0.25">
      <c r="A343" s="74" t="s">
        <v>210</v>
      </c>
      <c r="B343" s="65" t="s">
        <v>55</v>
      </c>
      <c r="C343" s="66">
        <v>142064.69199999998</v>
      </c>
      <c r="D343" s="66">
        <v>192301.82800000001</v>
      </c>
      <c r="E343" s="66">
        <v>48144.046999999999</v>
      </c>
      <c r="F343" s="66">
        <v>100373.98999999999</v>
      </c>
      <c r="G343" s="66">
        <v>151311.78499999997</v>
      </c>
      <c r="H343" s="66">
        <v>205183.20800000001</v>
      </c>
      <c r="I343" s="66">
        <v>51574.273999999998</v>
      </c>
      <c r="J343" s="66">
        <v>91437.299399999989</v>
      </c>
      <c r="K343" s="66">
        <v>142819.78140000001</v>
      </c>
      <c r="L343" s="66">
        <v>197972.84239999999</v>
      </c>
      <c r="M343" s="66">
        <v>52672.482000000004</v>
      </c>
      <c r="N343" s="66">
        <v>109065.125</v>
      </c>
      <c r="O343" s="66">
        <v>166362.80300000001</v>
      </c>
      <c r="P343" s="24" t="s">
        <v>1</v>
      </c>
      <c r="Q343" s="63"/>
      <c r="R343" s="24" t="s">
        <v>1</v>
      </c>
      <c r="S343" s="24" t="str">
        <f>IFERROR(P343/L343-1,"X")</f>
        <v>X</v>
      </c>
      <c r="T343" s="2"/>
      <c r="U343" s="2"/>
      <c r="V343" s="2"/>
      <c r="W343" s="2"/>
      <c r="X343" s="2"/>
      <c r="Y343" s="2"/>
      <c r="Z343" s="2"/>
      <c r="AA343" s="69"/>
      <c r="AB343" s="69"/>
      <c r="AC343" s="69"/>
      <c r="AD343" s="69"/>
      <c r="AE343" s="69"/>
      <c r="AF343" s="69"/>
      <c r="AG343" s="69"/>
      <c r="AH343" s="69"/>
      <c r="AK343" s="5"/>
    </row>
    <row r="344" spans="1:55" s="6" customFormat="1" x14ac:dyDescent="0.25">
      <c r="A344" s="74" t="s">
        <v>211</v>
      </c>
      <c r="B344" s="65" t="s">
        <v>55</v>
      </c>
      <c r="C344" s="66">
        <v>49038.294999999998</v>
      </c>
      <c r="D344" s="66">
        <v>50237.112999999998</v>
      </c>
      <c r="E344" s="66">
        <v>48144.046999999999</v>
      </c>
      <c r="F344" s="66">
        <v>52229.942999999999</v>
      </c>
      <c r="G344" s="66">
        <v>50937.794999999998</v>
      </c>
      <c r="H344" s="66">
        <v>53871.42325</v>
      </c>
      <c r="I344" s="66">
        <v>51574.273999999998</v>
      </c>
      <c r="J344" s="66">
        <v>39863.025399999999</v>
      </c>
      <c r="K344" s="66">
        <v>51382.482000000004</v>
      </c>
      <c r="L344" s="66">
        <v>55153.061000000002</v>
      </c>
      <c r="M344" s="66">
        <v>52672.482000000004</v>
      </c>
      <c r="N344" s="66">
        <v>56392.642999999996</v>
      </c>
      <c r="O344" s="66">
        <v>57297.678</v>
      </c>
      <c r="P344" s="24" t="s">
        <v>1</v>
      </c>
      <c r="Q344" s="63"/>
      <c r="R344" s="64" t="str">
        <f>IFERROR(P344/O344-1,"X")</f>
        <v>X</v>
      </c>
      <c r="S344" s="24" t="str">
        <f>IFERROR(P344/L344-1,"X")</f>
        <v>X</v>
      </c>
      <c r="T344" s="2"/>
      <c r="U344" s="2"/>
      <c r="V344" s="2"/>
      <c r="W344" s="2"/>
      <c r="X344" s="2"/>
      <c r="Y344" s="2"/>
      <c r="Z344" s="2"/>
      <c r="AA344" s="69"/>
      <c r="AB344" s="69"/>
      <c r="AC344" s="69"/>
      <c r="AD344" s="69"/>
      <c r="AE344" s="69"/>
      <c r="AF344" s="69"/>
      <c r="AG344" s="69"/>
      <c r="AH344" s="69"/>
      <c r="AK344" s="5"/>
    </row>
    <row r="345" spans="1:55" s="6" customFormat="1" x14ac:dyDescent="0.25">
      <c r="A345" s="74" t="s">
        <v>212</v>
      </c>
      <c r="B345" s="65" t="s">
        <v>222</v>
      </c>
      <c r="C345" s="66">
        <v>18191.666000000001</v>
      </c>
      <c r="D345" s="66">
        <v>24218.945</v>
      </c>
      <c r="E345" s="66">
        <v>5729.07</v>
      </c>
      <c r="F345" s="66">
        <v>11836.132</v>
      </c>
      <c r="G345" s="66">
        <v>17583.809999999998</v>
      </c>
      <c r="H345" s="66">
        <v>23347.560999999998</v>
      </c>
      <c r="I345" s="66">
        <v>5530.1059999999998</v>
      </c>
      <c r="J345" s="66">
        <v>9712.5529999999999</v>
      </c>
      <c r="K345" s="66">
        <v>14499.805</v>
      </c>
      <c r="L345" s="66">
        <v>19282.724999999999</v>
      </c>
      <c r="M345" s="66">
        <v>4589.2030000000004</v>
      </c>
      <c r="N345" s="66">
        <v>9443.7209999999995</v>
      </c>
      <c r="O345" s="66">
        <v>14087.771000000001</v>
      </c>
      <c r="P345" s="24" t="s">
        <v>1</v>
      </c>
      <c r="Q345" s="63"/>
      <c r="R345" s="24" t="s">
        <v>1</v>
      </c>
      <c r="S345" s="24" t="str">
        <f>IFERROR(P345/L345-1,"X")</f>
        <v>X</v>
      </c>
      <c r="T345" s="2"/>
      <c r="U345" s="2"/>
      <c r="V345" s="2"/>
      <c r="W345" s="2"/>
      <c r="X345" s="2"/>
      <c r="Y345" s="2"/>
      <c r="Z345" s="2"/>
      <c r="AA345" s="69"/>
      <c r="AB345" s="69"/>
      <c r="AC345" s="69"/>
      <c r="AD345" s="69"/>
      <c r="AE345" s="69"/>
      <c r="AF345" s="69"/>
      <c r="AG345" s="69"/>
      <c r="AH345" s="69"/>
      <c r="AK345" s="5"/>
    </row>
    <row r="346" spans="1:55" s="6" customFormat="1" x14ac:dyDescent="0.25">
      <c r="A346" s="74" t="s">
        <v>213</v>
      </c>
      <c r="B346" s="65" t="s">
        <v>222</v>
      </c>
      <c r="C346" s="66">
        <v>6097.9679999999998</v>
      </c>
      <c r="D346" s="66">
        <v>6027.2790000000005</v>
      </c>
      <c r="E346" s="66">
        <v>5729.07</v>
      </c>
      <c r="F346" s="66">
        <v>6107.0619999999999</v>
      </c>
      <c r="G346" s="66">
        <v>5747.6779999999999</v>
      </c>
      <c r="H346" s="66">
        <v>5763.7510000000002</v>
      </c>
      <c r="I346" s="66">
        <v>5530.1059999999998</v>
      </c>
      <c r="J346" s="66">
        <v>4182.4470000000001</v>
      </c>
      <c r="K346" s="66">
        <v>4787.2520000000004</v>
      </c>
      <c r="L346" s="66">
        <v>4782.92</v>
      </c>
      <c r="M346" s="66">
        <v>4589.2030000000004</v>
      </c>
      <c r="N346" s="66">
        <v>4854.518</v>
      </c>
      <c r="O346" s="66">
        <v>4644.05</v>
      </c>
      <c r="P346" s="24" t="s">
        <v>1</v>
      </c>
      <c r="Q346" s="63"/>
      <c r="R346" s="64" t="str">
        <f>IFERROR(P346/O346-1,"X")</f>
        <v>X</v>
      </c>
      <c r="S346" s="24" t="str">
        <f>IFERROR(P346/L346-1,"X")</f>
        <v>X</v>
      </c>
      <c r="T346" s="2"/>
      <c r="U346" s="2"/>
      <c r="V346" s="2"/>
      <c r="W346" s="2"/>
      <c r="X346" s="2"/>
      <c r="Y346" s="2"/>
      <c r="Z346" s="2"/>
      <c r="AA346" s="69"/>
      <c r="AB346" s="69"/>
      <c r="AC346" s="69"/>
      <c r="AD346" s="69"/>
      <c r="AE346" s="69"/>
      <c r="AF346" s="69"/>
      <c r="AG346" s="69"/>
      <c r="AH346" s="69"/>
      <c r="AK346" s="5"/>
    </row>
    <row r="347" spans="1:55" s="6" customFormat="1" x14ac:dyDescent="0.25">
      <c r="A347" s="74" t="s">
        <v>214</v>
      </c>
      <c r="B347" s="65" t="s">
        <v>223</v>
      </c>
      <c r="C347" s="66">
        <v>8.0419999999999998</v>
      </c>
      <c r="D347" s="66">
        <v>8.3350000000000009</v>
      </c>
      <c r="E347" s="66">
        <v>8.4030000000000005</v>
      </c>
      <c r="F347" s="66">
        <v>8.5519999999999996</v>
      </c>
      <c r="G347" s="66">
        <v>8.8620000000000001</v>
      </c>
      <c r="H347" s="66">
        <v>9.3469999999999995</v>
      </c>
      <c r="I347" s="66">
        <v>9.3260000000000005</v>
      </c>
      <c r="J347" s="66">
        <v>9.5310000000000006</v>
      </c>
      <c r="K347" s="66">
        <v>10.733189311947648</v>
      </c>
      <c r="L347" s="66">
        <v>11.531253083890176</v>
      </c>
      <c r="M347" s="66">
        <v>11.477479204994854</v>
      </c>
      <c r="N347" s="66">
        <v>11.616527737666232</v>
      </c>
      <c r="O347" s="66">
        <v>12.337868455335322</v>
      </c>
      <c r="P347" s="24" t="s">
        <v>1</v>
      </c>
      <c r="Q347" s="63"/>
      <c r="R347" s="64" t="str">
        <f>IFERROR(P347/O347-1,"X")</f>
        <v>X</v>
      </c>
      <c r="S347" s="24" t="str">
        <f>IFERROR(P347/L347-1,"X")</f>
        <v>X</v>
      </c>
      <c r="T347" s="2"/>
      <c r="U347" s="2"/>
      <c r="V347" s="2"/>
      <c r="W347" s="2"/>
      <c r="X347" s="2"/>
      <c r="Y347" s="2"/>
      <c r="Z347" s="2"/>
      <c r="AA347" s="69"/>
      <c r="AB347" s="69"/>
      <c r="AC347" s="69"/>
      <c r="AD347" s="69"/>
      <c r="AE347" s="69"/>
      <c r="AF347" s="69"/>
      <c r="AG347" s="69"/>
      <c r="AH347" s="69"/>
      <c r="AK347" s="5"/>
    </row>
    <row r="348" spans="1:55" s="6" customFormat="1" ht="33.75" x14ac:dyDescent="0.25">
      <c r="A348" s="74" t="s">
        <v>215</v>
      </c>
      <c r="B348" s="65" t="s">
        <v>55</v>
      </c>
      <c r="C348" s="66">
        <v>125319.505</v>
      </c>
      <c r="D348" s="66">
        <v>167812.31099999999</v>
      </c>
      <c r="E348" s="66">
        <v>39414.957000000002</v>
      </c>
      <c r="F348" s="66">
        <v>82589.491999999998</v>
      </c>
      <c r="G348" s="66">
        <v>124351.507</v>
      </c>
      <c r="H348" s="66">
        <v>167310.57699999999</v>
      </c>
      <c r="I348" s="66">
        <v>41310.451000000001</v>
      </c>
      <c r="J348" s="66">
        <v>73873.539999999994</v>
      </c>
      <c r="K348" s="66">
        <v>114950.007</v>
      </c>
      <c r="L348" s="66">
        <v>159233.177</v>
      </c>
      <c r="M348" s="66">
        <v>39418.85</v>
      </c>
      <c r="N348" s="66">
        <v>83322.687000000005</v>
      </c>
      <c r="O348" s="66">
        <v>129457.132</v>
      </c>
      <c r="P348" s="24" t="s">
        <v>1</v>
      </c>
      <c r="Q348" s="63"/>
      <c r="R348" s="24" t="s">
        <v>1</v>
      </c>
      <c r="S348" s="24" t="str">
        <f>IFERROR(P348/L348-1,"X")</f>
        <v>X</v>
      </c>
      <c r="T348" s="2"/>
      <c r="U348" s="2"/>
      <c r="V348" s="2"/>
      <c r="W348" s="2"/>
      <c r="X348" s="2"/>
      <c r="Y348" s="2"/>
      <c r="Z348" s="2"/>
      <c r="AA348" s="69"/>
      <c r="AB348" s="69"/>
      <c r="AC348" s="69"/>
      <c r="AD348" s="69"/>
      <c r="AE348" s="69"/>
      <c r="AF348" s="69"/>
      <c r="AG348" s="69"/>
      <c r="AH348" s="69"/>
      <c r="AK348" s="5"/>
    </row>
    <row r="349" spans="1:55" s="6" customFormat="1" ht="22.5" x14ac:dyDescent="0.25">
      <c r="A349" s="74" t="s">
        <v>216</v>
      </c>
      <c r="B349" s="65" t="s">
        <v>55</v>
      </c>
      <c r="C349" s="66">
        <v>19345.857</v>
      </c>
      <c r="D349" s="66">
        <v>25743.472000000002</v>
      </c>
      <c r="E349" s="66">
        <v>6015.7820000000002</v>
      </c>
      <c r="F349" s="66">
        <v>12594.2</v>
      </c>
      <c r="G349" s="66">
        <v>19076.019</v>
      </c>
      <c r="H349" s="66">
        <v>25850.816999999999</v>
      </c>
      <c r="I349" s="66">
        <v>6866.0529999999999</v>
      </c>
      <c r="J349" s="66">
        <v>12514.833000000001</v>
      </c>
      <c r="K349" s="66">
        <v>19118.027999999998</v>
      </c>
      <c r="L349" s="66">
        <v>25969.115000000002</v>
      </c>
      <c r="M349" s="66">
        <v>6554.4610000000002</v>
      </c>
      <c r="N349" s="66">
        <v>13727.576999999999</v>
      </c>
      <c r="O349" s="66">
        <v>21132.812000000002</v>
      </c>
      <c r="P349" s="24" t="s">
        <v>1</v>
      </c>
      <c r="Q349" s="63"/>
      <c r="R349" s="24" t="s">
        <v>1</v>
      </c>
      <c r="S349" s="24" t="str">
        <f>IFERROR(P349/L349-1,"X")</f>
        <v>X</v>
      </c>
      <c r="T349" s="2"/>
      <c r="U349" s="2"/>
      <c r="V349" s="2"/>
      <c r="W349" s="2"/>
      <c r="X349" s="2"/>
      <c r="Y349" s="2"/>
      <c r="Z349" s="2"/>
      <c r="AA349" s="69"/>
      <c r="AB349" s="69"/>
      <c r="AC349" s="69"/>
      <c r="AD349" s="69"/>
      <c r="AE349" s="69"/>
      <c r="AF349" s="69"/>
      <c r="AG349" s="69"/>
      <c r="AH349" s="69"/>
      <c r="AK349" s="5"/>
    </row>
    <row r="350" spans="1:55" s="6" customFormat="1" ht="45" x14ac:dyDescent="0.25">
      <c r="A350" s="74" t="s">
        <v>217</v>
      </c>
      <c r="B350" s="65" t="s">
        <v>55</v>
      </c>
      <c r="C350" s="66">
        <v>23569.613000000001</v>
      </c>
      <c r="D350" s="66">
        <v>31906.786</v>
      </c>
      <c r="E350" s="66">
        <v>7297.35</v>
      </c>
      <c r="F350" s="66">
        <v>15303.514999999999</v>
      </c>
      <c r="G350" s="66">
        <v>23319.351999999999</v>
      </c>
      <c r="H350" s="66">
        <v>31787.896000000001</v>
      </c>
      <c r="I350" s="66">
        <v>8501.9930000000004</v>
      </c>
      <c r="J350" s="66">
        <v>11374.647999999999</v>
      </c>
      <c r="K350" s="66">
        <v>21415.427</v>
      </c>
      <c r="L350" s="66">
        <v>31279.404999999999</v>
      </c>
      <c r="M350" s="66">
        <v>8677.1659999999993</v>
      </c>
      <c r="N350" s="66">
        <v>17547.5</v>
      </c>
      <c r="O350" s="66">
        <v>26342.327000000001</v>
      </c>
      <c r="P350" s="24" t="s">
        <v>1</v>
      </c>
      <c r="Q350" s="63"/>
      <c r="R350" s="24" t="s">
        <v>1</v>
      </c>
      <c r="S350" s="24" t="str">
        <f>IFERROR(P350/L350-1,"X")</f>
        <v>X</v>
      </c>
      <c r="T350" s="2"/>
      <c r="U350" s="2"/>
      <c r="V350" s="2"/>
      <c r="W350" s="2"/>
      <c r="X350" s="2"/>
      <c r="Y350" s="2"/>
      <c r="Z350" s="2"/>
      <c r="AA350" s="69"/>
      <c r="AB350" s="69"/>
      <c r="AC350" s="69"/>
      <c r="AD350" s="69"/>
      <c r="AE350" s="69"/>
      <c r="AF350" s="69"/>
      <c r="AG350" s="69"/>
      <c r="AH350" s="69"/>
      <c r="AK350" s="5"/>
    </row>
    <row r="351" spans="1:55" s="6" customFormat="1" ht="33.75" x14ac:dyDescent="0.25">
      <c r="A351" s="74" t="s">
        <v>218</v>
      </c>
      <c r="B351" s="65" t="s">
        <v>55</v>
      </c>
      <c r="C351" s="66">
        <v>3086.1660000000002</v>
      </c>
      <c r="D351" s="66">
        <v>4009.527</v>
      </c>
      <c r="E351" s="66">
        <v>1012.535</v>
      </c>
      <c r="F351" s="66">
        <v>2237.4839999999999</v>
      </c>
      <c r="G351" s="66">
        <v>3801.9360000000001</v>
      </c>
      <c r="H351" s="66">
        <v>5131.7960000000003</v>
      </c>
      <c r="I351" s="66">
        <v>1276.799</v>
      </c>
      <c r="J351" s="66">
        <v>2262.002</v>
      </c>
      <c r="K351" s="66">
        <v>4701.3159999999998</v>
      </c>
      <c r="L351" s="66">
        <v>6889.924</v>
      </c>
      <c r="M351" s="66">
        <v>1836.6279999999999</v>
      </c>
      <c r="N351" s="66">
        <v>3895.27</v>
      </c>
      <c r="O351" s="66">
        <v>5712.9359999999997</v>
      </c>
      <c r="P351" s="24" t="s">
        <v>1</v>
      </c>
      <c r="Q351" s="63"/>
      <c r="R351" s="24" t="s">
        <v>1</v>
      </c>
      <c r="S351" s="24" t="str">
        <f>IFERROR(P351/L351-1,"X")</f>
        <v>X</v>
      </c>
      <c r="T351" s="2"/>
      <c r="U351" s="2"/>
      <c r="V351" s="2"/>
      <c r="W351" s="2"/>
      <c r="X351" s="2"/>
      <c r="Y351" s="2"/>
      <c r="Z351" s="2"/>
      <c r="AA351" s="69"/>
      <c r="AB351" s="69"/>
      <c r="AC351" s="69"/>
      <c r="AD351" s="69"/>
      <c r="AE351" s="69"/>
      <c r="AF351" s="69"/>
      <c r="AG351" s="69"/>
      <c r="AH351" s="69"/>
      <c r="AK351" s="5"/>
    </row>
    <row r="352" spans="1:55" x14ac:dyDescent="0.25">
      <c r="A352" s="74" t="s">
        <v>145</v>
      </c>
      <c r="B352" s="65" t="s">
        <v>146</v>
      </c>
      <c r="C352" s="66">
        <v>2577.9690000000001</v>
      </c>
      <c r="D352" s="66">
        <v>2395.6759999999999</v>
      </c>
      <c r="E352" s="66">
        <v>2484.8939999999998</v>
      </c>
      <c r="F352" s="66">
        <v>2520.2840000000001</v>
      </c>
      <c r="G352" s="66">
        <v>2496.6379999999999</v>
      </c>
      <c r="H352" s="66">
        <v>2440.0479999999998</v>
      </c>
      <c r="I352" s="66">
        <v>2511.951</v>
      </c>
      <c r="J352" s="66">
        <v>2179.8180000000002</v>
      </c>
      <c r="K352" s="66">
        <v>2206.6309999999999</v>
      </c>
      <c r="L352" s="66">
        <v>2139.3069999999998</v>
      </c>
      <c r="M352" s="66">
        <v>2304.904</v>
      </c>
      <c r="N352" s="66">
        <v>2320.2849999999999</v>
      </c>
      <c r="O352" s="66">
        <v>2215.81</v>
      </c>
      <c r="P352" s="24" t="s">
        <v>1</v>
      </c>
      <c r="Q352" s="63"/>
      <c r="R352" s="64" t="str">
        <f>IFERROR(P352/O352-1,"X")</f>
        <v>X</v>
      </c>
      <c r="S352" s="24" t="str">
        <f>IFERROR(P352/L352-1,"X")</f>
        <v>X</v>
      </c>
    </row>
    <row r="353" spans="1:37" s="6" customFormat="1" ht="22.5" x14ac:dyDescent="0.25">
      <c r="A353" s="74" t="s">
        <v>219</v>
      </c>
      <c r="B353" s="65" t="s">
        <v>55</v>
      </c>
      <c r="C353" s="66">
        <v>1632.123</v>
      </c>
      <c r="D353" s="66">
        <v>2160.81</v>
      </c>
      <c r="E353" s="66">
        <v>492.43200000000002</v>
      </c>
      <c r="F353" s="66">
        <v>1019.051</v>
      </c>
      <c r="G353" s="66">
        <v>1548.942</v>
      </c>
      <c r="H353" s="66">
        <v>2063.9270000000001</v>
      </c>
      <c r="I353" s="66">
        <v>491.327</v>
      </c>
      <c r="J353" s="66">
        <v>873.65800000000002</v>
      </c>
      <c r="K353" s="66">
        <v>1243.9069999999999</v>
      </c>
      <c r="L353" s="66">
        <v>1759.251</v>
      </c>
      <c r="M353" s="66">
        <v>942.25599999999997</v>
      </c>
      <c r="N353" s="66">
        <v>1592.0250000000001</v>
      </c>
      <c r="O353" s="66">
        <v>2176.0700000000002</v>
      </c>
      <c r="P353" s="24" t="s">
        <v>1</v>
      </c>
      <c r="Q353" s="63"/>
      <c r="R353" s="24" t="s">
        <v>1</v>
      </c>
      <c r="S353" s="24" t="str">
        <f>IFERROR(P353/L353-1,"X")</f>
        <v>X</v>
      </c>
      <c r="T353" s="2"/>
      <c r="U353" s="2"/>
      <c r="V353" s="2"/>
      <c r="W353" s="2"/>
      <c r="X353" s="2"/>
      <c r="Y353" s="2"/>
      <c r="Z353" s="2"/>
      <c r="AA353" s="69"/>
      <c r="AB353" s="69"/>
      <c r="AC353" s="69"/>
      <c r="AD353" s="69"/>
      <c r="AE353" s="69"/>
      <c r="AF353" s="69"/>
      <c r="AG353" s="69"/>
      <c r="AH353" s="69"/>
      <c r="AK353" s="5"/>
    </row>
    <row r="354" spans="1:37" s="6" customFormat="1" x14ac:dyDescent="0.25">
      <c r="A354" s="74" t="s">
        <v>220</v>
      </c>
      <c r="B354" s="65" t="s">
        <v>55</v>
      </c>
      <c r="C354" s="66">
        <v>2095.23</v>
      </c>
      <c r="D354" s="66">
        <v>2988.2440000000001</v>
      </c>
      <c r="E354" s="66">
        <v>715.48900000000003</v>
      </c>
      <c r="F354" s="66">
        <v>1475.605</v>
      </c>
      <c r="G354" s="66">
        <v>2305.0129999999999</v>
      </c>
      <c r="H354" s="66">
        <v>2951.7060000000001</v>
      </c>
      <c r="I354" s="66">
        <v>1300.0360000000001</v>
      </c>
      <c r="J354" s="66">
        <v>1923.827</v>
      </c>
      <c r="K354" s="66">
        <v>2927.2190000000001</v>
      </c>
      <c r="L354" s="66">
        <v>4013.3110000000001</v>
      </c>
      <c r="M354" s="66">
        <v>1136.9829999999999</v>
      </c>
      <c r="N354" s="66">
        <v>2088.0479999999998</v>
      </c>
      <c r="O354" s="66">
        <v>3125.7629999999999</v>
      </c>
      <c r="P354" s="24" t="s">
        <v>1</v>
      </c>
      <c r="Q354" s="63"/>
      <c r="R354" s="24" t="s">
        <v>1</v>
      </c>
      <c r="S354" s="24" t="str">
        <f>IFERROR(P354/L354-1,"X")</f>
        <v>X</v>
      </c>
      <c r="T354" s="2"/>
      <c r="U354" s="2"/>
      <c r="V354" s="2"/>
      <c r="W354" s="2"/>
      <c r="X354" s="2"/>
      <c r="Y354" s="2"/>
      <c r="Z354" s="2"/>
      <c r="AA354" s="69"/>
      <c r="AB354" s="69"/>
      <c r="AC354" s="69"/>
      <c r="AD354" s="69"/>
      <c r="AE354" s="69"/>
      <c r="AF354" s="69"/>
      <c r="AG354" s="69"/>
      <c r="AH354" s="69"/>
      <c r="AK354" s="5"/>
    </row>
    <row r="355" spans="1:37" s="6" customFormat="1" x14ac:dyDescent="0.25">
      <c r="A355" s="74" t="s">
        <v>19</v>
      </c>
      <c r="B355" s="65" t="s">
        <v>55</v>
      </c>
      <c r="C355" s="66">
        <v>17220.024000000001</v>
      </c>
      <c r="D355" s="66">
        <v>17873.061000000002</v>
      </c>
      <c r="E355" s="66">
        <v>18290.278999999999</v>
      </c>
      <c r="F355" s="66">
        <v>18824.810000000001</v>
      </c>
      <c r="G355" s="66">
        <v>18716.727999999999</v>
      </c>
      <c r="H355" s="66">
        <v>18777.303</v>
      </c>
      <c r="I355" s="66">
        <v>19371.91</v>
      </c>
      <c r="J355" s="66">
        <v>19644.432000000001</v>
      </c>
      <c r="K355" s="66">
        <v>19808.506000000001</v>
      </c>
      <c r="L355" s="66">
        <v>20642.017</v>
      </c>
      <c r="M355" s="66">
        <v>21384.794999999998</v>
      </c>
      <c r="N355" s="66">
        <v>22271.013999999999</v>
      </c>
      <c r="O355" s="66">
        <v>23565.847000000002</v>
      </c>
      <c r="P355" s="24" t="s">
        <v>1</v>
      </c>
      <c r="Q355" s="63"/>
      <c r="R355" s="64" t="str">
        <f>IFERROR(P355/O355-1,"X")</f>
        <v>X</v>
      </c>
      <c r="S355" s="24" t="str">
        <f>IFERROR(P355/L355-1,"X")</f>
        <v>X</v>
      </c>
      <c r="T355" s="2"/>
      <c r="U355" s="2"/>
      <c r="V355" s="2"/>
      <c r="W355" s="2"/>
      <c r="X355" s="2"/>
      <c r="Y355" s="2"/>
      <c r="Z355" s="2"/>
      <c r="AA355" s="69"/>
      <c r="AB355" s="69"/>
      <c r="AC355" s="69"/>
      <c r="AD355" s="69"/>
      <c r="AE355" s="69"/>
      <c r="AF355" s="69"/>
      <c r="AG355" s="69"/>
      <c r="AH355" s="69"/>
      <c r="AK355" s="5"/>
    </row>
    <row r="356" spans="1:37" s="6" customFormat="1" x14ac:dyDescent="0.25">
      <c r="A356" s="74" t="s">
        <v>95</v>
      </c>
      <c r="B356" s="65" t="s">
        <v>55</v>
      </c>
      <c r="C356" s="66">
        <v>54222.396000000001</v>
      </c>
      <c r="D356" s="66">
        <v>54986.544000000002</v>
      </c>
      <c r="E356" s="66">
        <v>56047.523000000001</v>
      </c>
      <c r="F356" s="66">
        <v>57985.83</v>
      </c>
      <c r="G356" s="66">
        <v>58485.2405</v>
      </c>
      <c r="H356" s="66">
        <v>59740.84</v>
      </c>
      <c r="I356" s="66">
        <v>61728.874000000003</v>
      </c>
      <c r="J356" s="66">
        <v>60771.790999999997</v>
      </c>
      <c r="K356" s="66">
        <v>63600.76</v>
      </c>
      <c r="L356" s="66">
        <v>66269.744000000006</v>
      </c>
      <c r="M356" s="66">
        <v>70002.565000000002</v>
      </c>
      <c r="N356" s="66">
        <v>71957.512000000002</v>
      </c>
      <c r="O356" s="66">
        <v>72971.120999999999</v>
      </c>
      <c r="P356" s="24" t="s">
        <v>1</v>
      </c>
      <c r="Q356" s="63"/>
      <c r="R356" s="64" t="str">
        <f>IFERROR(P356/O356-1,"X")</f>
        <v>X</v>
      </c>
      <c r="S356" s="24" t="str">
        <f>IFERROR(P356/L356-1,"X")</f>
        <v>X</v>
      </c>
      <c r="T356" s="2"/>
      <c r="U356" s="2"/>
      <c r="V356" s="2"/>
      <c r="W356" s="2"/>
      <c r="X356" s="2"/>
      <c r="Y356" s="2"/>
      <c r="Z356" s="2"/>
      <c r="AA356" s="69"/>
      <c r="AB356" s="69"/>
      <c r="AC356" s="69"/>
      <c r="AD356" s="69"/>
      <c r="AE356" s="69"/>
      <c r="AF356" s="69"/>
      <c r="AG356" s="69"/>
      <c r="AH356" s="69"/>
      <c r="AK356" s="5"/>
    </row>
    <row r="357" spans="1:37" s="6" customFormat="1" x14ac:dyDescent="0.25">
      <c r="A357" s="74" t="s">
        <v>221</v>
      </c>
      <c r="B357" s="65" t="s">
        <v>15</v>
      </c>
      <c r="C357" s="66">
        <v>12.311</v>
      </c>
      <c r="D357" s="66">
        <v>17.57</v>
      </c>
      <c r="E357" s="66">
        <v>16.41</v>
      </c>
      <c r="F357" s="66">
        <v>17.016999999999999</v>
      </c>
      <c r="G357" s="66">
        <v>17.797999999999998</v>
      </c>
      <c r="H357" s="66">
        <v>16.106999999999999</v>
      </c>
      <c r="I357" s="66">
        <v>18.779</v>
      </c>
      <c r="J357" s="66">
        <v>17.675999999999998</v>
      </c>
      <c r="K357" s="66">
        <v>18.553616053311998</v>
      </c>
      <c r="L357" s="66">
        <v>20.822109072191207</v>
      </c>
      <c r="M357" s="66">
        <v>19.169310105410307</v>
      </c>
      <c r="N357" s="66">
        <v>19.933138728858999</v>
      </c>
      <c r="O357" s="66">
        <v>19.420000000000002</v>
      </c>
      <c r="P357" s="24" t="s">
        <v>1</v>
      </c>
      <c r="Q357" s="63"/>
      <c r="R357" s="44" t="str">
        <f>IFERROR(P357-O357,"X")</f>
        <v>X</v>
      </c>
      <c r="S357" s="44" t="str">
        <f>IFERROR(P357-L357,"X")</f>
        <v>X</v>
      </c>
      <c r="T357" s="2"/>
      <c r="U357" s="2"/>
      <c r="V357" s="2"/>
      <c r="W357" s="2"/>
      <c r="X357" s="2"/>
      <c r="Y357" s="2"/>
      <c r="Z357" s="2"/>
      <c r="AA357" s="69"/>
      <c r="AB357" s="69"/>
      <c r="AC357" s="69"/>
      <c r="AD357" s="69"/>
      <c r="AE357" s="69"/>
      <c r="AF357" s="69"/>
      <c r="AG357" s="69"/>
      <c r="AH357" s="69"/>
      <c r="AK357" s="5"/>
    </row>
    <row r="358" spans="1:37" s="6" customFormat="1" x14ac:dyDescent="0.25">
      <c r="A358" s="73" t="s">
        <v>158</v>
      </c>
      <c r="B358" s="71"/>
      <c r="C358" s="72"/>
      <c r="D358" s="72"/>
      <c r="E358" s="72"/>
      <c r="F358" s="72"/>
      <c r="G358" s="72"/>
      <c r="H358" s="72"/>
      <c r="I358" s="72"/>
      <c r="J358" s="72"/>
      <c r="K358" s="72"/>
      <c r="L358" s="72"/>
      <c r="M358" s="72"/>
      <c r="N358" s="72"/>
      <c r="O358" s="72"/>
      <c r="P358" s="72"/>
      <c r="Q358" s="1"/>
      <c r="R358" s="19"/>
      <c r="S358" s="19"/>
      <c r="T358" s="2"/>
      <c r="U358" s="2"/>
      <c r="V358" s="2"/>
      <c r="W358" s="2"/>
      <c r="X358" s="2"/>
      <c r="Y358" s="2"/>
      <c r="Z358" s="2"/>
      <c r="AA358" s="69"/>
      <c r="AB358" s="69"/>
      <c r="AC358" s="69"/>
      <c r="AD358" s="69"/>
      <c r="AE358" s="69"/>
      <c r="AF358" s="69"/>
      <c r="AG358" s="69"/>
      <c r="AH358" s="69"/>
      <c r="AK358" s="5"/>
    </row>
    <row r="359" spans="1:37" x14ac:dyDescent="0.25">
      <c r="A359" s="75" t="s">
        <v>147</v>
      </c>
      <c r="B359" s="67" t="s">
        <v>55</v>
      </c>
      <c r="C359" s="68">
        <v>58310.832999999999</v>
      </c>
      <c r="D359" s="68">
        <v>57942.042999999998</v>
      </c>
      <c r="E359" s="68">
        <v>52681.523000000001</v>
      </c>
      <c r="F359" s="68">
        <v>56142.444000000003</v>
      </c>
      <c r="G359" s="68">
        <v>56482.692000000003</v>
      </c>
      <c r="H359" s="68">
        <v>53760.671000000002</v>
      </c>
      <c r="I359" s="68">
        <v>48514.065999999999</v>
      </c>
      <c r="J359" s="68">
        <v>46358.703000000001</v>
      </c>
      <c r="K359" s="68">
        <v>47799.146000000001</v>
      </c>
      <c r="L359" s="68">
        <v>46546.972999999998</v>
      </c>
      <c r="M359" s="68">
        <v>45252.735000000001</v>
      </c>
      <c r="N359" s="68">
        <v>45934.97</v>
      </c>
      <c r="O359" s="68">
        <v>45031.031000000003</v>
      </c>
      <c r="P359" s="68">
        <v>44365.446000000004</v>
      </c>
      <c r="Q359" s="63"/>
      <c r="R359" s="64">
        <f>IFERROR(P359/O359-1,"X")</f>
        <v>-1.4780585414533309E-2</v>
      </c>
      <c r="S359" s="24">
        <f>IFERROR(P359/L359-1,"X")</f>
        <v>-4.6867215189266842E-2</v>
      </c>
    </row>
    <row r="360" spans="1:37" x14ac:dyDescent="0.25">
      <c r="A360" s="75" t="s">
        <v>148</v>
      </c>
      <c r="B360" s="67" t="s">
        <v>146</v>
      </c>
      <c r="C360" s="68">
        <v>952.89400000000001</v>
      </c>
      <c r="D360" s="68">
        <v>923.721</v>
      </c>
      <c r="E360" s="68">
        <v>860.73699999999997</v>
      </c>
      <c r="F360" s="68">
        <v>869.4</v>
      </c>
      <c r="G360" s="68">
        <v>837.23199999999997</v>
      </c>
      <c r="H360" s="68">
        <v>797.42600000000004</v>
      </c>
      <c r="I360" s="68">
        <v>717.28200000000004</v>
      </c>
      <c r="J360" s="68">
        <v>707.947</v>
      </c>
      <c r="K360" s="68">
        <v>717.43799999999999</v>
      </c>
      <c r="L360" s="68">
        <v>680.17399999999998</v>
      </c>
      <c r="M360" s="68">
        <v>653.755</v>
      </c>
      <c r="N360" s="68">
        <v>643.11199999999997</v>
      </c>
      <c r="O360" s="68">
        <v>625.36099999999999</v>
      </c>
      <c r="P360" s="68">
        <v>607.09400000000005</v>
      </c>
      <c r="Q360" s="63"/>
      <c r="R360" s="64">
        <f>IFERROR(P360/O360-1,"X")</f>
        <v>-2.9210328114480988E-2</v>
      </c>
      <c r="S360" s="24">
        <f>IFERROR(P360/L360-1,"X")</f>
        <v>-0.10744309544322472</v>
      </c>
    </row>
    <row r="361" spans="1:37" x14ac:dyDescent="0.25">
      <c r="A361" s="75" t="s">
        <v>161</v>
      </c>
      <c r="B361" s="67" t="s">
        <v>55</v>
      </c>
      <c r="C361" s="68">
        <v>59353.857000000004</v>
      </c>
      <c r="D361" s="68">
        <v>73882.308000000005</v>
      </c>
      <c r="E361" s="68">
        <v>15372.279</v>
      </c>
      <c r="F361" s="68">
        <v>29880.945</v>
      </c>
      <c r="G361" s="68">
        <v>45749.934999999998</v>
      </c>
      <c r="H361" s="68">
        <v>58692.158000000003</v>
      </c>
      <c r="I361" s="68">
        <v>10841.550999999999</v>
      </c>
      <c r="J361" s="68">
        <v>18497.701000000001</v>
      </c>
      <c r="K361" s="68">
        <v>27166.428</v>
      </c>
      <c r="L361" s="68">
        <v>36366.737000000001</v>
      </c>
      <c r="M361" s="68">
        <v>9426.4760000000006</v>
      </c>
      <c r="N361" s="68">
        <v>18228.425999999999</v>
      </c>
      <c r="O361" s="68">
        <v>28157.245999999999</v>
      </c>
      <c r="P361" s="68">
        <v>36091.595999999998</v>
      </c>
      <c r="Q361" s="63"/>
      <c r="R361" s="24" t="s">
        <v>1</v>
      </c>
      <c r="S361" s="24">
        <f>IFERROR(P361/L361-1,"X")</f>
        <v>-7.5657323889136707E-3</v>
      </c>
    </row>
    <row r="362" spans="1:37" s="6" customFormat="1" x14ac:dyDescent="0.25">
      <c r="A362" s="75" t="s">
        <v>151</v>
      </c>
      <c r="B362" s="70" t="s">
        <v>55</v>
      </c>
      <c r="C362" s="62">
        <v>81588.198000000004</v>
      </c>
      <c r="D362" s="62">
        <v>81135.251000000004</v>
      </c>
      <c r="E362" s="62">
        <v>73553.239000000001</v>
      </c>
      <c r="F362" s="62">
        <v>75147.941000000006</v>
      </c>
      <c r="G362" s="62">
        <v>74484.86</v>
      </c>
      <c r="H362" s="62">
        <v>71330.702999999994</v>
      </c>
      <c r="I362" s="62">
        <v>64870.646000000001</v>
      </c>
      <c r="J362" s="62">
        <v>60771.241999999998</v>
      </c>
      <c r="K362" s="62">
        <v>62633.538</v>
      </c>
      <c r="L362" s="62">
        <v>62011.21</v>
      </c>
      <c r="M362" s="62">
        <v>60584.722000000002</v>
      </c>
      <c r="N362" s="62">
        <v>59928.796999999999</v>
      </c>
      <c r="O362" s="62">
        <v>61228.624000000003</v>
      </c>
      <c r="P362" s="62">
        <v>60197.446000000004</v>
      </c>
      <c r="Q362" s="63"/>
      <c r="R362" s="64">
        <f>IFERROR(P362/O362-1,"X")</f>
        <v>-1.6841436776367846E-2</v>
      </c>
      <c r="S362" s="24">
        <f>IFERROR(P362/L362-1,"X")</f>
        <v>-2.9248969662098112E-2</v>
      </c>
      <c r="T362" s="2"/>
      <c r="U362" s="2"/>
      <c r="V362" s="2"/>
      <c r="W362" s="2"/>
      <c r="X362" s="2"/>
      <c r="Y362" s="2"/>
      <c r="Z362" s="2"/>
      <c r="AA362" s="69"/>
      <c r="AB362" s="69"/>
      <c r="AC362" s="69"/>
      <c r="AD362" s="69"/>
      <c r="AE362" s="69"/>
      <c r="AF362" s="69"/>
      <c r="AG362" s="69"/>
      <c r="AH362" s="69"/>
      <c r="AK362" s="5"/>
    </row>
    <row r="363" spans="1:37" s="6" customFormat="1" x14ac:dyDescent="0.25">
      <c r="A363" s="75" t="s">
        <v>152</v>
      </c>
      <c r="B363" s="70" t="s">
        <v>55</v>
      </c>
      <c r="C363" s="62">
        <v>15507.082</v>
      </c>
      <c r="D363" s="62">
        <v>15949.358</v>
      </c>
      <c r="E363" s="62">
        <v>14985.718999999999</v>
      </c>
      <c r="F363" s="62">
        <v>16060.096</v>
      </c>
      <c r="G363" s="62">
        <v>16604.075000000001</v>
      </c>
      <c r="H363" s="62">
        <v>15165.903</v>
      </c>
      <c r="I363" s="62">
        <v>14872.624</v>
      </c>
      <c r="J363" s="62">
        <v>13074.518</v>
      </c>
      <c r="K363" s="62">
        <v>14715.615</v>
      </c>
      <c r="L363" s="62">
        <v>16089.519</v>
      </c>
      <c r="M363" s="62">
        <v>16462.827000000001</v>
      </c>
      <c r="N363" s="62">
        <v>16634.661</v>
      </c>
      <c r="O363" s="62">
        <v>15113</v>
      </c>
      <c r="P363" s="62">
        <v>14002.335999999999</v>
      </c>
      <c r="Q363" s="63"/>
      <c r="R363" s="64">
        <f>IFERROR(P363/O363-1,"X")</f>
        <v>-7.3490637199761788E-2</v>
      </c>
      <c r="S363" s="24">
        <f>IFERROR(P363/L363-1,"X")</f>
        <v>-0.12972314461358359</v>
      </c>
      <c r="T363" s="2"/>
      <c r="U363" s="2"/>
      <c r="V363" s="2"/>
      <c r="W363" s="2"/>
      <c r="X363" s="2"/>
      <c r="Y363" s="2"/>
      <c r="Z363" s="2"/>
      <c r="AA363" s="69"/>
      <c r="AB363" s="69"/>
      <c r="AC363" s="69"/>
      <c r="AD363" s="69"/>
      <c r="AE363" s="69"/>
      <c r="AF363" s="69"/>
      <c r="AG363" s="69"/>
      <c r="AH363" s="69"/>
      <c r="AK363" s="5"/>
    </row>
    <row r="364" spans="1:37" s="6" customFormat="1" x14ac:dyDescent="0.25">
      <c r="A364" s="73" t="s">
        <v>159</v>
      </c>
      <c r="B364" s="71"/>
      <c r="C364" s="72"/>
      <c r="D364" s="72"/>
      <c r="E364" s="72"/>
      <c r="F364" s="72"/>
      <c r="G364" s="72"/>
      <c r="H364" s="72"/>
      <c r="I364" s="72"/>
      <c r="J364" s="72"/>
      <c r="K364" s="72"/>
      <c r="L364" s="72"/>
      <c r="M364" s="72"/>
      <c r="N364" s="72"/>
      <c r="O364" s="72"/>
      <c r="P364" s="72"/>
      <c r="Q364" s="1"/>
      <c r="R364" s="19"/>
      <c r="S364" s="19"/>
      <c r="T364" s="2"/>
      <c r="U364" s="2"/>
      <c r="V364" s="2"/>
      <c r="W364" s="2"/>
      <c r="X364" s="2"/>
      <c r="Y364" s="2"/>
      <c r="Z364" s="2"/>
      <c r="AA364" s="69"/>
      <c r="AB364" s="69"/>
      <c r="AC364" s="69"/>
      <c r="AD364" s="69"/>
      <c r="AE364" s="69"/>
      <c r="AF364" s="69"/>
      <c r="AG364" s="69"/>
      <c r="AH364" s="69"/>
      <c r="AK364" s="5"/>
    </row>
    <row r="365" spans="1:37" x14ac:dyDescent="0.25">
      <c r="A365" s="75" t="s">
        <v>149</v>
      </c>
      <c r="B365" s="67" t="s">
        <v>55</v>
      </c>
      <c r="C365" s="68">
        <v>15104.401</v>
      </c>
      <c r="D365" s="68">
        <v>14502.083000000001</v>
      </c>
      <c r="E365" s="68">
        <v>14067.718000000001</v>
      </c>
      <c r="F365" s="68">
        <v>14716.848584000021</v>
      </c>
      <c r="G365" s="68">
        <v>14892.073031</v>
      </c>
      <c r="H365" s="68">
        <v>14487.504247999999</v>
      </c>
      <c r="I365" s="68">
        <v>13863.282453</v>
      </c>
      <c r="J365" s="68">
        <v>14707.636976</v>
      </c>
      <c r="K365" s="68">
        <v>16428.873098</v>
      </c>
      <c r="L365" s="68">
        <v>16008.800078</v>
      </c>
      <c r="M365" s="68">
        <v>15891.185086</v>
      </c>
      <c r="N365" s="68">
        <v>16226.633433000001</v>
      </c>
      <c r="O365" s="68">
        <v>16494.885705000001</v>
      </c>
      <c r="P365" s="68">
        <v>15643.554846000001</v>
      </c>
      <c r="Q365" s="63"/>
      <c r="R365" s="64">
        <f>IFERROR(P365/O365-1,"X")</f>
        <v>-5.1611807091330175E-2</v>
      </c>
      <c r="S365" s="24">
        <f>IFERROR(P365/L365-1,"X")</f>
        <v>-2.2815278485608381E-2</v>
      </c>
    </row>
    <row r="366" spans="1:37" x14ac:dyDescent="0.25">
      <c r="A366" s="75" t="s">
        <v>150</v>
      </c>
      <c r="B366" s="67" t="s">
        <v>146</v>
      </c>
      <c r="C366" s="68">
        <v>252.59899999999999</v>
      </c>
      <c r="D366" s="68">
        <v>247.50700000000001</v>
      </c>
      <c r="E366" s="68">
        <v>244.90799999999999</v>
      </c>
      <c r="F366" s="68">
        <v>239.17400000000001</v>
      </c>
      <c r="G366" s="68">
        <v>243.81800000000001</v>
      </c>
      <c r="H366" s="68">
        <v>239.90199999999999</v>
      </c>
      <c r="I366" s="68">
        <v>236.721</v>
      </c>
      <c r="J366" s="68">
        <v>231.07900000000001</v>
      </c>
      <c r="K366" s="68">
        <v>234.82300000000001</v>
      </c>
      <c r="L366" s="68">
        <v>232.60599999999999</v>
      </c>
      <c r="M366" s="68">
        <v>232.56</v>
      </c>
      <c r="N366" s="68">
        <v>232.422</v>
      </c>
      <c r="O366" s="68">
        <v>233.83500000000001</v>
      </c>
      <c r="P366" s="68">
        <v>230.762</v>
      </c>
      <c r="Q366" s="63"/>
      <c r="R366" s="64">
        <f>IFERROR(P366/O366-1,"X")</f>
        <v>-1.3141745247717385E-2</v>
      </c>
      <c r="S366" s="24">
        <f>IFERROR(P366/L366-1,"X")</f>
        <v>-7.9275685064013057E-3</v>
      </c>
    </row>
    <row r="367" spans="1:37" x14ac:dyDescent="0.25">
      <c r="A367" s="75" t="s">
        <v>160</v>
      </c>
      <c r="B367" s="67" t="s">
        <v>55</v>
      </c>
      <c r="C367" s="68">
        <v>7591.3759919999993</v>
      </c>
      <c r="D367" s="68">
        <v>10176.110397999999</v>
      </c>
      <c r="E367" s="68">
        <v>3250.0101450000002</v>
      </c>
      <c r="F367" s="68">
        <v>5148.7004379999998</v>
      </c>
      <c r="G367" s="68">
        <v>7553.2209999999995</v>
      </c>
      <c r="H367" s="68">
        <v>10607.281234</v>
      </c>
      <c r="I367" s="68">
        <v>2609.1071730000003</v>
      </c>
      <c r="J367" s="68">
        <v>5061.0295759999999</v>
      </c>
      <c r="K367" s="68">
        <v>8580.4587900000006</v>
      </c>
      <c r="L367" s="68">
        <v>11046.005708000001</v>
      </c>
      <c r="M367" s="68">
        <v>2768.0756459999998</v>
      </c>
      <c r="N367" s="68">
        <v>5971.5574079999997</v>
      </c>
      <c r="O367" s="68">
        <v>8826.0151069999993</v>
      </c>
      <c r="P367" s="68">
        <v>12916.546853</v>
      </c>
      <c r="Q367" s="63"/>
      <c r="R367" s="24" t="s">
        <v>1</v>
      </c>
      <c r="S367" s="24">
        <f>IFERROR(P367/L367-1,"X")</f>
        <v>0.16934095404687977</v>
      </c>
    </row>
    <row r="368" spans="1:37" s="6" customFormat="1" x14ac:dyDescent="0.25">
      <c r="A368" s="75" t="s">
        <v>153</v>
      </c>
      <c r="B368" s="70" t="s">
        <v>55</v>
      </c>
      <c r="C368" s="62">
        <v>18817.829038</v>
      </c>
      <c r="D368" s="62">
        <v>18506.507398000002</v>
      </c>
      <c r="E368" s="62">
        <v>17941.116558999998</v>
      </c>
      <c r="F368" s="62">
        <v>18196.352804999999</v>
      </c>
      <c r="G368" s="62">
        <v>18257.448770999999</v>
      </c>
      <c r="H368" s="62">
        <v>18033.065634999999</v>
      </c>
      <c r="I368" s="62">
        <v>17110.352143</v>
      </c>
      <c r="J368" s="62">
        <v>18027.646884999998</v>
      </c>
      <c r="K368" s="62">
        <v>19808.022100999999</v>
      </c>
      <c r="L368" s="62">
        <v>19514.716288</v>
      </c>
      <c r="M368" s="62">
        <v>19453.684501</v>
      </c>
      <c r="N368" s="62">
        <v>19793.942595</v>
      </c>
      <c r="O368" s="62">
        <v>20932.572344</v>
      </c>
      <c r="P368" s="62">
        <v>21087.244179000001</v>
      </c>
      <c r="Q368" s="63"/>
      <c r="R368" s="64">
        <f>IFERROR(P368/O368-1,"X")</f>
        <v>7.3890505408589213E-3</v>
      </c>
      <c r="S368" s="24">
        <f>IFERROR(P368/L368-1,"X")</f>
        <v>8.0581642479064852E-2</v>
      </c>
      <c r="T368" s="2"/>
      <c r="U368" s="2"/>
      <c r="V368" s="2"/>
      <c r="W368" s="2"/>
      <c r="X368" s="2"/>
      <c r="Y368" s="2"/>
      <c r="Z368" s="2"/>
      <c r="AA368" s="69"/>
      <c r="AB368" s="69"/>
      <c r="AC368" s="69"/>
      <c r="AD368" s="69"/>
      <c r="AE368" s="69"/>
      <c r="AF368" s="69"/>
      <c r="AG368" s="69"/>
      <c r="AH368" s="69"/>
      <c r="AK368" s="5"/>
    </row>
    <row r="369" spans="1:37" s="6" customFormat="1" x14ac:dyDescent="0.25">
      <c r="A369" s="75" t="s">
        <v>154</v>
      </c>
      <c r="B369" s="70" t="s">
        <v>55</v>
      </c>
      <c r="C369" s="62">
        <v>5012.6930869999997</v>
      </c>
      <c r="D369" s="62">
        <v>4976.190775</v>
      </c>
      <c r="E369" s="62">
        <v>5047.1527109999997</v>
      </c>
      <c r="F369" s="62">
        <v>5139.5870249999998</v>
      </c>
      <c r="G369" s="62">
        <v>5264.7962480000097</v>
      </c>
      <c r="H369" s="62">
        <v>5134.1047920000001</v>
      </c>
      <c r="I369" s="62">
        <v>5627.2490770000004</v>
      </c>
      <c r="J369" s="62">
        <v>5633.1783340000102</v>
      </c>
      <c r="K369" s="62">
        <v>5466.7976580000004</v>
      </c>
      <c r="L369" s="62">
        <v>5772.4415870000003</v>
      </c>
      <c r="M369" s="62">
        <v>5831.4562189999997</v>
      </c>
      <c r="N369" s="62">
        <v>5883.4548119999999</v>
      </c>
      <c r="O369" s="62">
        <v>6101.9061309999997</v>
      </c>
      <c r="P369" s="62">
        <v>6122.8675659999999</v>
      </c>
      <c r="Q369" s="63"/>
      <c r="R369" s="64">
        <f>IFERROR(P369/O369-1,"X")</f>
        <v>3.4352273781315112E-3</v>
      </c>
      <c r="S369" s="24">
        <f>IFERROR(P369/L369-1,"X")</f>
        <v>6.0706717204239258E-2</v>
      </c>
      <c r="T369" s="2"/>
      <c r="U369" s="2"/>
      <c r="V369" s="2"/>
      <c r="W369" s="2"/>
      <c r="X369" s="2"/>
      <c r="Y369" s="2"/>
      <c r="Z369" s="2"/>
      <c r="AA369" s="69"/>
      <c r="AB369" s="69"/>
      <c r="AC369" s="69"/>
      <c r="AD369" s="69"/>
      <c r="AE369" s="69"/>
      <c r="AF369" s="69"/>
      <c r="AG369" s="69"/>
      <c r="AH369" s="69"/>
      <c r="AK369" s="5"/>
    </row>
    <row r="371" spans="1:37" ht="35.25" x14ac:dyDescent="0.25">
      <c r="A371" s="86" t="s">
        <v>232</v>
      </c>
    </row>
    <row r="372" spans="1:37" ht="35.25" x14ac:dyDescent="0.25">
      <c r="A372" s="86" t="s">
        <v>233</v>
      </c>
    </row>
    <row r="373" spans="1:37" ht="57.75" x14ac:dyDescent="0.25">
      <c r="A373" s="86" t="s">
        <v>234</v>
      </c>
    </row>
    <row r="374" spans="1:37" ht="35.25" x14ac:dyDescent="0.25">
      <c r="A374" s="86" t="s">
        <v>235</v>
      </c>
    </row>
  </sheetData>
  <mergeCells count="3">
    <mergeCell ref="U1:AI1"/>
    <mergeCell ref="C1:Q1"/>
    <mergeCell ref="AM1:BA1"/>
  </mergeCells>
  <conditionalFormatting sqref="R217:R218">
    <cfRule type="uniqueValues" dxfId="11" priority="19"/>
  </conditionalFormatting>
  <conditionalFormatting sqref="R222:R223">
    <cfRule type="uniqueValues" dxfId="10" priority="20"/>
  </conditionalFormatting>
  <conditionalFormatting sqref="R226:R227">
    <cfRule type="uniqueValues" dxfId="9" priority="21"/>
  </conditionalFormatting>
  <conditionalFormatting sqref="R230:R231">
    <cfRule type="uniqueValues" dxfId="8" priority="22"/>
  </conditionalFormatting>
  <conditionalFormatting sqref="AJ217:AJ218">
    <cfRule type="uniqueValues" dxfId="7" priority="23"/>
  </conditionalFormatting>
  <conditionalFormatting sqref="AJ222:AJ223">
    <cfRule type="uniqueValues" dxfId="6" priority="24"/>
  </conditionalFormatting>
  <conditionalFormatting sqref="AJ226:AJ227">
    <cfRule type="uniqueValues" dxfId="5" priority="25"/>
  </conditionalFormatting>
  <conditionalFormatting sqref="AJ230:AJ231">
    <cfRule type="uniqueValues" dxfId="4" priority="26"/>
  </conditionalFormatting>
  <conditionalFormatting sqref="BB217:BB218">
    <cfRule type="uniqueValues" dxfId="3" priority="27"/>
  </conditionalFormatting>
  <conditionalFormatting sqref="BB222:BB223">
    <cfRule type="uniqueValues" dxfId="2" priority="28"/>
  </conditionalFormatting>
  <conditionalFormatting sqref="BB226:BB227">
    <cfRule type="uniqueValues" dxfId="1" priority="29"/>
  </conditionalFormatting>
  <conditionalFormatting sqref="BB230:BB231">
    <cfRule type="uniqueValues" dxfId="0" priority="30"/>
  </conditionalFormatting>
  <pageMargins left="0.31496062992125984" right="0.31496062992125984" top="0.35433070866141736" bottom="0.35433070866141736" header="0" footer="0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2"/>
  <sheetViews>
    <sheetView workbookViewId="0">
      <selection activeCell="A52" sqref="A52:XFD52"/>
    </sheetView>
  </sheetViews>
  <sheetFormatPr defaultColWidth="0" defaultRowHeight="15" zeroHeight="1" x14ac:dyDescent="0.25"/>
  <cols>
    <col min="1" max="1" width="109.85546875" style="6" customWidth="1"/>
    <col min="2" max="16384" width="8.85546875" style="6" hidden="1"/>
  </cols>
  <sheetData>
    <row r="1" spans="1:1" x14ac:dyDescent="0.25">
      <c r="A1" s="76" t="s">
        <v>162</v>
      </c>
    </row>
    <row r="2" spans="1:1" ht="57.75" x14ac:dyDescent="0.25">
      <c r="A2" s="80" t="s">
        <v>164</v>
      </c>
    </row>
    <row r="3" spans="1:1" ht="43.5" x14ac:dyDescent="0.25">
      <c r="A3" s="77" t="s">
        <v>165</v>
      </c>
    </row>
    <row r="4" spans="1:1" x14ac:dyDescent="0.25">
      <c r="A4" s="77" t="s">
        <v>166</v>
      </c>
    </row>
    <row r="5" spans="1:1" ht="72" x14ac:dyDescent="0.25">
      <c r="A5" s="77" t="s">
        <v>167</v>
      </c>
    </row>
    <row r="6" spans="1:1" x14ac:dyDescent="0.25">
      <c r="A6" s="77"/>
    </row>
    <row r="7" spans="1:1" x14ac:dyDescent="0.25">
      <c r="A7" s="76" t="s">
        <v>163</v>
      </c>
    </row>
    <row r="8" spans="1:1" x14ac:dyDescent="0.25">
      <c r="A8" s="76"/>
    </row>
    <row r="9" spans="1:1" x14ac:dyDescent="0.25">
      <c r="A9" s="78" t="s">
        <v>168</v>
      </c>
    </row>
    <row r="10" spans="1:1" ht="57.75" x14ac:dyDescent="0.25">
      <c r="A10" s="77" t="s">
        <v>169</v>
      </c>
    </row>
    <row r="11" spans="1:1" ht="29.25" x14ac:dyDescent="0.25">
      <c r="A11" s="77" t="s">
        <v>170</v>
      </c>
    </row>
    <row r="12" spans="1:1" ht="29.25" x14ac:dyDescent="0.25">
      <c r="A12" s="77" t="s">
        <v>171</v>
      </c>
    </row>
    <row r="13" spans="1:1" ht="100.5" x14ac:dyDescent="0.25">
      <c r="A13" s="77" t="s">
        <v>172</v>
      </c>
    </row>
    <row r="14" spans="1:1" ht="43.5" x14ac:dyDescent="0.25">
      <c r="A14" s="77" t="s">
        <v>173</v>
      </c>
    </row>
    <row r="15" spans="1:1" ht="43.5" x14ac:dyDescent="0.25">
      <c r="A15" s="77" t="s">
        <v>174</v>
      </c>
    </row>
    <row r="16" spans="1:1" ht="29.25" x14ac:dyDescent="0.25">
      <c r="A16" s="77" t="s">
        <v>175</v>
      </c>
    </row>
    <row r="17" spans="1:1" x14ac:dyDescent="0.25">
      <c r="A17" s="77"/>
    </row>
    <row r="18" spans="1:1" x14ac:dyDescent="0.25">
      <c r="A18" s="78" t="s">
        <v>176</v>
      </c>
    </row>
    <row r="19" spans="1:1" ht="72" x14ac:dyDescent="0.25">
      <c r="A19" s="77" t="s">
        <v>177</v>
      </c>
    </row>
    <row r="20" spans="1:1" ht="86.25" x14ac:dyDescent="0.25">
      <c r="A20" s="77" t="s">
        <v>178</v>
      </c>
    </row>
    <row r="21" spans="1:1" ht="29.25" x14ac:dyDescent="0.25">
      <c r="A21" s="77" t="s">
        <v>179</v>
      </c>
    </row>
    <row r="22" spans="1:1" x14ac:dyDescent="0.25">
      <c r="A22" s="77" t="s">
        <v>180</v>
      </c>
    </row>
    <row r="23" spans="1:1" ht="72" x14ac:dyDescent="0.25">
      <c r="A23" s="77" t="s">
        <v>181</v>
      </c>
    </row>
    <row r="24" spans="1:1" ht="57.75" x14ac:dyDescent="0.25">
      <c r="A24" s="77" t="s">
        <v>182</v>
      </c>
    </row>
    <row r="25" spans="1:1" ht="171.75" x14ac:dyDescent="0.25">
      <c r="A25" s="77" t="s">
        <v>183</v>
      </c>
    </row>
    <row r="26" spans="1:1" ht="71.45" customHeight="1" x14ac:dyDescent="0.25">
      <c r="A26" s="77" t="s">
        <v>184</v>
      </c>
    </row>
    <row r="27" spans="1:1" ht="43.5" x14ac:dyDescent="0.25">
      <c r="A27" s="77" t="s">
        <v>185</v>
      </c>
    </row>
    <row r="28" spans="1:1" ht="29.25" x14ac:dyDescent="0.25">
      <c r="A28" s="77" t="s">
        <v>186</v>
      </c>
    </row>
    <row r="29" spans="1:1" ht="73.150000000000006" customHeight="1" x14ac:dyDescent="0.25">
      <c r="A29" s="79" t="s">
        <v>187</v>
      </c>
    </row>
    <row r="30" spans="1:1" ht="86.25" x14ac:dyDescent="0.25">
      <c r="A30" s="79" t="s">
        <v>188</v>
      </c>
    </row>
    <row r="31" spans="1:1" ht="86.25" x14ac:dyDescent="0.25">
      <c r="A31" s="79" t="s">
        <v>189</v>
      </c>
    </row>
    <row r="32" spans="1:1" ht="86.25" x14ac:dyDescent="0.25">
      <c r="A32" s="79" t="s">
        <v>190</v>
      </c>
    </row>
    <row r="33" spans="1:1" ht="100.5" x14ac:dyDescent="0.25">
      <c r="A33" s="77" t="s">
        <v>191</v>
      </c>
    </row>
    <row r="34" spans="1:1" ht="100.5" x14ac:dyDescent="0.25">
      <c r="A34" s="77" t="s">
        <v>192</v>
      </c>
    </row>
    <row r="35" spans="1:1" ht="72" x14ac:dyDescent="0.25">
      <c r="A35" s="77" t="s">
        <v>193</v>
      </c>
    </row>
    <row r="36" spans="1:1" ht="43.5" x14ac:dyDescent="0.25">
      <c r="A36" s="77" t="s">
        <v>194</v>
      </c>
    </row>
    <row r="37" spans="1:1" ht="100.5" x14ac:dyDescent="0.25">
      <c r="A37" s="77" t="s">
        <v>195</v>
      </c>
    </row>
    <row r="38" spans="1:1" ht="57.75" x14ac:dyDescent="0.25">
      <c r="A38" s="77" t="s">
        <v>196</v>
      </c>
    </row>
    <row r="39" spans="1:1" ht="29.25" x14ac:dyDescent="0.25">
      <c r="A39" s="77" t="s">
        <v>197</v>
      </c>
    </row>
    <row r="40" spans="1:1" ht="43.5" x14ac:dyDescent="0.25">
      <c r="A40" s="79" t="s">
        <v>198</v>
      </c>
    </row>
    <row r="41" spans="1:1" ht="57.75" x14ac:dyDescent="0.25">
      <c r="A41" s="79" t="s">
        <v>199</v>
      </c>
    </row>
    <row r="42" spans="1:1" ht="29.25" x14ac:dyDescent="0.25">
      <c r="A42" s="77" t="s">
        <v>200</v>
      </c>
    </row>
    <row r="43" spans="1:1" ht="43.5" x14ac:dyDescent="0.25">
      <c r="A43" s="79" t="s">
        <v>198</v>
      </c>
    </row>
    <row r="44" spans="1:1" ht="57.75" x14ac:dyDescent="0.25">
      <c r="A44" s="79" t="s">
        <v>199</v>
      </c>
    </row>
    <row r="45" spans="1:1" ht="57.75" x14ac:dyDescent="0.25">
      <c r="A45" s="77" t="s">
        <v>201</v>
      </c>
    </row>
    <row r="46" spans="1:1" ht="86.25" x14ac:dyDescent="0.25">
      <c r="A46" s="77" t="s">
        <v>202</v>
      </c>
    </row>
    <row r="47" spans="1:1" ht="57.75" x14ac:dyDescent="0.25">
      <c r="A47" s="77" t="s">
        <v>203</v>
      </c>
    </row>
    <row r="48" spans="1:1" ht="72" x14ac:dyDescent="0.25">
      <c r="A48" s="77" t="s">
        <v>204</v>
      </c>
    </row>
    <row r="49" spans="1:1" ht="57.75" x14ac:dyDescent="0.25">
      <c r="A49" s="77" t="s">
        <v>205</v>
      </c>
    </row>
    <row r="50" spans="1:1" ht="57.6" customHeight="1" x14ac:dyDescent="0.25">
      <c r="A50" s="77" t="s">
        <v>206</v>
      </c>
    </row>
    <row r="51" spans="1:1" ht="57.75" x14ac:dyDescent="0.25">
      <c r="A51" s="77" t="s">
        <v>207</v>
      </c>
    </row>
    <row r="52" spans="1:1" hidden="1" x14ac:dyDescent="0.25"/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3891953E-B7D1-483A-9096-01CAE91D559B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Ключевые показатели</vt:lpstr>
      <vt:lpstr>Методология</vt:lpstr>
    </vt:vector>
  </TitlesOfParts>
  <Company>Central Bank of Russian Federation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Ахметов Артур Айратович</cp:lastModifiedBy>
  <cp:lastPrinted>2020-03-09T15:57:08Z</cp:lastPrinted>
  <dcterms:created xsi:type="dcterms:W3CDTF">2019-03-26T14:19:19Z</dcterms:created>
  <dcterms:modified xsi:type="dcterms:W3CDTF">2022-04-11T10:42:06Z</dcterms:modified>
</cp:coreProperties>
</file>