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hidePivotFieldList="1" defaultThemeVersion="124226"/>
  <bookViews>
    <workbookView xWindow="0" yWindow="0" windowWidth="15735" windowHeight="8280" tabRatio="879"/>
  </bookViews>
  <sheets>
    <sheet name="Ключевые показатели" sheetId="80" r:id="rId1"/>
    <sheet name="Методология" sheetId="81" r:id="rId2"/>
  </sheets>
  <definedNames>
    <definedName name="_xlnm._FilterDatabase" localSheetId="0" hidden="1">'Ключевые показатели'!$A$1:$N$532</definedName>
  </definedNames>
  <calcPr calcId="144525"/>
</workbook>
</file>

<file path=xl/calcChain.xml><?xml version="1.0" encoding="utf-8"?>
<calcChain xmlns="http://schemas.openxmlformats.org/spreadsheetml/2006/main">
  <c r="J395" i="80" l="1"/>
  <c r="J396" i="80"/>
  <c r="J394" i="80"/>
  <c r="J162" i="80" l="1"/>
  <c r="J328" i="80" l="1"/>
  <c r="K308" i="80" l="1"/>
  <c r="J308" i="80"/>
  <c r="J225" i="80" l="1"/>
  <c r="K449" i="80" l="1"/>
  <c r="J2" i="80" l="1"/>
  <c r="K2" i="80"/>
  <c r="L2" i="80"/>
  <c r="M2" i="80"/>
  <c r="J3" i="80"/>
  <c r="L4" i="80"/>
  <c r="J5" i="80"/>
  <c r="K6" i="80"/>
  <c r="J7" i="80"/>
  <c r="N8" i="80"/>
  <c r="J9" i="80"/>
  <c r="K9" i="80"/>
  <c r="J10" i="80"/>
  <c r="K10" i="80"/>
  <c r="N10" i="80"/>
  <c r="J11" i="80"/>
  <c r="J12" i="80"/>
  <c r="K12" i="80"/>
  <c r="J13" i="80"/>
  <c r="J14" i="80"/>
  <c r="J15" i="80"/>
  <c r="K16" i="80"/>
  <c r="J18" i="80"/>
  <c r="K18" i="80"/>
  <c r="K19" i="80"/>
  <c r="J20" i="80"/>
  <c r="K20" i="80"/>
  <c r="J21" i="80"/>
  <c r="K21" i="80"/>
  <c r="K23" i="80"/>
  <c r="J23" i="80"/>
  <c r="J24" i="80"/>
  <c r="N25" i="80"/>
  <c r="J26" i="80"/>
  <c r="K26" i="80"/>
  <c r="J49" i="80"/>
  <c r="L31" i="80"/>
  <c r="K31" i="80"/>
  <c r="J32" i="80"/>
  <c r="M33" i="80"/>
  <c r="K36" i="80"/>
  <c r="J38" i="80"/>
  <c r="M38" i="80"/>
  <c r="K41" i="80"/>
  <c r="J43" i="80"/>
  <c r="J50" i="80"/>
  <c r="L50" i="80"/>
  <c r="J51" i="80"/>
  <c r="L53" i="80"/>
  <c r="J54" i="80"/>
  <c r="L56" i="80"/>
  <c r="J57" i="80"/>
  <c r="J58" i="80"/>
  <c r="J60" i="80"/>
  <c r="J61" i="80"/>
  <c r="J62" i="80"/>
  <c r="J63" i="80"/>
  <c r="J64" i="80"/>
  <c r="J65" i="80"/>
  <c r="J66" i="80"/>
  <c r="J67" i="80"/>
  <c r="J68" i="80"/>
  <c r="J69" i="80"/>
  <c r="J70" i="80"/>
  <c r="J71" i="80"/>
  <c r="K71" i="80"/>
  <c r="L71" i="80"/>
  <c r="M71" i="80"/>
  <c r="J72" i="80"/>
  <c r="L72" i="80"/>
  <c r="J74" i="80"/>
  <c r="J75" i="80"/>
  <c r="K75" i="80"/>
  <c r="L75" i="80"/>
  <c r="M75" i="80"/>
  <c r="J76" i="80"/>
  <c r="K78" i="80"/>
  <c r="L79" i="80"/>
  <c r="J80" i="80"/>
  <c r="J87" i="80"/>
  <c r="K87" i="80"/>
  <c r="L87" i="80"/>
  <c r="M87" i="80"/>
  <c r="J88" i="80"/>
  <c r="K88" i="80"/>
  <c r="L88" i="80"/>
  <c r="M88" i="80"/>
  <c r="J89" i="80"/>
  <c r="K89" i="80"/>
  <c r="L89" i="80"/>
  <c r="M89" i="80"/>
  <c r="J90" i="80"/>
  <c r="K90" i="80"/>
  <c r="L90" i="80"/>
  <c r="M90" i="80"/>
  <c r="J91" i="80"/>
  <c r="K91" i="80"/>
  <c r="L91" i="80"/>
  <c r="M91" i="80"/>
  <c r="J92" i="80"/>
  <c r="K92" i="80"/>
  <c r="L92" i="80"/>
  <c r="M92" i="80"/>
  <c r="J93" i="80"/>
  <c r="J94" i="80"/>
  <c r="J95" i="80"/>
  <c r="J96" i="80"/>
  <c r="K96" i="80"/>
  <c r="L96" i="80"/>
  <c r="M96" i="80"/>
  <c r="J97" i="80"/>
  <c r="K97" i="80"/>
  <c r="L97" i="80"/>
  <c r="M97" i="80"/>
  <c r="J98" i="80"/>
  <c r="L98" i="80"/>
  <c r="J99" i="80"/>
  <c r="L99" i="80"/>
  <c r="J100" i="80"/>
  <c r="L100" i="80"/>
  <c r="K102" i="80"/>
  <c r="J102" i="80"/>
  <c r="L103" i="80"/>
  <c r="J105" i="80"/>
  <c r="K106" i="80"/>
  <c r="J106" i="80"/>
  <c r="L106" i="80"/>
  <c r="M106" i="80"/>
  <c r="M107" i="80"/>
  <c r="N107" i="80"/>
  <c r="J108" i="80"/>
  <c r="M108" i="80"/>
  <c r="N108" i="80"/>
  <c r="N115" i="80"/>
  <c r="M111" i="80"/>
  <c r="L111" i="80"/>
  <c r="J113" i="80"/>
  <c r="M115" i="80"/>
  <c r="K115" i="80"/>
  <c r="L115" i="80"/>
  <c r="J116" i="80"/>
  <c r="J117" i="80"/>
  <c r="K118" i="80"/>
  <c r="J118" i="80"/>
  <c r="L118" i="80"/>
  <c r="M118" i="80"/>
  <c r="M119" i="80"/>
  <c r="N120" i="80"/>
  <c r="M120" i="80"/>
  <c r="J121" i="80"/>
  <c r="J122" i="80"/>
  <c r="M122" i="80"/>
  <c r="M123" i="80"/>
  <c r="J124" i="80"/>
  <c r="M124" i="80"/>
  <c r="J125" i="80"/>
  <c r="J126" i="80"/>
  <c r="M127" i="80"/>
  <c r="J129" i="80"/>
  <c r="K130" i="80"/>
  <c r="J130" i="80"/>
  <c r="M131" i="80"/>
  <c r="K131" i="80"/>
  <c r="J132" i="80"/>
  <c r="J133" i="80"/>
  <c r="J135" i="80"/>
  <c r="J136" i="80"/>
  <c r="J137" i="80"/>
  <c r="K137" i="80"/>
  <c r="N138" i="80"/>
  <c r="N139" i="80"/>
  <c r="K140" i="80"/>
  <c r="K142" i="80"/>
  <c r="N143" i="80"/>
  <c r="J144" i="80"/>
  <c r="N145" i="80"/>
  <c r="K146" i="80"/>
  <c r="J148" i="80"/>
  <c r="K148" i="80"/>
  <c r="J149" i="80"/>
  <c r="J152" i="80"/>
  <c r="J154" i="80"/>
  <c r="K161" i="80"/>
  <c r="K171" i="80"/>
  <c r="L171" i="80"/>
  <c r="K172" i="80"/>
  <c r="J177" i="80"/>
  <c r="K177" i="80"/>
  <c r="K178" i="80"/>
  <c r="N204" i="80"/>
  <c r="K199" i="80"/>
  <c r="K200" i="80"/>
  <c r="J200" i="80"/>
  <c r="J201" i="80"/>
  <c r="K201" i="80"/>
  <c r="J203" i="80"/>
  <c r="J204" i="80"/>
  <c r="J205" i="80"/>
  <c r="K205" i="80"/>
  <c r="J211" i="80"/>
  <c r="J212" i="80"/>
  <c r="J213" i="80"/>
  <c r="J214" i="80"/>
  <c r="N216" i="80"/>
  <c r="K216" i="80"/>
  <c r="J217" i="80"/>
  <c r="L219" i="80"/>
  <c r="J227" i="80"/>
  <c r="J230" i="80"/>
  <c r="J231" i="80"/>
  <c r="J233" i="80"/>
  <c r="J235" i="80"/>
  <c r="J237" i="80"/>
  <c r="M245" i="80"/>
  <c r="J246" i="80"/>
  <c r="M276" i="80"/>
  <c r="J248" i="80"/>
  <c r="J249" i="80"/>
  <c r="J279" i="80"/>
  <c r="J253" i="80"/>
  <c r="K253" i="80"/>
  <c r="J254" i="80"/>
  <c r="K254" i="80"/>
  <c r="J257" i="80"/>
  <c r="J259" i="80"/>
  <c r="J260" i="80"/>
  <c r="K260" i="80"/>
  <c r="J262" i="80"/>
  <c r="J292" i="80"/>
  <c r="K265" i="80"/>
  <c r="N266" i="80"/>
  <c r="K268" i="80"/>
  <c r="K269" i="80"/>
  <c r="J269" i="80"/>
  <c r="K301" i="80"/>
  <c r="J273" i="80"/>
  <c r="J274" i="80"/>
  <c r="M278" i="80"/>
  <c r="K288" i="80"/>
  <c r="K291" i="80"/>
  <c r="M292" i="80"/>
  <c r="J294" i="80"/>
  <c r="N306" i="80"/>
  <c r="M326" i="80"/>
  <c r="J306" i="80"/>
  <c r="N308" i="80"/>
  <c r="J310" i="80"/>
  <c r="K310" i="80"/>
  <c r="J312" i="80"/>
  <c r="N314" i="80"/>
  <c r="K314" i="80"/>
  <c r="K316" i="80"/>
  <c r="K318" i="80"/>
  <c r="J318" i="80"/>
  <c r="K320" i="80"/>
  <c r="J343" i="80"/>
  <c r="L326" i="80"/>
  <c r="L328" i="80"/>
  <c r="J330" i="80"/>
  <c r="K330" i="80"/>
  <c r="J332" i="80"/>
  <c r="J338" i="80"/>
  <c r="M342" i="80"/>
  <c r="K346" i="80"/>
  <c r="J347" i="80"/>
  <c r="K347" i="80"/>
  <c r="K348" i="80"/>
  <c r="J350" i="80"/>
  <c r="K352" i="80"/>
  <c r="J361" i="80"/>
  <c r="K362" i="80"/>
  <c r="J363" i="80"/>
  <c r="K363" i="80"/>
  <c r="K366" i="80"/>
  <c r="K367" i="80"/>
  <c r="J367" i="80"/>
  <c r="K368" i="80"/>
  <c r="J369" i="80"/>
  <c r="J370" i="80"/>
  <c r="K372" i="80"/>
  <c r="J373" i="80"/>
  <c r="J374" i="80"/>
  <c r="L438" i="80"/>
  <c r="J426" i="80"/>
  <c r="J427" i="80"/>
  <c r="K427" i="80"/>
  <c r="J428" i="80"/>
  <c r="K428" i="80"/>
  <c r="J442" i="80"/>
  <c r="J429" i="80"/>
  <c r="K429" i="80"/>
  <c r="K431" i="80"/>
  <c r="J433" i="80"/>
  <c r="K433" i="80"/>
  <c r="J434" i="80"/>
  <c r="J435" i="80"/>
  <c r="J448" i="80"/>
  <c r="K448" i="80"/>
  <c r="J450" i="80"/>
  <c r="N452" i="80"/>
  <c r="J452" i="80"/>
  <c r="K453" i="80"/>
  <c r="J454" i="80"/>
  <c r="K454" i="80"/>
  <c r="K455" i="80"/>
  <c r="N455" i="80"/>
  <c r="J456" i="80"/>
  <c r="K456" i="80"/>
  <c r="J457" i="80"/>
  <c r="K458" i="80"/>
  <c r="J472" i="80"/>
  <c r="J459" i="80"/>
  <c r="K459" i="80"/>
  <c r="N459" i="80"/>
  <c r="K461" i="80"/>
  <c r="J461" i="80"/>
  <c r="M465" i="80"/>
  <c r="M469" i="80"/>
  <c r="J471" i="80"/>
  <c r="M471" i="80"/>
  <c r="K472" i="80"/>
  <c r="L472" i="80"/>
  <c r="J474" i="80"/>
  <c r="J475" i="80"/>
  <c r="K475" i="80"/>
  <c r="L475" i="80"/>
  <c r="M475" i="80"/>
  <c r="J476" i="80"/>
  <c r="K476" i="80"/>
  <c r="L476" i="80"/>
  <c r="M476" i="80"/>
  <c r="J477" i="80"/>
  <c r="K477" i="80"/>
  <c r="L477" i="80"/>
  <c r="M477" i="80"/>
  <c r="J478" i="80"/>
  <c r="K478" i="80"/>
  <c r="L478" i="80"/>
  <c r="M478" i="80"/>
  <c r="J479" i="80"/>
  <c r="K479" i="80"/>
  <c r="L479" i="80"/>
  <c r="M479" i="80"/>
  <c r="J480" i="80"/>
  <c r="K480" i="80"/>
  <c r="L480" i="80"/>
  <c r="M480" i="80"/>
  <c r="J481" i="80"/>
  <c r="K481" i="80"/>
  <c r="L481" i="80"/>
  <c r="M481" i="80"/>
  <c r="M482" i="80"/>
  <c r="J483" i="80"/>
  <c r="K483" i="80"/>
  <c r="L483" i="80"/>
  <c r="M483" i="80"/>
  <c r="K484" i="80"/>
  <c r="L486" i="80"/>
  <c r="J486" i="80"/>
  <c r="K488" i="80"/>
  <c r="J488" i="80"/>
  <c r="L488" i="80"/>
  <c r="J489" i="80"/>
  <c r="J490" i="80"/>
  <c r="J491" i="80"/>
  <c r="K491" i="80"/>
  <c r="M491" i="80"/>
  <c r="M492" i="80"/>
  <c r="M493" i="80"/>
  <c r="K493" i="80"/>
  <c r="J494" i="80"/>
  <c r="K494" i="80"/>
  <c r="M494" i="80"/>
  <c r="J495" i="80"/>
  <c r="K496" i="80"/>
  <c r="J496" i="80"/>
  <c r="J497" i="80"/>
  <c r="J499" i="80"/>
  <c r="K499" i="80"/>
  <c r="M499" i="80"/>
  <c r="M501" i="80"/>
  <c r="J502" i="80"/>
  <c r="J503" i="80"/>
  <c r="J504" i="80"/>
  <c r="K505" i="80"/>
  <c r="K506" i="80"/>
  <c r="J506" i="80"/>
  <c r="J507" i="80"/>
  <c r="M508" i="80"/>
  <c r="M509" i="80"/>
  <c r="J510" i="80"/>
  <c r="K510" i="80"/>
  <c r="M510" i="80"/>
  <c r="J511" i="80"/>
  <c r="J512" i="80"/>
  <c r="K512" i="80"/>
  <c r="K513" i="80"/>
  <c r="M299" i="80" l="1"/>
  <c r="K299" i="80"/>
  <c r="K446" i="80"/>
  <c r="L446" i="80"/>
  <c r="N448" i="80"/>
  <c r="M486" i="80"/>
  <c r="L497" i="80"/>
  <c r="K486" i="80"/>
  <c r="K452" i="80"/>
  <c r="N430" i="80"/>
  <c r="J348" i="80"/>
  <c r="J320" i="80"/>
  <c r="J304" i="80"/>
  <c r="M279" i="80"/>
  <c r="K259" i="80"/>
  <c r="K238" i="80"/>
  <c r="L130" i="80"/>
  <c r="K123" i="80"/>
  <c r="N118" i="80"/>
  <c r="L80" i="80"/>
  <c r="M43" i="80"/>
  <c r="N456" i="80"/>
  <c r="N320" i="80"/>
  <c r="J163" i="80"/>
  <c r="L162" i="80"/>
  <c r="L501" i="80"/>
  <c r="K501" i="80"/>
  <c r="L484" i="80"/>
  <c r="J298" i="80"/>
  <c r="N265" i="80"/>
  <c r="M121" i="80"/>
  <c r="L76" i="80"/>
  <c r="K25" i="80"/>
  <c r="J19" i="80"/>
  <c r="N461" i="80"/>
  <c r="J509" i="80"/>
  <c r="J501" i="80"/>
  <c r="J484" i="80"/>
  <c r="J366" i="80"/>
  <c r="J352" i="80"/>
  <c r="L342" i="80"/>
  <c r="M328" i="80"/>
  <c r="K247" i="80"/>
  <c r="J206" i="80"/>
  <c r="J158" i="80"/>
  <c r="N141" i="80"/>
  <c r="L121" i="80"/>
  <c r="N117" i="80"/>
  <c r="M105" i="80"/>
  <c r="J53" i="80"/>
  <c r="M132" i="80"/>
  <c r="K121" i="80"/>
  <c r="L117" i="80"/>
  <c r="K105" i="80"/>
  <c r="J372" i="80"/>
  <c r="K350" i="80"/>
  <c r="J288" i="80"/>
  <c r="J245" i="80"/>
  <c r="N458" i="80"/>
  <c r="M283" i="80"/>
  <c r="N203" i="80"/>
  <c r="N130" i="80"/>
  <c r="J458" i="80"/>
  <c r="N424" i="80"/>
  <c r="K370" i="80"/>
  <c r="M334" i="80"/>
  <c r="K227" i="80"/>
  <c r="M130" i="80"/>
  <c r="L123" i="80"/>
  <c r="N45" i="80"/>
  <c r="N16" i="80"/>
  <c r="J159" i="80"/>
  <c r="K159" i="80"/>
  <c r="N473" i="80"/>
  <c r="M473" i="80"/>
  <c r="J462" i="80"/>
  <c r="K462" i="80"/>
  <c r="L462" i="80"/>
  <c r="N469" i="80"/>
  <c r="M462" i="80"/>
  <c r="J336" i="80"/>
  <c r="K336" i="80"/>
  <c r="L336" i="80"/>
  <c r="M336" i="80"/>
  <c r="M513" i="80"/>
  <c r="L510" i="80"/>
  <c r="L499" i="80"/>
  <c r="L491" i="80"/>
  <c r="M488" i="80"/>
  <c r="M484" i="80"/>
  <c r="L471" i="80"/>
  <c r="M446" i="80"/>
  <c r="J440" i="80"/>
  <c r="N431" i="80"/>
  <c r="K373" i="80"/>
  <c r="J368" i="80"/>
  <c r="J356" i="80"/>
  <c r="J340" i="80"/>
  <c r="J314" i="80"/>
  <c r="J299" i="80"/>
  <c r="J265" i="80"/>
  <c r="J247" i="80"/>
  <c r="J238" i="80"/>
  <c r="L225" i="80"/>
  <c r="J216" i="80"/>
  <c r="K198" i="80"/>
  <c r="M171" i="80"/>
  <c r="N148" i="80"/>
  <c r="N132" i="80"/>
  <c r="J120" i="80"/>
  <c r="M117" i="80"/>
  <c r="K111" i="80"/>
  <c r="L105" i="80"/>
  <c r="K80" i="80"/>
  <c r="N43" i="80"/>
  <c r="J31" i="80"/>
  <c r="J25" i="80"/>
  <c r="N12" i="80"/>
  <c r="N3" i="80"/>
  <c r="L513" i="80"/>
  <c r="N467" i="80"/>
  <c r="L224" i="80"/>
  <c r="N129" i="80"/>
  <c r="N114" i="80"/>
  <c r="M3" i="80"/>
  <c r="K471" i="80"/>
  <c r="J513" i="80"/>
  <c r="M502" i="80"/>
  <c r="L494" i="80"/>
  <c r="N454" i="80"/>
  <c r="J449" i="80"/>
  <c r="J446" i="80"/>
  <c r="M438" i="80"/>
  <c r="J431" i="80"/>
  <c r="M361" i="80"/>
  <c r="M332" i="80"/>
  <c r="K306" i="80"/>
  <c r="K246" i="80"/>
  <c r="K203" i="80"/>
  <c r="J196" i="80"/>
  <c r="J171" i="80"/>
  <c r="N142" i="80"/>
  <c r="N137" i="80"/>
  <c r="M129" i="80"/>
  <c r="M125" i="80"/>
  <c r="L122" i="80"/>
  <c r="N119" i="80"/>
  <c r="K117" i="80"/>
  <c r="L107" i="80"/>
  <c r="L58" i="80"/>
  <c r="N38" i="80"/>
  <c r="K24" i="80"/>
  <c r="J16" i="80"/>
  <c r="L3" i="80"/>
  <c r="M505" i="80"/>
  <c r="N471" i="80"/>
  <c r="N465" i="80"/>
  <c r="N457" i="80"/>
  <c r="K435" i="80"/>
  <c r="L361" i="80"/>
  <c r="L332" i="80"/>
  <c r="K312" i="80"/>
  <c r="L283" i="80"/>
  <c r="K263" i="80"/>
  <c r="K250" i="80"/>
  <c r="N230" i="80"/>
  <c r="N214" i="80"/>
  <c r="J184" i="80"/>
  <c r="K136" i="80"/>
  <c r="L129" i="80"/>
  <c r="L125" i="80"/>
  <c r="L119" i="80"/>
  <c r="N113" i="80"/>
  <c r="N109" i="80"/>
  <c r="K107" i="80"/>
  <c r="J37" i="80"/>
  <c r="N27" i="80"/>
  <c r="K15" i="80"/>
  <c r="N11" i="80"/>
  <c r="K3" i="80"/>
  <c r="L502" i="80"/>
  <c r="K474" i="80"/>
  <c r="N460" i="80"/>
  <c r="M512" i="80"/>
  <c r="L505" i="80"/>
  <c r="K502" i="80"/>
  <c r="K490" i="80"/>
  <c r="K460" i="80"/>
  <c r="K457" i="80"/>
  <c r="M448" i="80"/>
  <c r="K430" i="80"/>
  <c r="K426" i="80"/>
  <c r="K361" i="80"/>
  <c r="J346" i="80"/>
  <c r="K332" i="80"/>
  <c r="K323" i="80"/>
  <c r="K294" i="80"/>
  <c r="K283" i="80"/>
  <c r="N274" i="80"/>
  <c r="J263" i="80"/>
  <c r="J250" i="80"/>
  <c r="L245" i="80"/>
  <c r="K230" i="80"/>
  <c r="K214" i="80"/>
  <c r="J208" i="80"/>
  <c r="J182" i="80"/>
  <c r="N146" i="80"/>
  <c r="N131" i="80"/>
  <c r="K129" i="80"/>
  <c r="K125" i="80"/>
  <c r="K119" i="80"/>
  <c r="M113" i="80"/>
  <c r="M109" i="80"/>
  <c r="L57" i="80"/>
  <c r="L51" i="80"/>
  <c r="N41" i="80"/>
  <c r="L33" i="80"/>
  <c r="K27" i="80"/>
  <c r="N19" i="80"/>
  <c r="K11" i="80"/>
  <c r="L512" i="80"/>
  <c r="J505" i="80"/>
  <c r="M497" i="80"/>
  <c r="L493" i="80"/>
  <c r="J470" i="80"/>
  <c r="J460" i="80"/>
  <c r="L448" i="80"/>
  <c r="J430" i="80"/>
  <c r="J323" i="80"/>
  <c r="J283" i="80"/>
  <c r="K274" i="80"/>
  <c r="J268" i="80"/>
  <c r="K245" i="80"/>
  <c r="N201" i="80"/>
  <c r="L131" i="80"/>
  <c r="N116" i="80"/>
  <c r="L113" i="80"/>
  <c r="L109" i="80"/>
  <c r="N106" i="80"/>
  <c r="M103" i="80"/>
  <c r="M41" i="80"/>
  <c r="M36" i="80"/>
  <c r="K33" i="80"/>
  <c r="J27" i="80"/>
  <c r="K262" i="80"/>
  <c r="K249" i="80"/>
  <c r="M219" i="80"/>
  <c r="J155" i="80"/>
  <c r="M116" i="80"/>
  <c r="K113" i="80"/>
  <c r="K109" i="80"/>
  <c r="K103" i="80"/>
  <c r="L41" i="80"/>
  <c r="L36" i="80"/>
  <c r="N14" i="80"/>
  <c r="M507" i="80"/>
  <c r="M504" i="80"/>
  <c r="J493" i="80"/>
  <c r="M489" i="80"/>
  <c r="N429" i="80"/>
  <c r="M359" i="80"/>
  <c r="K342" i="80"/>
  <c r="J316" i="80"/>
  <c r="J109" i="80"/>
  <c r="J103" i="80"/>
  <c r="J41" i="80"/>
  <c r="J36" i="80"/>
  <c r="K14" i="80"/>
  <c r="L507" i="80"/>
  <c r="L489" i="80"/>
  <c r="N127" i="80"/>
  <c r="L504" i="80"/>
  <c r="M443" i="80"/>
  <c r="L233" i="80"/>
  <c r="K507" i="80"/>
  <c r="K504" i="80"/>
  <c r="M467" i="80"/>
  <c r="K447" i="80"/>
  <c r="K369" i="80"/>
  <c r="M303" i="80"/>
  <c r="K279" i="80"/>
  <c r="K212" i="80"/>
  <c r="N149" i="80"/>
  <c r="N144" i="80"/>
  <c r="L133" i="80"/>
  <c r="L127" i="80"/>
  <c r="M31" i="80"/>
  <c r="N21" i="80"/>
  <c r="K13" i="80"/>
  <c r="M4" i="80"/>
  <c r="M291" i="80"/>
  <c r="K489" i="80"/>
  <c r="K423" i="80"/>
  <c r="K374" i="80"/>
  <c r="M356" i="80"/>
  <c r="N316" i="80"/>
  <c r="L291" i="80"/>
  <c r="K272" i="80"/>
  <c r="K233" i="80"/>
  <c r="M162" i="80"/>
  <c r="L54" i="80"/>
  <c r="L467" i="80"/>
  <c r="J447" i="80"/>
  <c r="J423" i="80"/>
  <c r="L299" i="80"/>
  <c r="J272" i="80"/>
  <c r="N238" i="80"/>
  <c r="K144" i="80"/>
  <c r="K127" i="80"/>
  <c r="N111" i="80"/>
  <c r="N105" i="80"/>
  <c r="K47" i="80"/>
  <c r="L331" i="80"/>
  <c r="M331" i="80"/>
  <c r="K331" i="80"/>
  <c r="J331" i="80"/>
  <c r="M293" i="80"/>
  <c r="J293" i="80"/>
  <c r="K293" i="80"/>
  <c r="L293" i="80"/>
  <c r="J500" i="80"/>
  <c r="K500" i="80"/>
  <c r="L500" i="80"/>
  <c r="K487" i="80"/>
  <c r="L487" i="80"/>
  <c r="M487" i="80"/>
  <c r="M466" i="80"/>
  <c r="N466" i="80"/>
  <c r="K444" i="80"/>
  <c r="L444" i="80"/>
  <c r="M444" i="80"/>
  <c r="J282" i="80"/>
  <c r="K282" i="80"/>
  <c r="L282" i="80"/>
  <c r="M282" i="80"/>
  <c r="J365" i="80"/>
  <c r="K365" i="80"/>
  <c r="L338" i="80"/>
  <c r="M338" i="80"/>
  <c r="L5" i="80"/>
  <c r="M5" i="80"/>
  <c r="K5" i="80"/>
  <c r="N5" i="80"/>
  <c r="J307" i="80"/>
  <c r="K307" i="80"/>
  <c r="N329" i="80"/>
  <c r="K261" i="80"/>
  <c r="J261" i="80"/>
  <c r="L506" i="80"/>
  <c r="M506" i="80"/>
  <c r="J465" i="80"/>
  <c r="K465" i="80"/>
  <c r="L465" i="80"/>
  <c r="N310" i="80"/>
  <c r="J251" i="80"/>
  <c r="K251" i="80"/>
  <c r="J234" i="80"/>
  <c r="K234" i="80"/>
  <c r="N234" i="80"/>
  <c r="K215" i="80"/>
  <c r="N215" i="80"/>
  <c r="J215" i="80"/>
  <c r="L165" i="80"/>
  <c r="K165" i="80"/>
  <c r="M165" i="80"/>
  <c r="N165" i="80"/>
  <c r="J165" i="80"/>
  <c r="N31" i="80"/>
  <c r="J469" i="80"/>
  <c r="K469" i="80"/>
  <c r="L469" i="80"/>
  <c r="N331" i="80"/>
  <c r="M275" i="80"/>
  <c r="L275" i="80"/>
  <c r="J55" i="80"/>
  <c r="L55" i="80"/>
  <c r="J492" i="80"/>
  <c r="K492" i="80"/>
  <c r="L492" i="80"/>
  <c r="L490" i="80"/>
  <c r="M490" i="80"/>
  <c r="J473" i="80"/>
  <c r="K473" i="80"/>
  <c r="L473" i="80"/>
  <c r="N450" i="80"/>
  <c r="M440" i="80"/>
  <c r="N433" i="80"/>
  <c r="J342" i="80"/>
  <c r="J313" i="80"/>
  <c r="K313" i="80"/>
  <c r="N313" i="80"/>
  <c r="J289" i="80"/>
  <c r="K289" i="80"/>
  <c r="L289" i="80"/>
  <c r="M289" i="80"/>
  <c r="K244" i="80"/>
  <c r="L244" i="80"/>
  <c r="J244" i="80"/>
  <c r="M244" i="80"/>
  <c r="J178" i="80"/>
  <c r="K110" i="80"/>
  <c r="N110" i="80"/>
  <c r="J110" i="80"/>
  <c r="L110" i="80"/>
  <c r="M110" i="80"/>
  <c r="J81" i="80"/>
  <c r="L81" i="80"/>
  <c r="J59" i="80"/>
  <c r="L59" i="80"/>
  <c r="L498" i="80"/>
  <c r="M498" i="80"/>
  <c r="K232" i="80"/>
  <c r="L232" i="80"/>
  <c r="J232" i="80"/>
  <c r="M232" i="80"/>
  <c r="N232" i="80"/>
  <c r="K511" i="80"/>
  <c r="L511" i="80"/>
  <c r="M511" i="80"/>
  <c r="N432" i="80"/>
  <c r="J432" i="80"/>
  <c r="K432" i="80"/>
  <c r="J329" i="80"/>
  <c r="K329" i="80"/>
  <c r="L329" i="80"/>
  <c r="M329" i="80"/>
  <c r="K208" i="80"/>
  <c r="L208" i="80"/>
  <c r="M208" i="80"/>
  <c r="N22" i="80"/>
  <c r="J22" i="80"/>
  <c r="K22" i="80"/>
  <c r="J311" i="80"/>
  <c r="K311" i="80"/>
  <c r="N311" i="80"/>
  <c r="J252" i="80"/>
  <c r="K252" i="80"/>
  <c r="K235" i="80"/>
  <c r="N235" i="80"/>
  <c r="M168" i="80"/>
  <c r="J482" i="80"/>
  <c r="K482" i="80"/>
  <c r="L482" i="80"/>
  <c r="J317" i="80"/>
  <c r="K317" i="80"/>
  <c r="N317" i="80"/>
  <c r="J256" i="80"/>
  <c r="K256" i="80"/>
  <c r="L52" i="80"/>
  <c r="J52" i="80"/>
  <c r="M447" i="80"/>
  <c r="L447" i="80"/>
  <c r="N434" i="80"/>
  <c r="K434" i="80"/>
  <c r="L334" i="80"/>
  <c r="N334" i="80"/>
  <c r="L294" i="80"/>
  <c r="M294" i="80"/>
  <c r="J267" i="80"/>
  <c r="K267" i="80"/>
  <c r="M496" i="80"/>
  <c r="L509" i="80"/>
  <c r="N472" i="80"/>
  <c r="K359" i="80"/>
  <c r="L359" i="80"/>
  <c r="J351" i="80"/>
  <c r="K351" i="80"/>
  <c r="N339" i="80"/>
  <c r="J339" i="80"/>
  <c r="K339" i="80"/>
  <c r="N340" i="80"/>
  <c r="L339" i="80"/>
  <c r="J319" i="80"/>
  <c r="K319" i="80"/>
  <c r="N319" i="80"/>
  <c r="N312" i="80"/>
  <c r="J305" i="80"/>
  <c r="K305" i="80"/>
  <c r="N305" i="80"/>
  <c r="L288" i="80"/>
  <c r="M288" i="80"/>
  <c r="K217" i="80"/>
  <c r="N217" i="80"/>
  <c r="J140" i="80"/>
  <c r="N140" i="80"/>
  <c r="J101" i="80"/>
  <c r="K101" i="80"/>
  <c r="L485" i="80"/>
  <c r="M485" i="80"/>
  <c r="J315" i="80"/>
  <c r="K315" i="80"/>
  <c r="N315" i="80"/>
  <c r="J241" i="80"/>
  <c r="K241" i="80"/>
  <c r="M241" i="80"/>
  <c r="N236" i="80"/>
  <c r="J236" i="80"/>
  <c r="K236" i="80"/>
  <c r="N229" i="80"/>
  <c r="K229" i="80"/>
  <c r="L470" i="80"/>
  <c r="J321" i="80"/>
  <c r="K321" i="80"/>
  <c r="L474" i="80"/>
  <c r="M474" i="80"/>
  <c r="N474" i="80"/>
  <c r="J455" i="80"/>
  <c r="L357" i="80"/>
  <c r="M357" i="80"/>
  <c r="J357" i="80"/>
  <c r="K357" i="80"/>
  <c r="J349" i="80"/>
  <c r="K349" i="80"/>
  <c r="K257" i="80"/>
  <c r="J508" i="80"/>
  <c r="K508" i="80"/>
  <c r="L508" i="80"/>
  <c r="K495" i="80"/>
  <c r="L495" i="80"/>
  <c r="M495" i="80"/>
  <c r="J264" i="80"/>
  <c r="K264" i="80"/>
  <c r="N264" i="80"/>
  <c r="K248" i="80"/>
  <c r="J451" i="80"/>
  <c r="K451" i="80"/>
  <c r="N451" i="80"/>
  <c r="L301" i="80"/>
  <c r="M301" i="80"/>
  <c r="J255" i="80"/>
  <c r="K255" i="80"/>
  <c r="N255" i="80"/>
  <c r="K503" i="80"/>
  <c r="L503" i="80"/>
  <c r="M503" i="80"/>
  <c r="K498" i="80"/>
  <c r="L496" i="80"/>
  <c r="K485" i="80"/>
  <c r="K466" i="80"/>
  <c r="K450" i="80"/>
  <c r="K442" i="80"/>
  <c r="L442" i="80"/>
  <c r="M442" i="80"/>
  <c r="N447" i="80"/>
  <c r="K509" i="80"/>
  <c r="M500" i="80"/>
  <c r="J498" i="80"/>
  <c r="J485" i="80"/>
  <c r="M472" i="80"/>
  <c r="K470" i="80"/>
  <c r="J466" i="80"/>
  <c r="J453" i="80"/>
  <c r="N453" i="80"/>
  <c r="J444" i="80"/>
  <c r="N435" i="80"/>
  <c r="J424" i="80"/>
  <c r="K424" i="80"/>
  <c r="N427" i="80"/>
  <c r="N425" i="80"/>
  <c r="K338" i="80"/>
  <c r="N318" i="80"/>
  <c r="J309" i="80"/>
  <c r="K309" i="80"/>
  <c r="N309" i="80"/>
  <c r="K304" i="80"/>
  <c r="J301" i="80"/>
  <c r="J278" i="80"/>
  <c r="K278" i="80"/>
  <c r="L278" i="80"/>
  <c r="L241" i="80"/>
  <c r="J229" i="80"/>
  <c r="N168" i="80"/>
  <c r="J266" i="80"/>
  <c r="K266" i="80"/>
  <c r="K206" i="80"/>
  <c r="M206" i="80"/>
  <c r="K497" i="80"/>
  <c r="N443" i="80"/>
  <c r="N426" i="80"/>
  <c r="J362" i="80"/>
  <c r="M343" i="80"/>
  <c r="L330" i="80"/>
  <c r="M330" i="80"/>
  <c r="J322" i="80"/>
  <c r="K322" i="80"/>
  <c r="J303" i="80"/>
  <c r="K303" i="80"/>
  <c r="K298" i="80"/>
  <c r="M298" i="80"/>
  <c r="L292" i="80"/>
  <c r="J276" i="80"/>
  <c r="K276" i="80"/>
  <c r="L276" i="80"/>
  <c r="J210" i="80"/>
  <c r="K210" i="80"/>
  <c r="K202" i="80"/>
  <c r="J202" i="80"/>
  <c r="N202" i="80"/>
  <c r="M159" i="80"/>
  <c r="L159" i="80"/>
  <c r="N171" i="80"/>
  <c r="K112" i="80"/>
  <c r="L112" i="80"/>
  <c r="N112" i="80"/>
  <c r="J112" i="80"/>
  <c r="M112" i="80"/>
  <c r="K32" i="80"/>
  <c r="L32" i="80"/>
  <c r="M32" i="80"/>
  <c r="J143" i="80"/>
  <c r="K143" i="80"/>
  <c r="N428" i="80"/>
  <c r="L343" i="80"/>
  <c r="K292" i="80"/>
  <c r="J258" i="80"/>
  <c r="K258" i="80"/>
  <c r="N227" i="80"/>
  <c r="J270" i="80"/>
  <c r="K270" i="80"/>
  <c r="J224" i="80"/>
  <c r="J199" i="80"/>
  <c r="N199" i="80"/>
  <c r="K104" i="80"/>
  <c r="L104" i="80"/>
  <c r="J104" i="80"/>
  <c r="M104" i="80"/>
  <c r="N104" i="80"/>
  <c r="N4" i="80"/>
  <c r="J4" i="80"/>
  <c r="K4" i="80"/>
  <c r="J371" i="80"/>
  <c r="K371" i="80"/>
  <c r="K343" i="80"/>
  <c r="J326" i="80"/>
  <c r="K326" i="80"/>
  <c r="L279" i="80"/>
  <c r="K273" i="80"/>
  <c r="K239" i="80"/>
  <c r="N239" i="80"/>
  <c r="J239" i="80"/>
  <c r="M233" i="80"/>
  <c r="N233" i="80"/>
  <c r="N212" i="80"/>
  <c r="K34" i="80"/>
  <c r="L34" i="80"/>
  <c r="J34" i="80"/>
  <c r="M34" i="80"/>
  <c r="N34" i="80"/>
  <c r="M28" i="80"/>
  <c r="J28" i="80"/>
  <c r="J271" i="80"/>
  <c r="K271" i="80"/>
  <c r="J219" i="80"/>
  <c r="K219" i="80"/>
  <c r="K211" i="80"/>
  <c r="N211" i="80"/>
  <c r="J198" i="80"/>
  <c r="J209" i="80"/>
  <c r="N205" i="80"/>
  <c r="M172" i="80"/>
  <c r="J172" i="80"/>
  <c r="L172" i="80"/>
  <c r="N172" i="80"/>
  <c r="J146" i="80"/>
  <c r="J156" i="80"/>
  <c r="J139" i="80"/>
  <c r="K139" i="80"/>
  <c r="N136" i="80"/>
  <c r="J151" i="80"/>
  <c r="K126" i="80"/>
  <c r="L126" i="80"/>
  <c r="M126" i="80"/>
  <c r="N126" i="80"/>
  <c r="K124" i="80"/>
  <c r="L124" i="80"/>
  <c r="N124" i="80"/>
  <c r="K122" i="80"/>
  <c r="N125" i="80"/>
  <c r="N122" i="80"/>
  <c r="K7" i="80"/>
  <c r="N7" i="80"/>
  <c r="N32" i="80"/>
  <c r="K237" i="80"/>
  <c r="N237" i="80"/>
  <c r="M161" i="80"/>
  <c r="J161" i="80"/>
  <c r="L161" i="80"/>
  <c r="N161" i="80"/>
  <c r="K149" i="80"/>
  <c r="N123" i="80"/>
  <c r="K120" i="80"/>
  <c r="L120" i="80"/>
  <c r="K49" i="80"/>
  <c r="L49" i="80"/>
  <c r="M49" i="80"/>
  <c r="N49" i="80"/>
  <c r="N18" i="80"/>
  <c r="N9" i="80"/>
  <c r="K213" i="80"/>
  <c r="N213" i="80"/>
  <c r="K204" i="80"/>
  <c r="N200" i="80"/>
  <c r="J145" i="80"/>
  <c r="K145" i="80"/>
  <c r="J142" i="80"/>
  <c r="J153" i="80"/>
  <c r="K128" i="80"/>
  <c r="L128" i="80"/>
  <c r="J128" i="80"/>
  <c r="M128" i="80"/>
  <c r="N128" i="80"/>
  <c r="K114" i="80"/>
  <c r="J114" i="80"/>
  <c r="L114" i="80"/>
  <c r="M114" i="80"/>
  <c r="K82" i="80"/>
  <c r="J82" i="80"/>
  <c r="L82" i="80"/>
  <c r="J78" i="80"/>
  <c r="L78" i="80"/>
  <c r="K45" i="80"/>
  <c r="L45" i="80"/>
  <c r="M45" i="80"/>
  <c r="N20" i="80"/>
  <c r="N162" i="80"/>
  <c r="K135" i="80"/>
  <c r="K132" i="80"/>
  <c r="L132" i="80"/>
  <c r="K108" i="80"/>
  <c r="L108" i="80"/>
  <c r="J6" i="80"/>
  <c r="N23" i="80"/>
  <c r="N147" i="80"/>
  <c r="J141" i="80"/>
  <c r="K141" i="80"/>
  <c r="J134" i="80"/>
  <c r="L134" i="80"/>
  <c r="J79" i="80"/>
  <c r="K79" i="80"/>
  <c r="J56" i="80"/>
  <c r="K38" i="80"/>
  <c r="L38" i="80"/>
  <c r="N24" i="80"/>
  <c r="N13" i="80"/>
  <c r="J150" i="80"/>
  <c r="J147" i="80"/>
  <c r="K147" i="80"/>
  <c r="J157" i="80"/>
  <c r="K116" i="80"/>
  <c r="L116" i="80"/>
  <c r="K43" i="80"/>
  <c r="L43" i="80"/>
  <c r="N26" i="80"/>
  <c r="N15" i="80"/>
  <c r="J131" i="80"/>
  <c r="J127" i="80"/>
  <c r="J123" i="80"/>
  <c r="N121" i="80"/>
  <c r="J119" i="80"/>
  <c r="J115" i="80"/>
  <c r="J111" i="80"/>
  <c r="J107" i="80"/>
  <c r="J33" i="80"/>
  <c r="M387" i="80" l="1"/>
  <c r="L387" i="80"/>
  <c r="J387" i="80"/>
  <c r="N470" i="80"/>
  <c r="J45" i="80"/>
  <c r="K184" i="80"/>
  <c r="M470" i="80"/>
  <c r="L163" i="80"/>
  <c r="J168" i="80"/>
  <c r="N338" i="80"/>
  <c r="M340" i="80"/>
  <c r="M189" i="80"/>
  <c r="N163" i="80"/>
  <c r="M163" i="80"/>
  <c r="L356" i="80"/>
  <c r="K356" i="80"/>
  <c r="J467" i="80"/>
  <c r="K467" i="80"/>
  <c r="K182" i="80"/>
  <c r="L28" i="80"/>
  <c r="L298" i="80"/>
  <c r="N440" i="80"/>
  <c r="K163" i="80"/>
  <c r="J359" i="80"/>
  <c r="N444" i="80"/>
  <c r="L206" i="80"/>
  <c r="N37" i="80"/>
  <c r="N208" i="80"/>
  <c r="J275" i="80"/>
  <c r="K275" i="80"/>
  <c r="L340" i="80"/>
  <c r="K340" i="80"/>
  <c r="L440" i="80"/>
  <c r="K440" i="80"/>
  <c r="J334" i="80"/>
  <c r="K334" i="80"/>
  <c r="K196" i="80"/>
  <c r="L303" i="80"/>
  <c r="M196" i="80"/>
  <c r="L466" i="80"/>
  <c r="K387" i="80"/>
  <c r="J443" i="80"/>
  <c r="K443" i="80"/>
  <c r="L443" i="80"/>
  <c r="M339" i="80"/>
  <c r="L196" i="80"/>
  <c r="K168" i="80"/>
  <c r="L168" i="80"/>
  <c r="N36" i="80"/>
  <c r="N47" i="80"/>
  <c r="K181" i="80"/>
  <c r="J181" i="80"/>
  <c r="N35" i="80"/>
  <c r="L35" i="80"/>
  <c r="M35" i="80"/>
  <c r="J35" i="80"/>
  <c r="K35" i="80"/>
  <c r="M47" i="80"/>
  <c r="J47" i="80"/>
  <c r="K28" i="80"/>
  <c r="L47" i="80"/>
  <c r="N33" i="80"/>
  <c r="M37" i="80"/>
  <c r="K37" i="80"/>
  <c r="L37" i="80"/>
  <c r="L286" i="80"/>
  <c r="M286" i="80"/>
  <c r="J286" i="80"/>
  <c r="K286" i="80"/>
  <c r="K207" i="80"/>
  <c r="L207" i="80"/>
  <c r="M207" i="80"/>
  <c r="J207" i="80"/>
  <c r="N207" i="80"/>
  <c r="M439" i="80"/>
  <c r="N439" i="80"/>
  <c r="J439" i="80"/>
  <c r="K439" i="80"/>
  <c r="L439" i="80"/>
  <c r="J468" i="80"/>
  <c r="L468" i="80"/>
  <c r="K468" i="80"/>
  <c r="M468" i="80"/>
  <c r="N468" i="80"/>
  <c r="N166" i="80"/>
  <c r="L166" i="80"/>
  <c r="M166" i="80"/>
  <c r="J166" i="80"/>
  <c r="K166" i="80"/>
  <c r="L463" i="80"/>
  <c r="M463" i="80"/>
  <c r="N463" i="80"/>
  <c r="K463" i="80"/>
  <c r="J463" i="80"/>
  <c r="J73" i="80"/>
  <c r="L73" i="80"/>
  <c r="J189" i="80"/>
  <c r="J325" i="80"/>
  <c r="K325" i="80"/>
  <c r="L325" i="80"/>
  <c r="M325" i="80"/>
  <c r="N325" i="80"/>
  <c r="M296" i="80"/>
  <c r="L296" i="80"/>
  <c r="J296" i="80"/>
  <c r="K296" i="80"/>
  <c r="J281" i="80"/>
  <c r="K281" i="80"/>
  <c r="M281" i="80"/>
  <c r="L281" i="80"/>
  <c r="J179" i="80"/>
  <c r="K179" i="80"/>
  <c r="M164" i="80"/>
  <c r="J164" i="80"/>
  <c r="K164" i="80"/>
  <c r="L164" i="80"/>
  <c r="N164" i="80"/>
  <c r="K327" i="80"/>
  <c r="L327" i="80"/>
  <c r="M327" i="80"/>
  <c r="J327" i="80"/>
  <c r="N328" i="80"/>
  <c r="M242" i="80"/>
  <c r="J242" i="80"/>
  <c r="K242" i="80"/>
  <c r="L242" i="80"/>
  <c r="K175" i="80"/>
  <c r="J175" i="80"/>
  <c r="J226" i="80"/>
  <c r="L226" i="80"/>
  <c r="M360" i="80"/>
  <c r="J360" i="80"/>
  <c r="K360" i="80"/>
  <c r="L360" i="80"/>
  <c r="J185" i="80"/>
  <c r="K185" i="80"/>
  <c r="J445" i="80"/>
  <c r="N445" i="80"/>
  <c r="K445" i="80"/>
  <c r="L445" i="80"/>
  <c r="M445" i="80"/>
  <c r="L280" i="80"/>
  <c r="M280" i="80"/>
  <c r="J280" i="80"/>
  <c r="K280" i="80"/>
  <c r="L355" i="80"/>
  <c r="M355" i="80"/>
  <c r="J355" i="80"/>
  <c r="K355" i="80"/>
  <c r="L188" i="80"/>
  <c r="M188" i="80"/>
  <c r="M42" i="80"/>
  <c r="J42" i="80"/>
  <c r="N42" i="80"/>
  <c r="K42" i="80"/>
  <c r="L42" i="80"/>
  <c r="L169" i="80"/>
  <c r="J169" i="80"/>
  <c r="K169" i="80"/>
  <c r="M169" i="80"/>
  <c r="N169" i="80"/>
  <c r="J300" i="80"/>
  <c r="K300" i="80"/>
  <c r="L300" i="80"/>
  <c r="M300" i="80"/>
  <c r="J183" i="80"/>
  <c r="K183" i="80"/>
  <c r="J287" i="80"/>
  <c r="K287" i="80"/>
  <c r="L287" i="80"/>
  <c r="M287" i="80"/>
  <c r="J180" i="80"/>
  <c r="K180" i="80"/>
  <c r="N330" i="80"/>
  <c r="J437" i="80"/>
  <c r="K437" i="80"/>
  <c r="N438" i="80"/>
  <c r="M437" i="80"/>
  <c r="L437" i="80"/>
  <c r="N437" i="80"/>
  <c r="L464" i="80"/>
  <c r="M464" i="80"/>
  <c r="N464" i="80"/>
  <c r="L436" i="80"/>
  <c r="M436" i="80"/>
  <c r="J436" i="80"/>
  <c r="N446" i="80"/>
  <c r="K436" i="80"/>
  <c r="M243" i="80"/>
  <c r="J243" i="80"/>
  <c r="K243" i="80"/>
  <c r="L243" i="80"/>
  <c r="L220" i="80"/>
  <c r="M220" i="80"/>
  <c r="K220" i="80"/>
  <c r="N220" i="80"/>
  <c r="J220" i="80"/>
  <c r="N442" i="80"/>
  <c r="L284" i="80"/>
  <c r="M284" i="80"/>
  <c r="J284" i="80"/>
  <c r="K284" i="80"/>
  <c r="K277" i="80"/>
  <c r="L277" i="80"/>
  <c r="J277" i="80"/>
  <c r="M277" i="80"/>
  <c r="K386" i="80"/>
  <c r="L386" i="80"/>
  <c r="J386" i="80"/>
  <c r="M386" i="80"/>
  <c r="K285" i="80"/>
  <c r="L285" i="80"/>
  <c r="J285" i="80"/>
  <c r="M285" i="80"/>
  <c r="J333" i="80"/>
  <c r="K333" i="80"/>
  <c r="L333" i="80"/>
  <c r="M333" i="80"/>
  <c r="N333" i="80"/>
  <c r="J290" i="80"/>
  <c r="K290" i="80"/>
  <c r="L290" i="80"/>
  <c r="M290" i="80"/>
  <c r="K379" i="80"/>
  <c r="L379" i="80"/>
  <c r="M379" i="80"/>
  <c r="J379" i="80"/>
  <c r="J297" i="80"/>
  <c r="L297" i="80"/>
  <c r="M297" i="80"/>
  <c r="K297" i="80"/>
  <c r="L302" i="80"/>
  <c r="M302" i="80"/>
  <c r="K302" i="80"/>
  <c r="J302" i="80"/>
  <c r="K228" i="80"/>
  <c r="L228" i="80"/>
  <c r="J228" i="80"/>
  <c r="N228" i="80"/>
  <c r="M228" i="80"/>
  <c r="J240" i="80"/>
  <c r="K240" i="80"/>
  <c r="M240" i="80"/>
  <c r="L240" i="80"/>
  <c r="K174" i="80"/>
  <c r="J174" i="80"/>
  <c r="K29" i="80"/>
  <c r="J29" i="80"/>
  <c r="L29" i="80"/>
  <c r="M29" i="80"/>
  <c r="N29" i="80"/>
  <c r="K167" i="80"/>
  <c r="J167" i="80"/>
  <c r="L167" i="80"/>
  <c r="M167" i="80"/>
  <c r="N167" i="80"/>
  <c r="N335" i="80"/>
  <c r="K335" i="80"/>
  <c r="N336" i="80"/>
  <c r="L335" i="80"/>
  <c r="M335" i="80"/>
  <c r="J335" i="80"/>
  <c r="J382" i="80"/>
  <c r="M382" i="80"/>
  <c r="K382" i="80"/>
  <c r="L382" i="80"/>
  <c r="J337" i="80"/>
  <c r="K337" i="80"/>
  <c r="L337" i="80"/>
  <c r="M337" i="80"/>
  <c r="N337" i="80"/>
  <c r="J358" i="80"/>
  <c r="M358" i="80"/>
  <c r="K358" i="80"/>
  <c r="L358" i="80"/>
  <c r="M48" i="80"/>
  <c r="N48" i="80"/>
  <c r="L48" i="80"/>
  <c r="J48" i="80"/>
  <c r="K48" i="80"/>
  <c r="M46" i="80"/>
  <c r="J46" i="80"/>
  <c r="K46" i="80"/>
  <c r="L46" i="80"/>
  <c r="N46" i="80"/>
  <c r="N170" i="80"/>
  <c r="M170" i="80"/>
  <c r="J170" i="80"/>
  <c r="K170" i="80"/>
  <c r="L170" i="80"/>
  <c r="J341" i="80"/>
  <c r="K341" i="80"/>
  <c r="L341" i="80"/>
  <c r="M341" i="80"/>
  <c r="J77" i="80"/>
  <c r="L77" i="80"/>
  <c r="L30" i="80"/>
  <c r="N30" i="80"/>
  <c r="M30" i="80"/>
  <c r="M40" i="80"/>
  <c r="N40" i="80"/>
  <c r="L40" i="80"/>
  <c r="J40" i="80"/>
  <c r="K40" i="80"/>
  <c r="L173" i="80"/>
  <c r="J173" i="80"/>
  <c r="K173" i="80"/>
  <c r="N173" i="80"/>
  <c r="M173" i="80"/>
  <c r="K160" i="80"/>
  <c r="J160" i="80"/>
  <c r="N160" i="80"/>
  <c r="L160" i="80"/>
  <c r="M160" i="80"/>
  <c r="J441" i="80"/>
  <c r="K441" i="80"/>
  <c r="N441" i="80"/>
  <c r="L441" i="80"/>
  <c r="M441" i="80"/>
  <c r="L186" i="80"/>
  <c r="J186" i="80"/>
  <c r="K186" i="80"/>
  <c r="M186" i="80"/>
  <c r="L218" i="80"/>
  <c r="M218" i="80"/>
  <c r="K218" i="80"/>
  <c r="J218" i="80"/>
  <c r="N219" i="80"/>
  <c r="K295" i="80"/>
  <c r="J295" i="80"/>
  <c r="L295" i="80"/>
  <c r="M295" i="80"/>
  <c r="K193" i="80"/>
  <c r="J193" i="80"/>
  <c r="M193" i="80"/>
  <c r="L193" i="80"/>
  <c r="M44" i="80"/>
  <c r="N44" i="80"/>
  <c r="K44" i="80"/>
  <c r="L44" i="80"/>
  <c r="J44" i="80"/>
  <c r="L324" i="80"/>
  <c r="M324" i="80"/>
  <c r="K324" i="80"/>
  <c r="N326" i="80"/>
  <c r="N332" i="80"/>
  <c r="J324" i="80"/>
  <c r="L189" i="80" l="1"/>
  <c r="K189" i="80"/>
  <c r="J393" i="80"/>
  <c r="L393" i="80"/>
  <c r="M191" i="80"/>
  <c r="J191" i="80"/>
  <c r="K191" i="80"/>
  <c r="L191" i="80"/>
  <c r="M385" i="80"/>
  <c r="L385" i="80"/>
  <c r="J385" i="80"/>
  <c r="K385" i="80"/>
  <c r="J383" i="80"/>
  <c r="K383" i="80"/>
  <c r="M383" i="80"/>
  <c r="L383" i="80"/>
  <c r="K192" i="80"/>
  <c r="M192" i="80"/>
  <c r="J192" i="80"/>
  <c r="L192" i="80"/>
  <c r="M194" i="80"/>
  <c r="J194" i="80"/>
  <c r="K194" i="80"/>
  <c r="L194" i="80"/>
  <c r="K375" i="80"/>
  <c r="J375" i="80"/>
  <c r="L375" i="80"/>
  <c r="M375" i="80"/>
  <c r="L391" i="80"/>
  <c r="J391" i="80"/>
  <c r="L381" i="80"/>
  <c r="M381" i="80"/>
  <c r="K381" i="80"/>
  <c r="J381" i="80"/>
  <c r="J388" i="80"/>
  <c r="L388" i="80"/>
  <c r="J197" i="80"/>
  <c r="K197" i="80"/>
  <c r="L197" i="80"/>
  <c r="M197" i="80"/>
  <c r="K378" i="80"/>
  <c r="L378" i="80"/>
  <c r="J378" i="80"/>
  <c r="M378" i="80"/>
  <c r="J187" i="80"/>
  <c r="K187" i="80"/>
  <c r="M187" i="80"/>
  <c r="L187" i="80"/>
  <c r="L195" i="80"/>
  <c r="J195" i="80"/>
  <c r="K195" i="80"/>
  <c r="M195" i="80"/>
  <c r="M384" i="80"/>
  <c r="J384" i="80"/>
  <c r="L384" i="80"/>
  <c r="K384" i="80"/>
  <c r="M190" i="80"/>
  <c r="J190" i="80"/>
  <c r="L190" i="80"/>
  <c r="K190" i="80"/>
  <c r="J380" i="80"/>
  <c r="K380" i="80"/>
  <c r="M380" i="80"/>
  <c r="L380" i="80"/>
  <c r="J392" i="80"/>
  <c r="L392" i="80"/>
  <c r="L390" i="80"/>
  <c r="J390" i="80"/>
  <c r="L389" i="80"/>
  <c r="J389" i="80"/>
  <c r="J376" i="80"/>
  <c r="L376" i="80"/>
  <c r="M376" i="80"/>
  <c r="K376" i="80"/>
</calcChain>
</file>

<file path=xl/comments1.xml><?xml version="1.0" encoding="utf-8"?>
<comments xmlns="http://schemas.openxmlformats.org/spreadsheetml/2006/main">
  <authors>
    <author>user</author>
  </authors>
  <commentList>
    <comment ref="B397" authorId="0">
      <text>
        <r>
          <rPr>
            <b/>
            <sz val="9"/>
            <color indexed="81"/>
            <rFont val="Tahoma"/>
            <family val="2"/>
            <charset val="204"/>
          </rPr>
          <t>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0" authorId="0">
      <text>
        <r>
          <rPr>
            <b/>
            <sz val="9"/>
            <color indexed="81"/>
            <rFont val="Tahoma"/>
            <family val="2"/>
            <charset val="204"/>
          </rPr>
          <t>учетная группа 2</t>
        </r>
      </text>
    </comment>
    <comment ref="B401" authorId="0">
      <text>
        <r>
          <rPr>
            <b/>
            <sz val="9"/>
            <color indexed="81"/>
            <rFont val="Tahoma"/>
            <family val="2"/>
            <charset val="204"/>
          </rPr>
          <t>состоявшихся  убытков (2) 
/ заработанной страховой премии (1)</t>
        </r>
      </text>
    </comment>
    <comment ref="B402" authorId="0">
      <text>
        <r>
          <rPr>
            <b/>
            <sz val="9"/>
            <color indexed="81"/>
            <rFont val="Tahoma"/>
            <family val="2"/>
            <charset val="204"/>
          </rPr>
          <t>расходов по ведению страховых операций (3) + отчислений от страховых премий (4) + 
прочих доходов по страх. иному, чем страхЖ(5) +
прочих расходов по страх. иному, чем страхЖ(6) 
/ заработанной страховой премии (1)</t>
        </r>
      </text>
    </comment>
    <comment ref="B403" authorId="0">
      <text>
        <r>
          <rPr>
            <b/>
            <sz val="9"/>
            <color indexed="81"/>
            <rFont val="Tahoma"/>
            <family val="2"/>
            <charset val="204"/>
          </rPr>
          <t>3</t>
        </r>
      </text>
    </comment>
    <comment ref="B406" authorId="0">
      <text>
        <r>
          <rPr>
            <b/>
            <sz val="9"/>
            <color indexed="81"/>
            <rFont val="Tahoma"/>
            <family val="2"/>
            <charset val="204"/>
          </rPr>
          <t>7</t>
        </r>
      </text>
    </comment>
    <comment ref="B409" authorId="0">
      <text>
        <r>
          <rPr>
            <b/>
            <sz val="9"/>
            <color indexed="81"/>
            <rFont val="Tahoma"/>
            <family val="2"/>
            <charset val="204"/>
          </rPr>
          <t>10</t>
        </r>
      </text>
    </comment>
  </commentList>
</comments>
</file>

<file path=xl/sharedStrings.xml><?xml version="1.0" encoding="utf-8"?>
<sst xmlns="http://schemas.openxmlformats.org/spreadsheetml/2006/main" count="2053" uniqueCount="360">
  <si>
    <t>Единица измерения</t>
  </si>
  <si>
    <t>Изменение за год, %</t>
  </si>
  <si>
    <t>ед.</t>
  </si>
  <si>
    <t>%</t>
  </si>
  <si>
    <t>млн руб.</t>
  </si>
  <si>
    <t>Изменение за квартал, %</t>
  </si>
  <si>
    <t>№</t>
  </si>
  <si>
    <t>Наименование показателя</t>
  </si>
  <si>
    <t>Количество субъектов страхового дела (деятельность которых подлежит лицензированию)</t>
  </si>
  <si>
    <t xml:space="preserve">     Количество страховых организаций</t>
  </si>
  <si>
    <t xml:space="preserve">     Количество страховых брокеров</t>
  </si>
  <si>
    <t xml:space="preserve">     Количество обществ взаимного страхования</t>
  </si>
  <si>
    <t xml:space="preserve">Количество заключенных договоров страхования  (здесь и далее -  показатели cтраховщиков), в том числе: </t>
  </si>
  <si>
    <t xml:space="preserve"> по страхованию жизни, из него:</t>
  </si>
  <si>
    <t xml:space="preserve">     по страхованию жизни заемщика </t>
  </si>
  <si>
    <t xml:space="preserve">     по пенсионному страхованию </t>
  </si>
  <si>
    <t>по страхованию от несчастных случаев и болезней</t>
  </si>
  <si>
    <t xml:space="preserve">по ДМС </t>
  </si>
  <si>
    <t>по страхованию средств наземного транспорта (кроме средств  железнодорожного  транспорта)</t>
  </si>
  <si>
    <t xml:space="preserve">по страхованию прочего имущества юридических лиц </t>
  </si>
  <si>
    <t>по ОСАГО</t>
  </si>
  <si>
    <t xml:space="preserve">     Количество заключенных договоров страхования с физическими лицами, в том числе:</t>
  </si>
  <si>
    <t xml:space="preserve">               по страхованию от несчастных случаев и болезней</t>
  </si>
  <si>
    <t xml:space="preserve">               по ДМС </t>
  </si>
  <si>
    <t xml:space="preserve">                по страхованию средств наземного транспорта (кроме средств  железнодорожного  транспорта)</t>
  </si>
  <si>
    <t xml:space="preserve">                по ОСАГО</t>
  </si>
  <si>
    <t xml:space="preserve">     Количество заключенных договоров страхования с индивидуальными предпринимателями и юридическими лицами, в том числе:</t>
  </si>
  <si>
    <t xml:space="preserve">Количество заключенных договоров страхования (за квартал), в том числе: </t>
  </si>
  <si>
    <t xml:space="preserve"> по страхованию жизни, в том числе:</t>
  </si>
  <si>
    <t xml:space="preserve">     Количество заключенных договоров страхования с физическими лицами   (за квартал), в том числе:</t>
  </si>
  <si>
    <t xml:space="preserve">     Количество заключенных договоров страхования с индивидуальными предпринимателями и юридическими лицами (за квартал), в том числе:</t>
  </si>
  <si>
    <t>Концентрация
     top-5 по активам</t>
  </si>
  <si>
    <t xml:space="preserve">     top-10 по активам</t>
  </si>
  <si>
    <t xml:space="preserve">     top-20 по активам</t>
  </si>
  <si>
    <t xml:space="preserve">     top-50 по активам</t>
  </si>
  <si>
    <t xml:space="preserve">     top-100 по активам</t>
  </si>
  <si>
    <t xml:space="preserve">     top-5 по капиталу</t>
  </si>
  <si>
    <t xml:space="preserve">     top-10 по капиталу</t>
  </si>
  <si>
    <t xml:space="preserve">     top-20 по капиталу</t>
  </si>
  <si>
    <t xml:space="preserve">     top-50 по капиталу</t>
  </si>
  <si>
    <t xml:space="preserve">     top-100 по  капиталу</t>
  </si>
  <si>
    <t xml:space="preserve">     top-5 по премиям</t>
  </si>
  <si>
    <t xml:space="preserve">     top-10 по премиям</t>
  </si>
  <si>
    <t xml:space="preserve">     top-20 по премиям</t>
  </si>
  <si>
    <t xml:space="preserve">     top-50 по премиям</t>
  </si>
  <si>
    <t xml:space="preserve">     top-100 по премиям</t>
  </si>
  <si>
    <t xml:space="preserve">     top-5 по выплатам</t>
  </si>
  <si>
    <t xml:space="preserve">     top-10 по выплатам</t>
  </si>
  <si>
    <t xml:space="preserve">     top-20 по  выплатам</t>
  </si>
  <si>
    <t xml:space="preserve">     top-50 по выплатам</t>
  </si>
  <si>
    <t xml:space="preserve">     top-100 по  выплатам</t>
  </si>
  <si>
    <t>Коэффициент Херфендаля-Хиршмана (степень концентрации рынка)</t>
  </si>
  <si>
    <t>Активы</t>
  </si>
  <si>
    <t>Темпы прироста активов (изменение к аналогичному отчетному периоду прошлого года)</t>
  </si>
  <si>
    <t xml:space="preserve">Рентабельность активов </t>
  </si>
  <si>
    <t>Отношение активов к ВВП</t>
  </si>
  <si>
    <t xml:space="preserve">Капитал </t>
  </si>
  <si>
    <t>Темпы прироста капитала (изменение к аналогичному отчетному периоду прошлого года)</t>
  </si>
  <si>
    <t>Рентабельность капитала</t>
  </si>
  <si>
    <t>Фактический размер маржи платежеспособности</t>
  </si>
  <si>
    <t>Нормативный размер маржи платежеспособности</t>
  </si>
  <si>
    <t>Отклонение фактического размера маржи платежеспособности от нормативного</t>
  </si>
  <si>
    <t>Уставный капитал страховых организаций</t>
  </si>
  <si>
    <t>Сумма участия резидентов - юридических лиц, являющихся дочерними обществами по отношению к иностранным инвесторам</t>
  </si>
  <si>
    <t>Сумма участия нерезидентов - юридических лиц</t>
  </si>
  <si>
    <t>Сумма участия нерезидентов - физических лиц</t>
  </si>
  <si>
    <t>Доля иностранного участия в уставном капитале</t>
  </si>
  <si>
    <t>Страховые резервы, в том числе:</t>
  </si>
  <si>
    <t xml:space="preserve">     резервы по договорам страхования жизни, классифицированным как страховые</t>
  </si>
  <si>
    <t xml:space="preserve">     страховые резервы по страхованию иному, чем страхование жизни</t>
  </si>
  <si>
    <t xml:space="preserve">          резерв незаработанной премии</t>
  </si>
  <si>
    <t xml:space="preserve">          резерв заявленных, но неурегулированных убытков</t>
  </si>
  <si>
    <t xml:space="preserve">          резерв произошедших, но незаявленных убытков</t>
  </si>
  <si>
    <t>Темпы прироста страховых резервов (изменение к аналогичному отчетному периоду прошлого года), в том числе:</t>
  </si>
  <si>
    <t>Прочие обязательства</t>
  </si>
  <si>
    <t xml:space="preserve">      займы и прочие привлеченные средства</t>
  </si>
  <si>
    <t>Долговая нагрузка страховщиков (отношение займов и прочих привлеченных средств к капиталу)</t>
  </si>
  <si>
    <t>Запас капитала для выполнения обязательств по основному виду деятельности (страховые резервы)</t>
  </si>
  <si>
    <t>Отношение капитала к общей сумме пассивов</t>
  </si>
  <si>
    <t>Прибыль до налогообложения</t>
  </si>
  <si>
    <t>Прибыль после налогообложения</t>
  </si>
  <si>
    <t>Cтруктура активов:</t>
  </si>
  <si>
    <t>Облигации (кроме облигаций с ипотечным покрытием и жилищных сертификатов)</t>
  </si>
  <si>
    <t>Депозиты</t>
  </si>
  <si>
    <t>Государственные и муниципальные ценные бумаги, в том числе:</t>
  </si>
  <si>
    <t xml:space="preserve">     государственные ценные бумаги РФ</t>
  </si>
  <si>
    <t xml:space="preserve">     государственные ценные бумаги субъектов РФ и муниципальные ценные бумаги</t>
  </si>
  <si>
    <t>Дебиторская задолженность, в том числе:</t>
  </si>
  <si>
    <t xml:space="preserve">     по операциям страхования, сострахования</t>
  </si>
  <si>
    <t xml:space="preserve">      по операциям в сфере обязательного медицинского страхования</t>
  </si>
  <si>
    <t xml:space="preserve">      по операциям перестрахования</t>
  </si>
  <si>
    <t xml:space="preserve">      по налогам и сборам (включая авансовые платежи и переплату по ним)</t>
  </si>
  <si>
    <t xml:space="preserve">     страховщиков по прямому возмещению убытков</t>
  </si>
  <si>
    <t xml:space="preserve">      по причитающемуся к получению (начисленному) процентному (купонному, дисконтному и другому) доходу</t>
  </si>
  <si>
    <t xml:space="preserve">      по договорам, не содержащим значительного страхового риска</t>
  </si>
  <si>
    <t xml:space="preserve">      прочее</t>
  </si>
  <si>
    <t>Доля перестраховщиков в страховых резервах, в том числе:</t>
  </si>
  <si>
    <t>по страхованию иному, чем страхование жизни, сформированных в соответствии с регуляторными требованиями</t>
  </si>
  <si>
    <t>по страхованию жизни, сформированных в соответствии с регуляторными требованиями</t>
  </si>
  <si>
    <t>Отложенные аквизиционные расходы</t>
  </si>
  <si>
    <t>Денежные средства, в том числе:</t>
  </si>
  <si>
    <t xml:space="preserve">     в валюте РФ на счетах в кредитных организациях</t>
  </si>
  <si>
    <t xml:space="preserve">     в иностранной валюте на счетах в кредитных организациях</t>
  </si>
  <si>
    <t xml:space="preserve">     денежная наличность в кассе</t>
  </si>
  <si>
    <t xml:space="preserve">     прочие денежные средства</t>
  </si>
  <si>
    <t xml:space="preserve">Акции </t>
  </si>
  <si>
    <t>Недвижимое имущество</t>
  </si>
  <si>
    <t>Инвестиционные паи ПИФов, в том числе:</t>
  </si>
  <si>
    <t>закрытых</t>
  </si>
  <si>
    <t>Векселя</t>
  </si>
  <si>
    <t>Прочие активы</t>
  </si>
  <si>
    <t>Доля отложенных аквизиционных расходов в общем объеме активов</t>
  </si>
  <si>
    <t>Доля вложений в банковский сектор (наиболее ликвидные активы банковского сектора)</t>
  </si>
  <si>
    <t>Страховые премии*, в том числе:</t>
  </si>
  <si>
    <t xml:space="preserve">     по добровольному страхованию, в том числе:</t>
  </si>
  <si>
    <t xml:space="preserve">          по страхованию жизни, из них: </t>
  </si>
  <si>
    <t xml:space="preserve">          по страхованию иному, чем страхование жизни, в том числе: </t>
  </si>
  <si>
    <t xml:space="preserve">      по страхованию от несчастных случаев и болезней</t>
  </si>
  <si>
    <t xml:space="preserve">       по ДМС</t>
  </si>
  <si>
    <t xml:space="preserve">               по страхованию средств наземного транспорта (кроме средств  железнодорожного транспорта),  в том числе:</t>
  </si>
  <si>
    <t xml:space="preserve">      по договорам страхования, заключенным с физическими лицами</t>
  </si>
  <si>
    <t xml:space="preserve">   по страхованию прочего имущества юридических лиц</t>
  </si>
  <si>
    <t xml:space="preserve">     по обязательному страхованию,  в том числе:</t>
  </si>
  <si>
    <t xml:space="preserve">     по ОСАГО,  в том числе:</t>
  </si>
  <si>
    <t xml:space="preserve">         по договорам страхования, заключенным с физическими лицами</t>
  </si>
  <si>
    <t>Темпы прироста страховых премий (изменение к аналогичному отчетному периоду прошлого года), в том числе</t>
  </si>
  <si>
    <t>по добровольному страхованию, в том числе:</t>
  </si>
  <si>
    <t xml:space="preserve">по страхованию жизни </t>
  </si>
  <si>
    <t>по ДМС</t>
  </si>
  <si>
    <t>по страхованию средств наземного транспорта (кроме средств  железнодорожного транспорта)</t>
  </si>
  <si>
    <t>по страхованию прочего имущества юридических лиц</t>
  </si>
  <si>
    <t>по обязательному страхованию,  в том числе:</t>
  </si>
  <si>
    <t>Страховые премии  (за квартал), в том числе:</t>
  </si>
  <si>
    <t xml:space="preserve">     по добровольному страхованию  (за квартал), в том числе:</t>
  </si>
  <si>
    <t xml:space="preserve">          по страхованию жизни  (за квартал), из них: </t>
  </si>
  <si>
    <t xml:space="preserve">          по страхованию иному, чем страхование жизни  (за квартал), в том числе: </t>
  </si>
  <si>
    <t xml:space="preserve">      по страхованию от несчастных случаев и болезней  (за квартал)</t>
  </si>
  <si>
    <t xml:space="preserve">       по ДМС  (за квартал)</t>
  </si>
  <si>
    <t xml:space="preserve">               по страхованию средств наземного транспорта (кроме средств  железнодорожного транспорта)  (за квартал),  в том числе:</t>
  </si>
  <si>
    <t xml:space="preserve">   по страхованию прочего имущества юридических лиц  (за квартал)</t>
  </si>
  <si>
    <t xml:space="preserve">     по обязательному страхованию  (за квартал),  в том числе:</t>
  </si>
  <si>
    <t>по ОСАГО  (за квартал),  в том числе:</t>
  </si>
  <si>
    <t>Средняя страховая премия:</t>
  </si>
  <si>
    <t>по страхованию жизни, в том числе:</t>
  </si>
  <si>
    <t xml:space="preserve"> по страхованию от несчастных случаев и болезней</t>
  </si>
  <si>
    <t xml:space="preserve"> по ДМС</t>
  </si>
  <si>
    <t>по страхованию средств наземного транспорта (кроме средств  железнодорожного транспорта),  в том числе:</t>
  </si>
  <si>
    <t>по ОСАГО,  в том числе:</t>
  </si>
  <si>
    <t>Средняя страховая премия (за квартал):</t>
  </si>
  <si>
    <t>по страхованию жизни (за квартал), в том числе:</t>
  </si>
  <si>
    <t xml:space="preserve"> по страхованию от несчастных случаев и болезней (за квартал)</t>
  </si>
  <si>
    <t xml:space="preserve"> по ДМС (за квартал)</t>
  </si>
  <si>
    <t>по страхованию средств наземного транспорта (кроме средств  железнодорожного транспорта)  (за квартал),  в том числе:</t>
  </si>
  <si>
    <t>по страхованию прочего имущества юридических лиц  (за квартал)</t>
  </si>
  <si>
    <t>Страховые премии по договорам, переданным в перестрахование, в том числе:</t>
  </si>
  <si>
    <t xml:space="preserve">             по страхованию прочего имущества юридических лиц</t>
  </si>
  <si>
    <t xml:space="preserve">             по страхованию страхованию предпринимательских рисков</t>
  </si>
  <si>
    <t xml:space="preserve">             по страхованию средств наземного транспорта (кроме средств железнодорожного транспорта)</t>
  </si>
  <si>
    <t xml:space="preserve">             по ДМС</t>
  </si>
  <si>
    <t xml:space="preserve">             по страхованию средств воздушного транспорта</t>
  </si>
  <si>
    <t xml:space="preserve">     Страховые премии, переданные в перестрахование на территории РФ</t>
  </si>
  <si>
    <t xml:space="preserve">     Страховые премии, переданные в перестрахование за пределы РФ</t>
  </si>
  <si>
    <t>Страховые премии по договорам, переданным в перестрахование  (за квартал), в том числе:</t>
  </si>
  <si>
    <t xml:space="preserve">    Страховые премии, переданные в перестрахование на территории РФ</t>
  </si>
  <si>
    <t xml:space="preserve">    Страховые премии, переданные в перестрахование за пределы РФ</t>
  </si>
  <si>
    <t>Степень перестраховочной защиты (доля перестраховщиков в общем объеме страховых премий)</t>
  </si>
  <si>
    <t>Страховые премии по договорам, принятым в перестрахование, в том числе</t>
  </si>
  <si>
    <t xml:space="preserve">             по страхованию гражданской ответственности перевозчика за  причинение вреда жизни, здоровью, имуществу пассажиров</t>
  </si>
  <si>
    <t xml:space="preserve">             по страхованию владельцев средств воздушного транспорта</t>
  </si>
  <si>
    <t xml:space="preserve">             по страхованию гражданской ответственности владельца опасного объекта за причинение вреда в результате аварии на опасном объекте</t>
  </si>
  <si>
    <t xml:space="preserve">       Страховые премии по договорам, принятым в перестрахование на территории РФ</t>
  </si>
  <si>
    <t xml:space="preserve">       Страховые премии по договорам, принятым в перестрахование из-за пределов РФ</t>
  </si>
  <si>
    <t xml:space="preserve">Страховые премии по договорам, принятым в перестрахование (за квартал), в том числе </t>
  </si>
  <si>
    <t>Страховые премии на душу населения, в том числе:</t>
  </si>
  <si>
    <t xml:space="preserve">     страховые премии по страхованию жизни на душу населения</t>
  </si>
  <si>
    <t xml:space="preserve">     страховые премии по страхованию иному, чем страхование жизни на душу населения</t>
  </si>
  <si>
    <t>Отношение страховых премий к ВВП, в том числе</t>
  </si>
  <si>
    <t>по страхованию иному, чем страхование жизни (включая обязательное страхование)</t>
  </si>
  <si>
    <t>Страховые премии по договорам страхования, заключенным без участия посредников (кроме сети "Интернет")</t>
  </si>
  <si>
    <t>Страховые премии по договорам страхования, заключенным без участия посредников (кроме сети "Интернет")  (за квартал)</t>
  </si>
  <si>
    <t>Страховые премии по договорам страхования, заключенным посредством сети "Интернет", в том числе:</t>
  </si>
  <si>
    <t xml:space="preserve">     страховые премии по договорам ОСАГО, заключенным посредством сети "Интернет"</t>
  </si>
  <si>
    <t>Доля страховых премий по договорам страхования, заключенным посредством сети "Интернет" в общем объеме страховых премий</t>
  </si>
  <si>
    <t>Страховые премии по договорам страхования, заключенным посредством сети "Интернет" (за квартал), в том числе:</t>
  </si>
  <si>
    <t xml:space="preserve">     страховые премии по договорам ОСАГО, заключенным посредством сети "Интернет"  </t>
  </si>
  <si>
    <t>Страховые премии по договорам страхования, заключенным при участии посредников, в том числе:</t>
  </si>
  <si>
    <t xml:space="preserve">заключенным при участии посредников  ̶  кредитных организаций  </t>
  </si>
  <si>
    <t>заключенным при участии посредников   ̶   физических лиц (в том числе индивидуальных предпринимателей)</t>
  </si>
  <si>
    <t xml:space="preserve">заключенным при участии посредников   ̶   других юридических лиц </t>
  </si>
  <si>
    <t>заключенным при участии посредников   ̶  организаций, осуществляющих деятельность по торговле транспортными средствами</t>
  </si>
  <si>
    <t xml:space="preserve">заключенным при участии посредников   ̶    страховых брокеров </t>
  </si>
  <si>
    <t>Страховые премии по договорам страхования, заключенным при участии посредников (за квартал), в том числе:</t>
  </si>
  <si>
    <t xml:space="preserve">заключенным при участии посредников   ̶   других юридических лиц  </t>
  </si>
  <si>
    <t>Вознаграждения посредникам   ̶  всего,  в том числе:</t>
  </si>
  <si>
    <t xml:space="preserve">          по страхованию жизни, в том числе: </t>
  </si>
  <si>
    <t xml:space="preserve">                   по страхованию жизни заемщика </t>
  </si>
  <si>
    <t xml:space="preserve">                   по пенсионному страхованию </t>
  </si>
  <si>
    <t xml:space="preserve">      по ДМС</t>
  </si>
  <si>
    <t xml:space="preserve">      по страхованию средств наземного транспорта (кроме средств  железнодорожного транспорта),  в том числе:</t>
  </si>
  <si>
    <t xml:space="preserve">      по страхованию прочего имущества юридических лиц</t>
  </si>
  <si>
    <t xml:space="preserve">      по ОСАГО</t>
  </si>
  <si>
    <t xml:space="preserve">    вознаграждения посредникам   ̶  кредитным организациям,  в том числе:</t>
  </si>
  <si>
    <t>вознаграждения посредникам   ̶   физическим лицам (в том числе индивидуальных предпринимателей)</t>
  </si>
  <si>
    <t>вознаграждения посредникам   ̶   другим юридическим лицам</t>
  </si>
  <si>
    <t>вознаграждения посредникам   ̶   организациям, осуществляющих деятельность по торговле транспортными средствами</t>
  </si>
  <si>
    <t xml:space="preserve">вознаграждени посредникам   ̶    страховым брокерам </t>
  </si>
  <si>
    <t>Вознаграждения посредникам   ̶  всего  (за квартал),  в том числе:</t>
  </si>
  <si>
    <t xml:space="preserve">    вознаграждения посредникам   ̶  кредитным организациям </t>
  </si>
  <si>
    <t xml:space="preserve">вознаграждения посредникам   ̶   организациям, осуществляющих деятельность по торговле транспортными средствами  </t>
  </si>
  <si>
    <t xml:space="preserve">вознаграждени посредникам   ̶    страховым брокерам   </t>
  </si>
  <si>
    <t>Выплаты по договорам страхования,** в том числе:</t>
  </si>
  <si>
    <t xml:space="preserve">                    страховые выплаты по страхованию жизни, в том числе: </t>
  </si>
  <si>
    <t xml:space="preserve">по страхованию иному, чем страхование жизни, в том числе </t>
  </si>
  <si>
    <t xml:space="preserve">       по ДМС, в том числе </t>
  </si>
  <si>
    <t xml:space="preserve">               страховые выплаты по договорам страхования, заключенным с физическими лицами</t>
  </si>
  <si>
    <t xml:space="preserve">   по страхованию средств наземного транспорта (кроме средств  железнодорожного транспорта),  в том числе</t>
  </si>
  <si>
    <t>по обязательному страхованию,  в том числе</t>
  </si>
  <si>
    <t>по ОСАГО,  в том числе</t>
  </si>
  <si>
    <t xml:space="preserve">               сумма страховых выплат в случае причинения вреда имуществу потерпевших</t>
  </si>
  <si>
    <t xml:space="preserve">               сумма страховых выплат в случае причинения вреда жизни потерпевших </t>
  </si>
  <si>
    <t xml:space="preserve">               сумма страховых выплат в случае причинения вреда здоровью потерпевших </t>
  </si>
  <si>
    <t>Выплаты по договорам страхования (за квартал), в том числе:</t>
  </si>
  <si>
    <t xml:space="preserve">          по страхованию жизни  (за квартал), в том числе: </t>
  </si>
  <si>
    <t xml:space="preserve">по страхованию иному, чем страхование жизни  (за квартал), в том числе </t>
  </si>
  <si>
    <t xml:space="preserve">       по ДМС  (за квартал), в том числе </t>
  </si>
  <si>
    <t xml:space="preserve">   по страхованию средств наземного транспорта (кроме средств  железнодорожного транспорта)  (за квартал),  в том числе</t>
  </si>
  <si>
    <t>по обязательному страхованию  (за квартал),  в том числе</t>
  </si>
  <si>
    <t>по ОСАГО  (за квартал),  в том числе</t>
  </si>
  <si>
    <t xml:space="preserve"> сумма страховых выплат в случае причинения вреда имуществу потерпевших (за квартал)</t>
  </si>
  <si>
    <t xml:space="preserve"> сумма страховых выплат в случае причинения вреда жизни потерпевших (за квартал)</t>
  </si>
  <si>
    <t xml:space="preserve"> сумма страховых выплат в случае причинения вреда здоровью потерпевших (за квартал)</t>
  </si>
  <si>
    <t>Количество страховых выплат</t>
  </si>
  <si>
    <t xml:space="preserve">по пенсионному страхованию </t>
  </si>
  <si>
    <t>по ДМС,  в том числе:</t>
  </si>
  <si>
    <t>по ОСАГO</t>
  </si>
  <si>
    <t>Количество страховых выплат (за квартал)</t>
  </si>
  <si>
    <t>Средняя выплата:</t>
  </si>
  <si>
    <t xml:space="preserve">по страхованию жизни, в том числе: </t>
  </si>
  <si>
    <t xml:space="preserve">               страховая выплата по договорам страхования, заключенным с физическими лицами</t>
  </si>
  <si>
    <t>по страхованию средств наземного транспорта (кроме средств  железнодорожного  транспорта),  в том числе</t>
  </si>
  <si>
    <t>по ОСАГO, в том числе</t>
  </si>
  <si>
    <t>Средняя выплата (за квартал):</t>
  </si>
  <si>
    <t xml:space="preserve">Скользящий коэффициент выплат, в том числе </t>
  </si>
  <si>
    <t xml:space="preserve">Скользящий комбинированный коэффициент убыточности (по страхованию иному, чем страхование жизни, по договорам страхования), в том числе </t>
  </si>
  <si>
    <t>Скользящий коэффициент убыточности</t>
  </si>
  <si>
    <t>Скользящий коэффициент расходов</t>
  </si>
  <si>
    <t xml:space="preserve">Скользящий комбинированный коэффициент убыточности по учетной группе "Добровольное медицинское страхование" (без управленческих расходов), в том числе </t>
  </si>
  <si>
    <t>Скользящий коэффициент убыточности по  учетной группе "Добровольное медицинское страхование"</t>
  </si>
  <si>
    <t>Скользящий коэффициент расходов по учетной группе "Добровольное медицинское страхование" (без управленческих расходов)</t>
  </si>
  <si>
    <t xml:space="preserve">Скользящий комбинированный коэффициент убыточности по учетной группе "Страхование от несчастных случаев и болезней" (без управленческих расходов), в том числе </t>
  </si>
  <si>
    <t>Скользящий коэффициент убыточностипо учетной группе "Страхование от несчастных случаев и болезней"</t>
  </si>
  <si>
    <t>Скользящий коэффициент расходов по страхованию по учетной группе "Страхование от несчастных случаев и болезней" (без управленческих расходов)</t>
  </si>
  <si>
    <t xml:space="preserve">Скользящий комбинированный коэффициент убыточности по учетной группе "Обязательное страхование гражданской ответственности владельцев транспортных средств" (без управленческих расходов), в том числе </t>
  </si>
  <si>
    <t>Скользящий коэффициент убыточности по учетной группе "Обязательное страхование гражданской ответственности владельцев транспортных средств"</t>
  </si>
  <si>
    <t>Скользящий коэффициент расходов по учетной группе "Обязательное страхование гражданской ответственности владельцев транспортных средств" (без управленческих расходов)</t>
  </si>
  <si>
    <t xml:space="preserve">Скользящий комбинированный коэффициент убыточности по  учетной группе "Страхование средств наземного транспорта" (без управленческих расходов), в том числе </t>
  </si>
  <si>
    <t>Скользящий коэффициент убыточности по  учетной группе "Страхование средств наземного транспорта"</t>
  </si>
  <si>
    <t>Скользящий коэффициент расходов по  учетной группе "Страхование средств наземного транспорта" (без управленческих расходов)</t>
  </si>
  <si>
    <t xml:space="preserve">Скользящий комбинированный коэффициент убыточности по учетной группе "Страхование имущества, кроме указанного в учетных группах 7 - 9" (без управленческих расходов), в том числе </t>
  </si>
  <si>
    <t>Скользящий коэффициент убыточности по учетной группе "Страхование имущества, кроме указанного в учетных группах 7 - 9"</t>
  </si>
  <si>
    <t>Скользящий коэффициент расходов по учетной группе "Страхование имущества, кроме указанного в учетных группах 7 - 9" (без управленческих расходов)</t>
  </si>
  <si>
    <t>млрд руб</t>
  </si>
  <si>
    <t>млн чел</t>
  </si>
  <si>
    <t xml:space="preserve">Справочная информация: </t>
  </si>
  <si>
    <t>Изменение за год, млрд руб/ед</t>
  </si>
  <si>
    <t>Изменение за квартал, млрд руб/ед</t>
  </si>
  <si>
    <t>Доля в общем объеме</t>
  </si>
  <si>
    <t>х</t>
  </si>
  <si>
    <t>тыс. руб.</t>
  </si>
  <si>
    <t>Примечание:</t>
  </si>
  <si>
    <t>*С учетом отклонений в части страховых премий, по которым нет достоверных данных в связи с более поздним получением первичных учетных документов.</t>
  </si>
  <si>
    <t>**В данные включены неидентифицированные на конец отчетного периода суммы фактически осуществленных списаний по инкассо с расчетных счетов страховщика на основании решения суда.</t>
  </si>
  <si>
    <t>Возможные расхождения между итогом и суммой слагаемых объясняются округлением.</t>
  </si>
  <si>
    <t xml:space="preserve"> ВВП за квартал</t>
  </si>
  <si>
    <t>скользящее значение ВВП за год</t>
  </si>
  <si>
    <t>численность населения</t>
  </si>
  <si>
    <t xml:space="preserve">по страхованию жизни заемщика </t>
  </si>
  <si>
    <t xml:space="preserve">страховая выплата по страхованию жизни заемщика </t>
  </si>
  <si>
    <t xml:space="preserve">страховая выплата по пенсионному страхованию </t>
  </si>
  <si>
    <t>по инвестиционному страхованию жизни</t>
  </si>
  <si>
    <t>страховая выплата по инвестиционному страхованию жизни</t>
  </si>
  <si>
    <t>x</t>
  </si>
  <si>
    <t>Дополнительная информация</t>
  </si>
  <si>
    <t>Количество урегулированных страховых случаев</t>
  </si>
  <si>
    <t>по ДМС,  в том числе</t>
  </si>
  <si>
    <t xml:space="preserve">                   по договорам страхования, заключенным с физическими лицами</t>
  </si>
  <si>
    <t>Количество урегулированных страховых случаев  (за квартал)</t>
  </si>
  <si>
    <t xml:space="preserve">          по страхованию жизни (за квартал), в том числе: </t>
  </si>
  <si>
    <t>по страхованию от несчастных случаев и болезней (за квартал)</t>
  </si>
  <si>
    <t>по ДМС (за квартал),  в том числе:</t>
  </si>
  <si>
    <t>по страхованию средств наземного транспорта (кроме средств  железнодорожного транспорта) (за квартал)</t>
  </si>
  <si>
    <t>по ОСАГО (за квартал)</t>
  </si>
  <si>
    <t>Количество отказов в страховой выплате из общего количества урегулированных страховых случаев</t>
  </si>
  <si>
    <t xml:space="preserve">     по договорам страхования жизни заемщика </t>
  </si>
  <si>
    <t xml:space="preserve">     по договорам пенсионного страхования </t>
  </si>
  <si>
    <t>Количество отказов в страховой выплате из общего количества урегулированных страховых случаев  (за квартал)</t>
  </si>
  <si>
    <t xml:space="preserve">заработанные страховые премии-нетто-перестрахование </t>
  </si>
  <si>
    <t>тыс руб</t>
  </si>
  <si>
    <t xml:space="preserve">состоявшиеся убытки-нетто-перестрахование </t>
  </si>
  <si>
    <t>Расходы по ведению страховых операций – нетто-перестрахование</t>
  </si>
  <si>
    <t xml:space="preserve">отчисления от страховых премий </t>
  </si>
  <si>
    <t xml:space="preserve">прочие доходы по страхованию иному, чем страхование жизни </t>
  </si>
  <si>
    <t xml:space="preserve">прочие расходы по страхованию иному, чем страхование жизни </t>
  </si>
  <si>
    <r>
      <t xml:space="preserve">Общие и административные расходы </t>
    </r>
    <r>
      <rPr>
        <sz val="7"/>
        <color theme="0" tint="-0.499984740745262"/>
        <rFont val="Calibri"/>
        <family val="2"/>
        <charset val="204"/>
        <scheme val="minor"/>
      </rPr>
      <t xml:space="preserve"> </t>
    </r>
  </si>
  <si>
    <t xml:space="preserve">доля страховых премий по страхованию иному, чем страхование жизни, в общем объеме страховых премий </t>
  </si>
  <si>
    <r>
      <t xml:space="preserve">Общие и административные расходы </t>
    </r>
    <r>
      <rPr>
        <sz val="7"/>
        <rFont val="Calibri"/>
        <family val="2"/>
        <charset val="204"/>
        <scheme val="minor"/>
      </rPr>
      <t>пропорционально доле страховых премий по страхованию иному, чем страхование жизни, в общем объеме страховых премий за соответствующий отчетный период</t>
    </r>
  </si>
  <si>
    <t>Заработанные страховые премии  (1_по учетной группе "Добровольное медицинское страхование")</t>
  </si>
  <si>
    <t>Состоявшиеся убытки</t>
  </si>
  <si>
    <t>Расходы по ведению страховых операций</t>
  </si>
  <si>
    <t>Отчисления от страховых премий</t>
  </si>
  <si>
    <t>Прочие доходы по страхованию иному, чем страхование жизни</t>
  </si>
  <si>
    <t>Прочие расходы по страхованию иному, чем страхование жизни</t>
  </si>
  <si>
    <t>Заработанные страховые премии  (2_по учетной группе "Страхование от несчастных случаев и болезней")</t>
  </si>
  <si>
    <t>Заработанные страховые премии  (3_по учетной группе "ОСАГО")</t>
  </si>
  <si>
    <t>Заработанные страховые премии  (7_по  учетной группе "Страхование средств наземного транспорта")</t>
  </si>
  <si>
    <t>Заработанные страховые премии  (10_по учетной группе "Страхование имущества, кроме указанного в учетных группах 7 - 9" )</t>
  </si>
  <si>
    <t>-</t>
  </si>
  <si>
    <t>106606,6 </t>
  </si>
  <si>
    <t>Общие положения</t>
  </si>
  <si>
    <t>В таблице «Ключевые показатели деятельности страховщиков» представлена динамика изменения агрегированных показателей, характеризующих деятельность российских страховщиков (далее – показатели страховщиков).</t>
  </si>
  <si>
    <t>Показатели страховщиков рассчитываются и публикуются Банком России ежеквартально.</t>
  </si>
  <si>
    <t>Показатели страховщиков формируются на основе отчетности, регулярно представляемой отчитывающимися организациями в Банк России в соответствии с требованиями Закона Российской Федерации от 27.11.1992 № 4015-1 «Об организации страхового дела в Российской Федерации» (далее – Закон № 4015-1).</t>
  </si>
  <si>
    <t>Источником показателей страховщиков являются данные следующих форм отчетности:</t>
  </si>
  <si>
    <t>форм статистической и надзорной отчетности, утвержденных Указанием Банка России от 04.04.2019 № 5119‑У «О внесении изменений в Указание Банка России от 25 октября 2017 года № 4584‑У «О формах, сроках и порядке составления и представления в Банк России отчетности, необходимой для осуществления контроля и надзора в сфере страховой деятельности, и статистической отчетности страховщиков, а также формах, сроках и порядке представления в Банк России бухгалтерской (финансовой) отчетности страховщиков». Показатели на основе отчетности за период с первого полугодия 2018 г. по I квартал 2019 г. представлены в соответствии с Указанием Банка России от 25.10.2017 № 4584‑У «О формах, сроках и порядке составления и представления в Банк России отчетности, необходимой для осуществления контроля и надзора в сфере страховой деятельности, и статистической отчетности страховщиков, а также формах, сроках и порядке представления в Банк России бухгалтерской (финансовой) отчетности страховщиков» (далее – Указание № 4584‑У);</t>
  </si>
  <si>
    <t>бухгалтерская (финансовая) отчетность страховщиков, утвержденная Положением Банка России от 28.12.2015 № 526‑П «Отраслевой стандарт бухгалтерского учета. Порядок составления бухгалтерской (финансовой) отчетности страховых организаций и обществ взаимного страхования» (далее – бухгалтерская отчетность). В указанном положении применяются требования международных стандартов финансовой отчетности.</t>
  </si>
  <si>
    <t>Отдельные используемые показатели размещаются также на официальном сайте Банка России в блоке «Финансовые рынки» в разделах «Надзор за участниками финансовых рынков / Субъекты страхового дела / Статистические показатели и информация об отдельных субъектах» и «Личные кабинеты и отчетность / Отчетность субъектов страхового дела / Сведения из отчетности субъектов страхового дела».</t>
  </si>
  <si>
    <t>Количественные показатели</t>
  </si>
  <si>
    <r>
      <t xml:space="preserve">Количество участников страхового рынка </t>
    </r>
    <r>
      <rPr>
        <sz val="10"/>
        <color rgb="FF000000"/>
        <rFont val="Arial"/>
        <family val="2"/>
        <charset val="204"/>
      </rPr>
      <t>на указанную отчетную дату показывает общее количество действующих субъектов страхового дела (деятельность которых подлежит лицензированию), а также отдельно выделяется количество страховых организаций, обществ взаимного страхования и страховых брокеров. Субъекты страхового дела осуществляют деятельность в соответствии с Законом № 4015- 1 на основании соответствующей лицензии, выданной Банком России. Сведения о субъекте страхового дела подлежат внесению в единый государственный реестр субъектов страхового дела.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</si>
  <si>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«Количество заключенных договоров страхования»</t>
    </r>
    <r>
      <rPr>
        <sz val="10"/>
        <color rgb="FF000000"/>
        <rFont val="Arial"/>
        <family val="2"/>
        <charset val="204"/>
      </rPr>
      <t xml:space="preserve"> отражает данные о количестве заключенных в отчетном периоде договоров страхования. Данные отражаются нарастающим итогом с начала отчетного года. Источником информации являются данные формы № 0420162 «Сведения о деятельности страховщика».</t>
    </r>
  </si>
  <si>
    <r>
      <t>Концентрация</t>
    </r>
    <r>
      <rPr>
        <sz val="10"/>
        <color rgb="FF000000"/>
        <rFont val="Arial"/>
        <family val="2"/>
        <charset val="204"/>
      </rPr>
      <t xml:space="preserve"> – относительная величина лидирующих на страховом рынке страховщиков по общему объему страховых премий (выплат / активов / капитала). Концентрация по страховым премиям и выплатам представлена по данным нарастающим итогом с начала отчетного года.</t>
    </r>
  </si>
  <si>
    <t>Бухгалтерские (финансовые) показатели страховщиков</t>
  </si>
  <si>
    <r>
      <t xml:space="preserve">Активы, капитал </t>
    </r>
    <r>
      <rPr>
        <sz val="10"/>
        <color rgb="FF000000"/>
        <rFont val="Arial"/>
        <family val="2"/>
        <charset val="204"/>
      </rPr>
      <t>представлены как агрегированные величины активов / капитала страховщиков по данным форм № 0420125, 0420140 Бухгалтерской отчетности.</t>
    </r>
  </si>
  <si>
    <r>
      <t xml:space="preserve">Показатели </t>
    </r>
    <r>
      <rPr>
        <b/>
        <sz val="10"/>
        <color rgb="FF000000"/>
        <rFont val="Arial"/>
        <family val="2"/>
        <charset val="204"/>
      </rPr>
      <t>«Рентабельность активов», «Рентабельность капитала»</t>
    </r>
    <r>
      <rPr>
        <sz val="10"/>
        <color rgb="FF000000"/>
        <rFont val="Arial"/>
        <family val="2"/>
        <charset val="204"/>
      </rPr>
      <t xml:space="preserve"> рассчитывается как отношение прибыли до налогообложения за последний год (включая отчетную дату) к среднехронологической величине активов / капитала за последний год (включая отчетную дату). Источником данных являются формы № 0420125, 0420140, 0420126, 0420142 Бухгалтерской отчетности.</t>
    </r>
  </si>
  <si>
    <r>
      <t xml:space="preserve">Отношение активов к ВВП </t>
    </r>
    <r>
      <rPr>
        <sz val="10"/>
        <color rgb="FF000000"/>
        <rFont val="Arial"/>
        <family val="2"/>
        <charset val="204"/>
      </rPr>
      <t>рассчитывается как отношение ВВП к общему объему активов. В расчете показателя использован ВВП (в текущих ценах). В расчете использовано скользящее квартальное значение ВВП за отчетный период и три предшествующих ему отчетных периода. Источником информации является официальный сайт Федеральной службы государственной статистики (www.gks.ru).</t>
    </r>
  </si>
  <si>
    <r>
      <t xml:space="preserve">Фактический размер маржи платежеспособности, нормативный размер маржи платежеспособности </t>
    </r>
    <r>
      <rPr>
        <sz val="10"/>
        <color rgb="FF000000"/>
        <rFont val="Arial"/>
        <family val="2"/>
        <charset val="204"/>
      </rPr>
      <t xml:space="preserve">представлены по данным страховых организаций (за исключением страховых медицинских организаций) на основе формы № 0420156. </t>
    </r>
    <r>
      <rPr>
        <b/>
        <sz val="10"/>
        <color rgb="FF000000"/>
        <rFont val="Arial"/>
        <family val="2"/>
        <charset val="204"/>
      </rPr>
      <t>Отклонение фактического размера маржи платежеспособности от нормативного</t>
    </r>
    <r>
      <rPr>
        <sz val="10"/>
        <color rgb="FF000000"/>
        <rFont val="Arial"/>
        <family val="2"/>
        <charset val="204"/>
      </rPr>
      <t xml:space="preserve"> рассчитывается как разность фактического размера маржи платежеспособности и нормативного размера маржи платежеспособности.</t>
    </r>
  </si>
  <si>
    <r>
      <t xml:space="preserve">Уставный капитал </t>
    </r>
    <r>
      <rPr>
        <sz val="10"/>
        <color rgb="FF000000"/>
        <rFont val="Arial"/>
        <family val="2"/>
        <charset val="204"/>
      </rPr>
      <t>– агрегированная величина уставного капитала страховщиков по данным форм № 0420125, 0420140 Бухгалтерской отчетности (за год – на основе формы № 0420152).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</si>
  <si>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«Доля иностранного участия в уставном капитале»</t>
    </r>
    <r>
      <rPr>
        <sz val="10"/>
        <color rgb="FF000000"/>
        <rFont val="Arial"/>
        <family val="2"/>
        <charset val="204"/>
      </rPr>
      <t xml:space="preserve"> – отношение суммы участия резидентов – юридических лиц, являющихся дочерними обществами по отношению к иностранным инвесторам, и суммы участия нерезидентов – юридических лиц и физических лиц к совокупной величине уставного капитала страховщиков. Источником являются данные страховых организаций на основе формы № 0420152, утвержденной Указанием № 4584‑У.</t>
    </r>
  </si>
  <si>
    <r>
      <t xml:space="preserve">Страховые резервы </t>
    </r>
    <r>
      <rPr>
        <sz val="10"/>
        <color rgb="FF000000"/>
        <rFont val="Arial"/>
        <family val="2"/>
        <charset val="204"/>
      </rPr>
      <t>– сумма показателей «Резервы по договорам страхования жизни, классифицированным как страховые» и «Cтраховые резервы по страхованию иному, чем страхование жизни» по данным форм № 0420125, 0420140 Бухгалтерской отчетности.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</si>
  <si>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«Запас капитала для выполнения обязательств по основному виду деятельности»</t>
    </r>
    <r>
      <rPr>
        <sz val="10"/>
        <color rgb="FF000000"/>
        <rFont val="Arial"/>
        <family val="2"/>
        <charset val="204"/>
      </rPr>
      <t xml:space="preserve"> представляет собой отношение капитала к страховым резервам. Источником являются данные форм № 0420125, 0420140 Бухгалтерской отчетности.</t>
    </r>
  </si>
  <si>
    <r>
      <t>Прибыль до / после налогообложения</t>
    </r>
    <r>
      <rPr>
        <sz val="10"/>
        <color rgb="FF000000"/>
        <rFont val="Arial"/>
        <family val="2"/>
        <charset val="204"/>
      </rPr>
      <t xml:space="preserve"> – агрегированная величина прибыли до / после налогообложения страховщиков по данным форм № 0420126, 0420142 Бухгалтерской отчетности.</t>
    </r>
  </si>
  <si>
    <r>
      <t xml:space="preserve">В таблице показателей страховщиков раскрывается информация о </t>
    </r>
    <r>
      <rPr>
        <b/>
        <sz val="10"/>
        <color rgb="FF000000"/>
        <rFont val="Arial"/>
        <family val="2"/>
        <charset val="204"/>
      </rPr>
      <t>структуре активов</t>
    </r>
    <r>
      <rPr>
        <sz val="10"/>
        <color rgb="FF000000"/>
        <rFont val="Arial"/>
        <family val="2"/>
        <charset val="204"/>
      </rPr>
      <t xml:space="preserve"> страховщиков в виде агрегированных данных активов страховщиков, сгруппированных по убыванию величины активов на последний отчетный период. Источником информации являются данные формы № 0420154.</t>
    </r>
  </si>
  <si>
    <r>
      <t>Показатель</t>
    </r>
    <r>
      <rPr>
        <b/>
        <sz val="10"/>
        <color rgb="FF000000"/>
        <rFont val="Arial"/>
        <family val="2"/>
        <charset val="204"/>
      </rPr>
      <t xml:space="preserve"> «Доля вложений в банковский сектор»</t>
    </r>
    <r>
      <rPr>
        <sz val="10"/>
        <color rgb="FF000000"/>
        <rFont val="Arial"/>
        <family val="2"/>
        <charset val="204"/>
      </rPr>
      <t xml:space="preserve"> рассчитывается как отношение суммы банковских вкладов (депозитов) и денежных средств на счетах в кредитных организациях (в валюте Российской Федерации, в иностранной валюте) к общей сумме активов страховщиков. Источником информации являются данные формы № 0420154.</t>
    </r>
  </si>
  <si>
    <t>Страховые премии страховщиков</t>
  </si>
  <si>
    <r>
      <t xml:space="preserve">В таблице показателей страховщиков отражаются сведения об объемах начисленных страховых премий по договорам страхования за отчетный период в разбивке по видам страхования. Данные отражаются нарастающим итогом с начала отчетного года. Источником информации являются данные формы № 0420162 «Сведения о деятельности страховщика». Показатель </t>
    </r>
    <r>
      <rPr>
        <b/>
        <sz val="10"/>
        <color rgb="FF000000"/>
        <rFont val="Arial"/>
        <family val="2"/>
        <charset val="204"/>
      </rPr>
      <t>«Страховые премии»</t>
    </r>
    <r>
      <rPr>
        <sz val="10"/>
        <color rgb="FF000000"/>
        <rFont val="Arial"/>
        <family val="2"/>
        <charset val="204"/>
      </rPr>
      <t xml:space="preserve"> отражает плату за страхование, которую страхователь (выгодоприобретатель) обязан уплатить страховщику в порядке и в сроки, которые установлены договором страхования. Показатель включает в себя изменения страховой премии в течение отчетного периода.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</si>
  <si>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«Средняя страховая премия»</t>
    </r>
    <r>
      <rPr>
        <sz val="10"/>
        <color rgb="FF000000"/>
        <rFont val="Arial"/>
        <family val="2"/>
        <charset val="204"/>
      </rPr>
      <t xml:space="preserve"> рассчитывается как отношение страховых премий по договорам страхования (по определенному виду страхования) к количеству заключенных договоров страхования (по определенному виду страхования).</t>
    </r>
  </si>
  <si>
    <r>
      <t xml:space="preserve">В показателе </t>
    </r>
    <r>
      <rPr>
        <b/>
        <sz val="10"/>
        <color rgb="FF000000"/>
        <rFont val="Arial"/>
        <family val="2"/>
        <charset val="204"/>
      </rPr>
      <t>«Страховые премии по договорам, переданным в перестрахование»</t>
    </r>
    <r>
      <rPr>
        <sz val="10"/>
        <color rgb="FF000000"/>
        <rFont val="Arial"/>
        <family val="2"/>
        <charset val="204"/>
      </rPr>
      <t xml:space="preserve"> отражается сумма начисленных страховых премий по договорам, переданным в перестрахование.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</si>
  <si>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«Степень перестраховочной защиты (доля перестраховщиков в общем объеме страховых премий)»</t>
    </r>
    <r>
      <rPr>
        <sz val="10"/>
        <color rgb="FF000000"/>
        <rFont val="Arial"/>
        <family val="2"/>
        <charset val="204"/>
      </rPr>
      <t xml:space="preserve"> рассчитывается как отношение страховых премий по договорам, переданным в перестрахование, к общему объему страховых премий.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</si>
  <si>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«Страховые премии на душу населения»</t>
    </r>
    <r>
      <rPr>
        <sz val="10"/>
        <color rgb="FF000000"/>
        <rFont val="Arial"/>
        <family val="2"/>
        <charset val="204"/>
      </rPr>
      <t xml:space="preserve"> рассчитывается как отношение общего объема (по определенному виду страхования) страховых премий к данным о численности населения. Источником информации является официальный сайт Федеральной службы государственной статистики (www.gks.ru), где доступны годовые данные общей численности населения.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</si>
  <si>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«Отношение страховых премий к ВВП»</t>
    </r>
    <r>
      <rPr>
        <sz val="10"/>
        <color rgb="FF000000"/>
        <rFont val="Arial"/>
        <family val="2"/>
        <charset val="204"/>
      </rPr>
      <t xml:space="preserve"> рассчитывается как отношение ВВП (в текущих ценах) к общем объему (по определенному виду страхования) страховой премии. В расчете использованы скользящие значения (за отчетный период и три предшествующих ему отчетных периода). Источником информации является официальный сайт Федеральной службы государственной статистики (www.gks.ru).</t>
    </r>
  </si>
  <si>
    <r>
      <t>Страховые премии по договорам страхования, заключенным без участия посредников (кроме сети Интернет),</t>
    </r>
    <r>
      <rPr>
        <sz val="10"/>
        <color rgb="FF000000"/>
        <rFont val="Arial"/>
        <family val="2"/>
        <charset val="204"/>
      </rPr>
      <t xml:space="preserve"> отражают сумму начисленных в отчетном периоде страховых премий (взносов) по договорам страхования, заключенным без участия посредников: в структурных или обособленных подразделениях страховой организации.</t>
    </r>
  </si>
  <si>
    <r>
      <t xml:space="preserve">Страховые премии по договорам страхования (по договорам ОСАГО), заключенным посредством сети Интернет, </t>
    </r>
    <r>
      <rPr>
        <sz val="10"/>
        <color rgb="FF000000"/>
        <rFont val="Arial"/>
        <family val="2"/>
        <charset val="204"/>
      </rPr>
      <t>отражают сумму начисленных в отчетном периоде страховых премий (взносов) по договорам страхования, заключенным посредством сети Интернет (например, наличие определенных опций на официальном сайте страховой организации в сети Интернет позволило страхователю рассчитать размер страховой премии, отправить заявление на страхование).</t>
    </r>
  </si>
  <si>
    <r>
      <t xml:space="preserve">Страховые премии по договорам страхования, заключенным при участии посредников, </t>
    </r>
    <r>
      <rPr>
        <sz val="10"/>
        <color rgb="FF000000"/>
        <rFont val="Arial"/>
        <family val="2"/>
        <charset val="204"/>
      </rPr>
      <t xml:space="preserve"> –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>общая сумма (по определенным посредникам – отражают сумму начисленных в отчетном периоде страховых премий по заключенным в отчетном периоде либо в предыдущих отчетных периодах договорам страхования, заключенным при участии посредников, действующих на основании гражданско-правовых договоров с отчитывающейся страховой организацией).</t>
    </r>
  </si>
  <si>
    <r>
      <t>Вознаграждения посредникам</t>
    </r>
    <r>
      <rPr>
        <sz val="10"/>
        <color rgb="FF000000"/>
        <rFont val="Arial"/>
        <family val="2"/>
        <charset val="204"/>
      </rPr>
      <t xml:space="preserve"> – общая сумма (по определенным посредникам) – отражают сумму начисленного в отчетном периоде вознаграждения посредникам за заключение договоров страхования, оказание услуг, связанных с заключением договоров страхования.</t>
    </r>
  </si>
  <si>
    <t>Выплаты страховщиков</t>
  </si>
  <si>
    <t>В таблице показателей страховщиков отражаются сведения об объемах выплат за отчетный период в разбивке по видам страхования. Данные отражаются нарастающим итогом с начала отчетного года. Источником информации являются данные формы № 0420162 «Сведения о деятельности страховщика».</t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</si>
  <si>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«Выплаты по договорам страхования»</t>
    </r>
    <r>
      <rPr>
        <sz val="10"/>
        <color rgb="FF000000"/>
        <rFont val="Arial"/>
        <family val="2"/>
        <charset val="204"/>
      </rPr>
      <t xml:space="preserve"> отражает денежную сумму, которая определена в порядке, установленном федеральным законом и (или) договором страхования, и выплачивается страховщиком страхователю, застрахованному лицу, выгодоприобретателю при наступлении страхового случая (страховая выплата), а также прочие выплаты по договорам страхования.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</si>
  <si>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«Средняя выплата»</t>
    </r>
    <r>
      <rPr>
        <sz val="10"/>
        <color rgb="FF000000"/>
        <rFont val="Arial"/>
        <family val="2"/>
        <charset val="204"/>
      </rPr>
      <t xml:space="preserve"> рассчитывается как отношение выплат по договорам страхования (по определенным видам страхования) к количеству урегулированных страховых случаев (по определенным видам страхования) без учета отказов в страховой выплате.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</si>
  <si>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«Скользящий коэффициент выплат»</t>
    </r>
    <r>
      <rPr>
        <sz val="10"/>
        <color rgb="FF000000"/>
        <rFont val="Arial"/>
        <family val="2"/>
        <charset val="204"/>
      </rPr>
      <t xml:space="preserve"> рассчитывается как отношение выплат к страховым премиям по видам страхования. В расчете использованы скользящие значения (за отчетный период и три предшествующих ему отчетных периода).</t>
    </r>
  </si>
  <si>
    <r>
      <t xml:space="preserve">Показатель </t>
    </r>
    <r>
      <rPr>
        <b/>
        <sz val="10"/>
        <color rgb="FF000000"/>
        <rFont val="Arial"/>
        <family val="2"/>
        <charset val="204"/>
      </rPr>
      <t>«Скользящий комбинированный коэффициент убыточности»</t>
    </r>
    <r>
      <rPr>
        <sz val="10"/>
        <color rgb="FF000000"/>
        <rFont val="Arial"/>
        <family val="2"/>
        <charset val="204"/>
      </rPr>
      <t xml:space="preserve"> рассчитывается как сумма скользящих коэффициентов убыточности и расходов по данным страховщиков, осуществляющих страхование иное, чем страхование жизни. В расчете использованы скользящие значения (за отчетный период и три предшествующих ему отчетных периода). Источником информации является сумма данных форм № 0420126, 0420142 Бухгалтерской отчетности. При этом скользящий коэффициент убыточности рассчитывается как отношение суммы состоявшихся убытков к заработанной страховой премии. Скользящий коэффициент расходов рассчитывается как отношение суммы отчислений от страховых премий, расходов по ведению страховых операций, прочих доходов и расходов по страхованию иному, чем страхование жизни, а также общих и административных расходов пропорционально доле страховых премий по страхованию иному, чем страхование жизни, в общем объеме страховых премий к заработанной страховой премии. В показателе «Скользящий коэффициент расходов» использованы данные общих и административных расходов пропорционально доле страховых премий по страхованию иному, чем страхование жизни, в общем объеме страховых премий за соответствующий отчетный период.</t>
    </r>
  </si>
  <si>
    <t>Показатель «Скользящий комбинированный коэффициент убыточности (по определенным учетным группам)» рассчитывается как сумма коэффициентов убыточности и расходов по данным страховщиков, осуществляющих страхование иное, чем страхование жизни. В расчете использованы скользящие значения (за отчетный период и три предшествующих ему отчетных периода). Источником информации являются данные страховщиков, за исключением страховых медицинских организаций, на основе формы № 0420158. При этом скользящий коэффициент убыточности рассчитывается как отношение состоявшихся убытков к заработанной страховой премии. Скользящий коэффициент расходов рассчитывается как отношение суммы отчислений от страховых премий, расходов по ведению страховых операций, прочих доходов и расходов по страхованию иному, чем страхование жизни, к заработанной страховой премии.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</si>
</sst>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(* #,##0_);_(* \(#,##0\);_(* &quot;-&quot;_);_(@_)"/>
    <numFmt numFmtId="166" formatCode="_(* #,##0.00_);_(* \(#,##0.00\);_(* &quot;-&quot;??_);_(@_)"/>
    <numFmt numFmtId="167" formatCode="_-* #,##0.00_р_._-;\-* #,##0.00_р_._-;_-* &quot;-&quot;??_р_._-;_-@_-"/>
    <numFmt numFmtId="168" formatCode="#,##0.0"/>
    <numFmt numFmtId="169" formatCode="0.0%"/>
    <numFmt numFmtId="170" formatCode="0.0"/>
    <numFmt numFmtId="171" formatCode="_-* #,##0\ _₽_-;\-* #,##0\ _₽_-;_-* &quot;-&quot;??\ _₽_-;_-@_-"/>
    <numFmt numFmtId="172" formatCode="_-* #,##0.0\ _₽_-;\-* #,##0.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9"/>
      <color indexed="12"/>
      <name val="Tahoma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Verdana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Tahoma"/>
      <family val="2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9"/>
      <name val="Tahom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6.15"/>
      <name val="Arial"/>
      <family val="2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FFFFFF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7.5"/>
      <name val="Calibri"/>
      <family val="2"/>
      <charset val="204"/>
      <scheme val="minor"/>
    </font>
    <font>
      <i/>
      <sz val="7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i/>
      <sz val="8"/>
      <color theme="0"/>
      <name val="Calibri"/>
      <family val="2"/>
      <charset val="204"/>
      <scheme val="minor"/>
    </font>
    <font>
      <sz val="8"/>
      <color theme="0"/>
      <name val="Calibri"/>
      <family val="2"/>
      <charset val="204"/>
      <scheme val="minor"/>
    </font>
    <font>
      <sz val="8"/>
      <color theme="0" tint="-0.499984740745262"/>
      <name val="Calibri"/>
      <family val="2"/>
      <charset val="204"/>
      <scheme val="minor"/>
    </font>
    <font>
      <sz val="11"/>
      <color theme="6"/>
      <name val="Calibri"/>
      <family val="2"/>
      <charset val="204"/>
      <scheme val="minor"/>
    </font>
    <font>
      <sz val="8"/>
      <name val="Calibri"/>
      <family val="2"/>
      <charset val="204"/>
    </font>
    <font>
      <sz val="7"/>
      <color theme="0" tint="-0.499984740745262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sz val="6"/>
      <color theme="6"/>
      <name val="Calibri"/>
      <family val="2"/>
      <charset val="204"/>
      <scheme val="minor"/>
    </font>
    <font>
      <sz val="14"/>
      <color rgb="FFED1A34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2"/>
      <color rgb="FFED1A34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89B9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847275"/>
      </left>
      <right style="thin">
        <color rgb="FF847275"/>
      </right>
      <top style="thin">
        <color rgb="FF847275"/>
      </top>
      <bottom style="thin">
        <color rgb="FF847275"/>
      </bottom>
      <diagonal/>
    </border>
    <border>
      <left style="thin">
        <color rgb="FF847275"/>
      </left>
      <right style="thin">
        <color rgb="FF847275"/>
      </right>
      <top style="thin">
        <color rgb="FF847275"/>
      </top>
      <bottom/>
      <diagonal/>
    </border>
    <border>
      <left style="thin">
        <color rgb="FF847275"/>
      </left>
      <right style="thin">
        <color rgb="FF847275"/>
      </right>
      <top/>
      <bottom style="thin">
        <color rgb="FF847275"/>
      </bottom>
      <diagonal/>
    </border>
    <border>
      <left/>
      <right style="thin">
        <color rgb="FF847275"/>
      </right>
      <top style="thin">
        <color rgb="FF847275"/>
      </top>
      <bottom style="thin">
        <color rgb="FF84727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847275"/>
      </top>
      <bottom/>
      <diagonal/>
    </border>
    <border>
      <left style="thin">
        <color rgb="FF847275"/>
      </left>
      <right/>
      <top style="thin">
        <color rgb="FF847275"/>
      </top>
      <bottom style="thin">
        <color rgb="FF847275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00">
    <xf numFmtId="0" fontId="0" fillId="0" borderId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" fillId="33" borderId="0" applyNumberFormat="0" applyBorder="0" applyAlignment="0" applyProtection="0"/>
    <xf numFmtId="0" fontId="18" fillId="33" borderId="0" applyNumberFormat="0" applyBorder="0" applyAlignment="0" applyProtection="0"/>
    <xf numFmtId="0" fontId="1" fillId="10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" fillId="34" borderId="0" applyNumberFormat="0" applyBorder="0" applyAlignment="0" applyProtection="0"/>
    <xf numFmtId="0" fontId="18" fillId="34" borderId="0" applyNumberFormat="0" applyBorder="0" applyAlignment="0" applyProtection="0"/>
    <xf numFmtId="0" fontId="1" fillId="1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" fillId="35" borderId="0" applyNumberFormat="0" applyBorder="0" applyAlignment="0" applyProtection="0"/>
    <xf numFmtId="0" fontId="18" fillId="35" borderId="0" applyNumberFormat="0" applyBorder="0" applyAlignment="0" applyProtection="0"/>
    <xf numFmtId="0" fontId="1" fillId="18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" fillId="36" borderId="0" applyNumberFormat="0" applyBorder="0" applyAlignment="0" applyProtection="0"/>
    <xf numFmtId="0" fontId="18" fillId="36" borderId="0" applyNumberFormat="0" applyBorder="0" applyAlignment="0" applyProtection="0"/>
    <xf numFmtId="0" fontId="1" fillId="22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" fillId="2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" fillId="30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" fillId="11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" fillId="15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" fillId="41" borderId="0" applyNumberFormat="0" applyBorder="0" applyAlignment="0" applyProtection="0"/>
    <xf numFmtId="0" fontId="18" fillId="41" borderId="0" applyNumberFormat="0" applyBorder="0" applyAlignment="0" applyProtection="0"/>
    <xf numFmtId="0" fontId="1" fillId="19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" fillId="23" borderId="0" applyNumberFormat="0" applyBorder="0" applyAlignment="0" applyProtection="0"/>
    <xf numFmtId="0" fontId="18" fillId="36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" fillId="27" borderId="0" applyNumberFormat="0" applyBorder="0" applyAlignment="0" applyProtection="0"/>
    <xf numFmtId="0" fontId="18" fillId="39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" fillId="31" borderId="0" applyNumberFormat="0" applyBorder="0" applyAlignment="0" applyProtection="0"/>
    <xf numFmtId="0" fontId="18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7" fillId="12" borderId="0" applyNumberFormat="0" applyBorder="0" applyAlignment="0" applyProtection="0"/>
    <xf numFmtId="0" fontId="19" fillId="43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7" fillId="16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7" fillId="41" borderId="0" applyNumberFormat="0" applyBorder="0" applyAlignment="0" applyProtection="0"/>
    <xf numFmtId="0" fontId="19" fillId="41" borderId="0" applyNumberFormat="0" applyBorder="0" applyAlignment="0" applyProtection="0"/>
    <xf numFmtId="0" fontId="17" fillId="20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7" fillId="44" borderId="0" applyNumberFormat="0" applyBorder="0" applyAlignment="0" applyProtection="0"/>
    <xf numFmtId="0" fontId="19" fillId="44" borderId="0" applyNumberFormat="0" applyBorder="0" applyAlignment="0" applyProtection="0"/>
    <xf numFmtId="0" fontId="17" fillId="2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7" fillId="28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7" fillId="46" borderId="0" applyNumberFormat="0" applyBorder="0" applyAlignment="0" applyProtection="0"/>
    <xf numFmtId="0" fontId="19" fillId="46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0" fontId="21" fillId="0" borderId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7" fillId="9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7" fillId="13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7" fillId="17" borderId="0" applyNumberFormat="0" applyBorder="0" applyAlignment="0" applyProtection="0"/>
    <xf numFmtId="0" fontId="19" fillId="49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7" fillId="21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7" fillId="25" borderId="0" applyNumberFormat="0" applyBorder="0" applyAlignment="0" applyProtection="0"/>
    <xf numFmtId="0" fontId="19" fillId="45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7" fillId="29" borderId="0" applyNumberFormat="0" applyBorder="0" applyAlignment="0" applyProtection="0"/>
    <xf numFmtId="0" fontId="19" fillId="50" borderId="0" applyNumberFormat="0" applyBorder="0" applyAlignment="0" applyProtection="0"/>
    <xf numFmtId="0" fontId="22" fillId="38" borderId="11" applyNumberFormat="0" applyAlignment="0" applyProtection="0"/>
    <xf numFmtId="0" fontId="22" fillId="38" borderId="11" applyNumberFormat="0" applyAlignment="0" applyProtection="0"/>
    <xf numFmtId="0" fontId="22" fillId="38" borderId="11" applyNumberFormat="0" applyAlignment="0" applyProtection="0"/>
    <xf numFmtId="0" fontId="9" fillId="5" borderId="4" applyNumberFormat="0" applyAlignment="0" applyProtection="0"/>
    <xf numFmtId="0" fontId="22" fillId="38" borderId="11" applyNumberFormat="0" applyAlignment="0" applyProtection="0"/>
    <xf numFmtId="0" fontId="23" fillId="51" borderId="12" applyNumberFormat="0" applyAlignment="0" applyProtection="0"/>
    <xf numFmtId="0" fontId="23" fillId="51" borderId="12" applyNumberFormat="0" applyAlignment="0" applyProtection="0"/>
    <xf numFmtId="0" fontId="23" fillId="51" borderId="12" applyNumberFormat="0" applyAlignment="0" applyProtection="0"/>
    <xf numFmtId="0" fontId="10" fillId="6" borderId="5" applyNumberFormat="0" applyAlignment="0" applyProtection="0"/>
    <xf numFmtId="0" fontId="23" fillId="51" borderId="12" applyNumberFormat="0" applyAlignment="0" applyProtection="0"/>
    <xf numFmtId="0" fontId="24" fillId="51" borderId="11" applyNumberFormat="0" applyAlignment="0" applyProtection="0"/>
    <xf numFmtId="0" fontId="24" fillId="51" borderId="11" applyNumberFormat="0" applyAlignment="0" applyProtection="0"/>
    <xf numFmtId="0" fontId="24" fillId="51" borderId="11" applyNumberFormat="0" applyAlignment="0" applyProtection="0"/>
    <xf numFmtId="0" fontId="11" fillId="6" borderId="4" applyNumberFormat="0" applyAlignment="0" applyProtection="0"/>
    <xf numFmtId="0" fontId="24" fillId="51" borderId="11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4" fontId="26" fillId="0" borderId="0" applyFont="0" applyFill="0" applyBorder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3" fillId="0" borderId="1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4" fillId="0" borderId="2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5" fillId="0" borderId="3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16" fillId="0" borderId="9" applyNumberFormat="0" applyFill="0" applyAlignment="0" applyProtection="0"/>
    <xf numFmtId="0" fontId="30" fillId="0" borderId="16" applyNumberFormat="0" applyFill="0" applyAlignment="0" applyProtection="0"/>
    <xf numFmtId="0" fontId="31" fillId="52" borderId="17" applyNumberFormat="0" applyAlignment="0" applyProtection="0"/>
    <xf numFmtId="0" fontId="31" fillId="52" borderId="17" applyNumberFormat="0" applyAlignment="0" applyProtection="0"/>
    <xf numFmtId="0" fontId="13" fillId="7" borderId="7" applyNumberFormat="0" applyAlignment="0" applyProtection="0"/>
    <xf numFmtId="0" fontId="31" fillId="52" borderId="17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53" borderId="0" applyNumberFormat="0" applyBorder="0" applyAlignment="0" applyProtection="0"/>
    <xf numFmtId="0" fontId="33" fillId="53" borderId="0" applyNumberFormat="0" applyBorder="0" applyAlignment="0" applyProtection="0"/>
    <xf numFmtId="0" fontId="8" fillId="4" borderId="0" applyNumberFormat="0" applyBorder="0" applyAlignment="0" applyProtection="0"/>
    <xf numFmtId="0" fontId="33" fillId="53" borderId="0" applyNumberFormat="0" applyBorder="0" applyAlignment="0" applyProtection="0"/>
    <xf numFmtId="0" fontId="20" fillId="0" borderId="0"/>
    <xf numFmtId="0" fontId="34" fillId="0" borderId="0"/>
    <xf numFmtId="0" fontId="20" fillId="0" borderId="0"/>
    <xf numFmtId="0" fontId="35" fillId="0" borderId="0"/>
    <xf numFmtId="0" fontId="20" fillId="0" borderId="0">
      <alignment wrapText="1"/>
    </xf>
    <xf numFmtId="0" fontId="36" fillId="0" borderId="0"/>
    <xf numFmtId="0" fontId="20" fillId="0" borderId="0"/>
    <xf numFmtId="0" fontId="34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20" fillId="0" borderId="0"/>
    <xf numFmtId="0" fontId="34" fillId="0" borderId="0"/>
    <xf numFmtId="0" fontId="1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34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7" fillId="0" borderId="0"/>
    <xf numFmtId="0" fontId="3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40" fillId="0" borderId="0"/>
    <xf numFmtId="0" fontId="40" fillId="0" borderId="0"/>
    <xf numFmtId="0" fontId="37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41" fillId="0" borderId="0" applyFill="0" applyProtection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4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3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34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20" fillId="0" borderId="0"/>
    <xf numFmtId="0" fontId="41" fillId="0" borderId="0" applyFill="0" applyProtection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0" fillId="0" borderId="0"/>
    <xf numFmtId="0" fontId="41" fillId="0" borderId="0" applyFill="0" applyProtection="0"/>
    <xf numFmtId="0" fontId="35" fillId="0" borderId="0"/>
    <xf numFmtId="0" fontId="35" fillId="0" borderId="0"/>
    <xf numFmtId="0" fontId="21" fillId="0" borderId="0"/>
    <xf numFmtId="0" fontId="2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7" fillId="3" borderId="0" applyNumberFormat="0" applyBorder="0" applyAlignment="0" applyProtection="0"/>
    <xf numFmtId="0" fontId="43" fillId="34" borderId="0" applyNumberFormat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2" fillId="54" borderId="18" applyNumberFormat="0" applyFont="0" applyAlignment="0" applyProtection="0"/>
    <xf numFmtId="0" fontId="26" fillId="54" borderId="18" applyNumberFormat="0" applyFont="0" applyAlignment="0" applyProtection="0"/>
    <xf numFmtId="0" fontId="18" fillId="8" borderId="8" applyNumberFormat="0" applyFont="0" applyAlignment="0" applyProtection="0"/>
    <xf numFmtId="0" fontId="26" fillId="54" borderId="18" applyNumberFormat="0" applyFont="0" applyAlignment="0" applyProtection="0"/>
    <xf numFmtId="0" fontId="18" fillId="8" borderId="8" applyNumberFormat="0" applyFont="0" applyAlignment="0" applyProtection="0"/>
    <xf numFmtId="0" fontId="1" fillId="8" borderId="8" applyNumberFormat="0" applyFont="0" applyAlignment="0" applyProtection="0"/>
    <xf numFmtId="0" fontId="26" fillId="54" borderId="18" applyNumberFormat="0" applyFont="0" applyAlignment="0" applyProtection="0"/>
    <xf numFmtId="0" fontId="18" fillId="54" borderId="18" applyNumberFormat="0" applyFont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46" fillId="0" borderId="19" applyNumberFormat="0" applyFill="0" applyAlignment="0" applyProtection="0"/>
    <xf numFmtId="0" fontId="46" fillId="0" borderId="19" applyNumberFormat="0" applyFill="0" applyAlignment="0" applyProtection="0"/>
    <xf numFmtId="0" fontId="12" fillId="0" borderId="6" applyNumberFormat="0" applyFill="0" applyAlignment="0" applyProtection="0"/>
    <xf numFmtId="0" fontId="46" fillId="0" borderId="19" applyNumberFormat="0" applyFill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7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45" fillId="0" borderId="0" applyFont="0" applyFill="0" applyBorder="0" applyAlignment="0" applyProtection="0"/>
    <xf numFmtId="167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6" fillId="2" borderId="0" applyNumberFormat="0" applyBorder="0" applyAlignment="0" applyProtection="0"/>
    <xf numFmtId="0" fontId="49" fillId="35" borderId="0" applyNumberFormat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50" fillId="0" borderId="20" applyNumberFormat="0" applyFill="0" applyProtection="0">
      <alignment horizontal="left" vertical="top" wrapText="1"/>
    </xf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8">
    <xf numFmtId="0" fontId="0" fillId="0" borderId="0" xfId="0"/>
    <xf numFmtId="0" fontId="52" fillId="57" borderId="21" xfId="0" applyFont="1" applyFill="1" applyBorder="1" applyAlignment="1">
      <alignment horizontal="left" vertical="center" wrapText="1" indent="1" readingOrder="1"/>
    </xf>
    <xf numFmtId="0" fontId="52" fillId="57" borderId="21" xfId="0" applyFont="1" applyFill="1" applyBorder="1" applyAlignment="1">
      <alignment horizontal="center" vertical="center" wrapText="1" readingOrder="1"/>
    </xf>
    <xf numFmtId="0" fontId="52" fillId="59" borderId="21" xfId="0" applyFont="1" applyFill="1" applyBorder="1" applyAlignment="1">
      <alignment horizontal="left" vertical="center" wrapText="1" indent="1" readingOrder="1"/>
    </xf>
    <xf numFmtId="0" fontId="52" fillId="59" borderId="21" xfId="0" applyFont="1" applyFill="1" applyBorder="1" applyAlignment="1">
      <alignment horizontal="center" vertical="center" wrapText="1" readingOrder="1"/>
    </xf>
    <xf numFmtId="0" fontId="52" fillId="0" borderId="21" xfId="0" applyFont="1" applyBorder="1" applyAlignment="1">
      <alignment horizontal="left" vertical="center" wrapText="1" indent="3" readingOrder="1"/>
    </xf>
    <xf numFmtId="0" fontId="52" fillId="0" borderId="21" xfId="0" applyFont="1" applyFill="1" applyBorder="1" applyAlignment="1">
      <alignment horizontal="center" vertical="center" wrapText="1" readingOrder="1"/>
    </xf>
    <xf numFmtId="0" fontId="52" fillId="59" borderId="22" xfId="0" applyFont="1" applyFill="1" applyBorder="1" applyAlignment="1">
      <alignment horizontal="left" vertical="center" wrapText="1" indent="1" readingOrder="1"/>
    </xf>
    <xf numFmtId="0" fontId="52" fillId="59" borderId="22" xfId="0" applyFont="1" applyFill="1" applyBorder="1" applyAlignment="1">
      <alignment horizontal="center" vertical="center" wrapText="1" readingOrder="1"/>
    </xf>
    <xf numFmtId="3" fontId="52" fillId="59" borderId="21" xfId="0" applyNumberFormat="1" applyFont="1" applyFill="1" applyBorder="1" applyAlignment="1">
      <alignment horizontal="center" vertical="center" wrapText="1" readingOrder="1"/>
    </xf>
    <xf numFmtId="3" fontId="52" fillId="57" borderId="21" xfId="0" applyNumberFormat="1" applyFont="1" applyFill="1" applyBorder="1" applyAlignment="1">
      <alignment horizontal="right" vertical="center" wrapText="1" indent="1" readingOrder="1"/>
    </xf>
    <xf numFmtId="3" fontId="52" fillId="59" borderId="21" xfId="0" applyNumberFormat="1" applyFont="1" applyFill="1" applyBorder="1" applyAlignment="1">
      <alignment horizontal="right" vertical="center" wrapText="1" indent="1" readingOrder="1"/>
    </xf>
    <xf numFmtId="3" fontId="54" fillId="55" borderId="10" xfId="0" applyNumberFormat="1" applyFont="1" applyFill="1" applyBorder="1" applyAlignment="1" applyProtection="1">
      <alignment horizontal="center" vertical="center" wrapText="1" readingOrder="1"/>
      <protection locked="0"/>
    </xf>
    <xf numFmtId="168" fontId="54" fillId="55" borderId="10" xfId="0" applyNumberFormat="1" applyFont="1" applyFill="1" applyBorder="1" applyAlignment="1" applyProtection="1">
      <alignment horizontal="center" vertical="center" wrapText="1" readingOrder="1"/>
      <protection locked="0"/>
    </xf>
    <xf numFmtId="14" fontId="54" fillId="55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169" fontId="54" fillId="55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57" borderId="21" xfId="0" applyFont="1" applyFill="1" applyBorder="1" applyAlignment="1" applyProtection="1">
      <alignment horizontal="center" vertical="center" wrapText="1" readingOrder="1"/>
      <protection locked="0"/>
    </xf>
    <xf numFmtId="0" fontId="52" fillId="57" borderId="21" xfId="0" applyFont="1" applyFill="1" applyBorder="1" applyAlignment="1" applyProtection="1">
      <alignment horizontal="left" vertical="center" wrapText="1" indent="1" readingOrder="1"/>
      <protection locked="0"/>
    </xf>
    <xf numFmtId="3" fontId="52" fillId="57" borderId="21" xfId="0" applyNumberFormat="1" applyFont="1" applyFill="1" applyBorder="1" applyAlignment="1" applyProtection="1">
      <alignment horizontal="right" vertical="center" wrapText="1" readingOrder="1"/>
      <protection locked="0"/>
    </xf>
    <xf numFmtId="169" fontId="52" fillId="57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57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58" borderId="21" xfId="0" applyFont="1" applyFill="1" applyBorder="1" applyAlignment="1" applyProtection="1">
      <alignment horizontal="center" vertical="center" wrapText="1" readingOrder="1"/>
      <protection locked="0"/>
    </xf>
    <xf numFmtId="0" fontId="52" fillId="58" borderId="21" xfId="0" applyFont="1" applyFill="1" applyBorder="1" applyAlignment="1" applyProtection="1">
      <alignment horizontal="left" vertical="center" wrapText="1" indent="1" readingOrder="1"/>
      <protection locked="0"/>
    </xf>
    <xf numFmtId="3" fontId="52" fillId="58" borderId="21" xfId="0" applyNumberFormat="1" applyFont="1" applyFill="1" applyBorder="1" applyAlignment="1" applyProtection="1">
      <alignment horizontal="right" vertical="center" wrapText="1" readingOrder="1"/>
      <protection locked="0"/>
    </xf>
    <xf numFmtId="169" fontId="52" fillId="58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58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56" borderId="21" xfId="0" applyFont="1" applyFill="1" applyBorder="1" applyAlignment="1" applyProtection="1">
      <alignment horizontal="center" vertical="center" wrapText="1" readingOrder="1"/>
      <protection locked="0"/>
    </xf>
    <xf numFmtId="0" fontId="52" fillId="56" borderId="21" xfId="0" applyFont="1" applyFill="1" applyBorder="1" applyAlignment="1" applyProtection="1">
      <alignment horizontal="left" vertical="center" wrapText="1" indent="1" readingOrder="1"/>
      <protection locked="0"/>
    </xf>
    <xf numFmtId="3" fontId="52" fillId="56" borderId="21" xfId="0" applyNumberFormat="1" applyFont="1" applyFill="1" applyBorder="1" applyAlignment="1" applyProtection="1">
      <alignment horizontal="right" vertical="center" wrapText="1" readingOrder="1"/>
      <protection locked="0"/>
    </xf>
    <xf numFmtId="169" fontId="52" fillId="56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56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56" borderId="21" xfId="0" applyFont="1" applyFill="1" applyBorder="1" applyAlignment="1" applyProtection="1">
      <alignment horizontal="left" vertical="center" wrapText="1" indent="2" readingOrder="1"/>
      <protection locked="0"/>
    </xf>
    <xf numFmtId="0" fontId="52" fillId="59" borderId="21" xfId="0" applyFont="1" applyFill="1" applyBorder="1" applyAlignment="1" applyProtection="1">
      <alignment horizontal="center" vertical="center" wrapText="1" readingOrder="1"/>
      <protection locked="0"/>
    </xf>
    <xf numFmtId="0" fontId="52" fillId="59" borderId="21" xfId="0" applyFont="1" applyFill="1" applyBorder="1" applyAlignment="1" applyProtection="1">
      <alignment horizontal="left" vertical="center" wrapText="1" indent="7" readingOrder="1"/>
      <protection locked="0"/>
    </xf>
    <xf numFmtId="3" fontId="52" fillId="59" borderId="21" xfId="0" applyNumberFormat="1" applyFont="1" applyFill="1" applyBorder="1" applyAlignment="1" applyProtection="1">
      <alignment horizontal="right" vertical="center" wrapText="1" readingOrder="1"/>
      <protection locked="0"/>
    </xf>
    <xf numFmtId="169" fontId="52" fillId="59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59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59" borderId="21" xfId="0" applyFont="1" applyFill="1" applyBorder="1" applyAlignment="1" applyProtection="1">
      <alignment horizontal="left" vertical="center" wrapText="1" indent="1" readingOrder="1"/>
      <protection locked="0"/>
    </xf>
    <xf numFmtId="3" fontId="52" fillId="56" borderId="21" xfId="0" applyNumberFormat="1" applyFont="1" applyFill="1" applyBorder="1" applyAlignment="1" applyProtection="1">
      <alignment horizontal="center" vertical="center" wrapText="1" readingOrder="1"/>
      <protection locked="0"/>
    </xf>
    <xf numFmtId="3" fontId="52" fillId="59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57" borderId="21" xfId="0" applyNumberFormat="1" applyFont="1" applyFill="1" applyBorder="1" applyAlignment="1" applyProtection="1">
      <alignment vertical="center" wrapText="1" readingOrder="1"/>
      <protection locked="0"/>
    </xf>
    <xf numFmtId="170" fontId="52" fillId="57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0" borderId="21" xfId="0" applyFont="1" applyFill="1" applyBorder="1" applyAlignment="1" applyProtection="1">
      <alignment horizontal="center" vertical="center" wrapText="1" readingOrder="1"/>
      <protection locked="0"/>
    </xf>
    <xf numFmtId="0" fontId="52" fillId="0" borderId="21" xfId="0" applyFont="1" applyFill="1" applyBorder="1" applyAlignment="1" applyProtection="1">
      <alignment horizontal="left" vertical="center" wrapText="1" indent="1" readingOrder="1"/>
      <protection locked="0"/>
    </xf>
    <xf numFmtId="168" fontId="52" fillId="0" borderId="21" xfId="0" applyNumberFormat="1" applyFont="1" applyFill="1" applyBorder="1" applyAlignment="1" applyProtection="1">
      <alignment vertical="center" wrapText="1" readingOrder="1"/>
      <protection locked="0"/>
    </xf>
    <xf numFmtId="170" fontId="52" fillId="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9" fontId="52" fillId="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58" borderId="21" xfId="0" applyNumberFormat="1" applyFont="1" applyFill="1" applyBorder="1" applyAlignment="1" applyProtection="1">
      <alignment vertical="center" wrapText="1" readingOrder="1"/>
      <protection locked="0"/>
    </xf>
    <xf numFmtId="170" fontId="52" fillId="58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59" borderId="21" xfId="0" applyNumberFormat="1" applyFont="1" applyFill="1" applyBorder="1" applyAlignment="1" applyProtection="1">
      <alignment vertical="center" wrapText="1" readingOrder="1"/>
      <protection locked="0"/>
    </xf>
    <xf numFmtId="170" fontId="52" fillId="59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0" borderId="21" xfId="0" applyFont="1" applyBorder="1" applyAlignment="1" applyProtection="1">
      <alignment horizontal="center" vertical="center" wrapText="1" readingOrder="1"/>
      <protection locked="0"/>
    </xf>
    <xf numFmtId="0" fontId="52" fillId="0" borderId="21" xfId="0" applyFont="1" applyBorder="1" applyAlignment="1" applyProtection="1">
      <alignment horizontal="left" vertical="center" wrapText="1" indent="1" readingOrder="1"/>
      <protection locked="0"/>
    </xf>
    <xf numFmtId="4" fontId="52" fillId="0" borderId="21" xfId="0" applyNumberFormat="1" applyFont="1" applyBorder="1" applyAlignment="1" applyProtection="1">
      <alignment vertical="center" wrapText="1" readingOrder="1"/>
      <protection locked="0"/>
    </xf>
    <xf numFmtId="170" fontId="52" fillId="0" borderId="21" xfId="0" applyNumberFormat="1" applyFont="1" applyBorder="1" applyAlignment="1" applyProtection="1">
      <alignment horizontal="center" vertical="center" wrapText="1" readingOrder="1"/>
      <protection locked="0"/>
    </xf>
    <xf numFmtId="168" fontId="52" fillId="0" borderId="21" xfId="0" applyNumberFormat="1" applyFont="1" applyBorder="1" applyAlignment="1" applyProtection="1">
      <alignment horizontal="center" vertical="center" wrapText="1" readingOrder="1"/>
      <protection locked="0"/>
    </xf>
    <xf numFmtId="169" fontId="52" fillId="0" borderId="21" xfId="0" applyNumberFormat="1" applyFont="1" applyBorder="1" applyAlignment="1" applyProtection="1">
      <alignment horizontal="center" vertical="center" wrapText="1" readingOrder="1"/>
      <protection locked="0"/>
    </xf>
    <xf numFmtId="4" fontId="52" fillId="59" borderId="21" xfId="0" applyNumberFormat="1" applyFont="1" applyFill="1" applyBorder="1" applyAlignment="1" applyProtection="1">
      <alignment vertical="center" wrapText="1" readingOrder="1"/>
      <protection locked="0"/>
    </xf>
    <xf numFmtId="168" fontId="52" fillId="59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52" fillId="58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52" fillId="0" borderId="21" xfId="0" applyNumberFormat="1" applyFont="1" applyBorder="1" applyAlignment="1" applyProtection="1">
      <alignment vertical="center" wrapText="1" readingOrder="1"/>
      <protection locked="0"/>
    </xf>
    <xf numFmtId="0" fontId="52" fillId="59" borderId="21" xfId="0" applyFont="1" applyFill="1" applyBorder="1" applyAlignment="1" applyProtection="1">
      <alignment horizontal="left" vertical="center" wrapText="1" indent="2" readingOrder="1"/>
      <protection locked="0"/>
    </xf>
    <xf numFmtId="0" fontId="52" fillId="59" borderId="22" xfId="0" applyFont="1" applyFill="1" applyBorder="1" applyAlignment="1" applyProtection="1">
      <alignment horizontal="center" vertical="center" wrapText="1" readingOrder="1"/>
      <protection locked="0"/>
    </xf>
    <xf numFmtId="0" fontId="52" fillId="59" borderId="22" xfId="0" applyFont="1" applyFill="1" applyBorder="1" applyAlignment="1" applyProtection="1">
      <alignment horizontal="left" vertical="center" wrapText="1" indent="1" readingOrder="1"/>
      <protection locked="0"/>
    </xf>
    <xf numFmtId="168" fontId="52" fillId="59" borderId="22" xfId="0" applyNumberFormat="1" applyFont="1" applyFill="1" applyBorder="1" applyAlignment="1" applyProtection="1">
      <alignment vertical="center" wrapText="1" readingOrder="1"/>
      <protection locked="0"/>
    </xf>
    <xf numFmtId="168" fontId="52" fillId="59" borderId="22" xfId="0" applyNumberFormat="1" applyFont="1" applyFill="1" applyBorder="1" applyAlignment="1" applyProtection="1">
      <alignment horizontal="center" vertical="center" wrapText="1" readingOrder="1"/>
      <protection locked="0"/>
    </xf>
    <xf numFmtId="169" fontId="52" fillId="59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57" borderId="23" xfId="0" applyFont="1" applyFill="1" applyBorder="1" applyAlignment="1" applyProtection="1">
      <alignment horizontal="center" vertical="center" wrapText="1" readingOrder="1"/>
      <protection locked="0"/>
    </xf>
    <xf numFmtId="0" fontId="52" fillId="57" borderId="23" xfId="0" applyFont="1" applyFill="1" applyBorder="1" applyAlignment="1" applyProtection="1">
      <alignment horizontal="left" vertical="center" wrapText="1" indent="1" readingOrder="1"/>
      <protection locked="0"/>
    </xf>
    <xf numFmtId="168" fontId="52" fillId="57" borderId="23" xfId="0" applyNumberFormat="1" applyFont="1" applyFill="1" applyBorder="1" applyAlignment="1" applyProtection="1">
      <alignment vertical="center" wrapText="1" readingOrder="1"/>
      <protection locked="0"/>
    </xf>
    <xf numFmtId="169" fontId="52" fillId="57" borderId="23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57" borderId="23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0" borderId="21" xfId="0" applyFont="1" applyBorder="1" applyAlignment="1" applyProtection="1">
      <alignment horizontal="left" vertical="center" wrapText="1" indent="4" readingOrder="1"/>
      <protection locked="0"/>
    </xf>
    <xf numFmtId="168" fontId="52" fillId="0" borderId="21" xfId="0" applyNumberFormat="1" applyFont="1" applyBorder="1" applyAlignment="1" applyProtection="1">
      <alignment horizontal="right" vertical="center" wrapText="1" readingOrder="1"/>
      <protection locked="0"/>
    </xf>
    <xf numFmtId="0" fontId="52" fillId="0" borderId="21" xfId="0" applyFont="1" applyBorder="1" applyAlignment="1" applyProtection="1">
      <alignment horizontal="left" vertical="center" wrapText="1" indent="3" readingOrder="1"/>
      <protection locked="0"/>
    </xf>
    <xf numFmtId="0" fontId="52" fillId="0" borderId="21" xfId="0" applyFont="1" applyBorder="1" applyAlignment="1" applyProtection="1">
      <alignment horizontal="left" vertical="center" wrapText="1" indent="5" readingOrder="1"/>
      <protection locked="0"/>
    </xf>
    <xf numFmtId="0" fontId="52" fillId="0" borderId="21" xfId="0" applyFont="1" applyBorder="1" applyAlignment="1" applyProtection="1">
      <alignment horizontal="left" vertical="center" wrapText="1" indent="2" readingOrder="1"/>
      <protection locked="0"/>
    </xf>
    <xf numFmtId="168" fontId="52" fillId="57" borderId="21" xfId="0" applyNumberFormat="1" applyFont="1" applyFill="1" applyBorder="1" applyAlignment="1" applyProtection="1">
      <alignment horizontal="right" vertical="center" wrapText="1" readingOrder="1"/>
      <protection locked="0"/>
    </xf>
    <xf numFmtId="4" fontId="52" fillId="57" borderId="21" xfId="0" applyNumberFormat="1" applyFont="1" applyFill="1" applyBorder="1" applyAlignment="1" applyProtection="1">
      <alignment vertical="center" wrapText="1" readingOrder="1"/>
      <protection locked="0"/>
    </xf>
    <xf numFmtId="0" fontId="52" fillId="58" borderId="21" xfId="0" applyFont="1" applyFill="1" applyBorder="1" applyAlignment="1" applyProtection="1">
      <alignment horizontal="left" vertical="center" wrapText="1" indent="2" readingOrder="1"/>
      <protection locked="0"/>
    </xf>
    <xf numFmtId="168" fontId="52" fillId="56" borderId="21" xfId="0" applyNumberFormat="1" applyFont="1" applyFill="1" applyBorder="1" applyAlignment="1" applyProtection="1">
      <alignment vertical="center" wrapText="1" readingOrder="1"/>
      <protection locked="0"/>
    </xf>
    <xf numFmtId="0" fontId="52" fillId="60" borderId="21" xfId="0" applyFont="1" applyFill="1" applyBorder="1" applyAlignment="1" applyProtection="1">
      <alignment horizontal="center" vertical="center" wrapText="1" readingOrder="1"/>
      <protection locked="0"/>
    </xf>
    <xf numFmtId="0" fontId="52" fillId="60" borderId="21" xfId="0" applyFont="1" applyFill="1" applyBorder="1" applyAlignment="1" applyProtection="1">
      <alignment horizontal="left" vertical="center" wrapText="1" indent="1" readingOrder="1"/>
      <protection locked="0"/>
    </xf>
    <xf numFmtId="168" fontId="52" fillId="60" borderId="21" xfId="0" applyNumberFormat="1" applyFont="1" applyFill="1" applyBorder="1" applyAlignment="1" applyProtection="1">
      <alignment vertical="center" wrapText="1" readingOrder="1"/>
      <protection locked="0"/>
    </xf>
    <xf numFmtId="169" fontId="52" fillId="6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2" fillId="6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52" fillId="0" borderId="21" xfId="0" applyFont="1" applyBorder="1" applyAlignment="1" applyProtection="1">
      <alignment horizontal="left" vertical="center" wrapText="1" indent="7" readingOrder="1"/>
      <protection locked="0"/>
    </xf>
    <xf numFmtId="0" fontId="52" fillId="56" borderId="21" xfId="0" applyFont="1" applyFill="1" applyBorder="1" applyAlignment="1" applyProtection="1">
      <alignment horizontal="left" vertical="center" wrapText="1" indent="3" readingOrder="1"/>
      <protection locked="0"/>
    </xf>
    <xf numFmtId="0" fontId="52" fillId="56" borderId="21" xfId="0" applyFont="1" applyFill="1" applyBorder="1" applyAlignment="1" applyProtection="1">
      <alignment horizontal="left" vertical="center" wrapText="1" indent="4" readingOrder="1"/>
      <protection locked="0"/>
    </xf>
    <xf numFmtId="3" fontId="52" fillId="59" borderId="21" xfId="0" applyNumberFormat="1" applyFont="1" applyFill="1" applyBorder="1" applyAlignment="1" applyProtection="1">
      <alignment vertical="center" wrapText="1" readingOrder="1"/>
      <protection locked="0"/>
    </xf>
    <xf numFmtId="0" fontId="57" fillId="57" borderId="21" xfId="0" applyFont="1" applyFill="1" applyBorder="1" applyAlignment="1" applyProtection="1">
      <alignment horizontal="center" vertical="center" wrapText="1" readingOrder="1"/>
      <protection locked="0"/>
    </xf>
    <xf numFmtId="0" fontId="57" fillId="57" borderId="21" xfId="0" applyFont="1" applyFill="1" applyBorder="1" applyAlignment="1" applyProtection="1">
      <alignment horizontal="left" vertical="center" wrapText="1" indent="1" readingOrder="1"/>
      <protection locked="0"/>
    </xf>
    <xf numFmtId="168" fontId="57" fillId="57" borderId="21" xfId="0" applyNumberFormat="1" applyFont="1" applyFill="1" applyBorder="1" applyAlignment="1" applyProtection="1">
      <alignment vertical="center" wrapText="1" readingOrder="1"/>
      <protection locked="0"/>
    </xf>
    <xf numFmtId="170" fontId="57" fillId="57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7" fillId="57" borderId="21" xfId="0" applyNumberFormat="1" applyFont="1" applyFill="1" applyBorder="1" applyAlignment="1" applyProtection="1">
      <alignment horizontal="center" vertical="center" wrapText="1" readingOrder="1"/>
      <protection locked="0"/>
    </xf>
    <xf numFmtId="169" fontId="57" fillId="57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57" fillId="59" borderId="21" xfId="0" applyFont="1" applyFill="1" applyBorder="1" applyAlignment="1" applyProtection="1">
      <alignment horizontal="center" vertical="center" wrapText="1" readingOrder="1"/>
      <protection locked="0"/>
    </xf>
    <xf numFmtId="0" fontId="57" fillId="59" borderId="21" xfId="0" applyFont="1" applyFill="1" applyBorder="1" applyAlignment="1" applyProtection="1">
      <alignment horizontal="left" vertical="center" wrapText="1" indent="1" readingOrder="1"/>
      <protection locked="0"/>
    </xf>
    <xf numFmtId="168" fontId="57" fillId="59" borderId="21" xfId="0" applyNumberFormat="1" applyFont="1" applyFill="1" applyBorder="1" applyAlignment="1" applyProtection="1">
      <alignment vertical="center" wrapText="1" readingOrder="1"/>
      <protection locked="0"/>
    </xf>
    <xf numFmtId="170" fontId="57" fillId="59" borderId="21" xfId="0" applyNumberFormat="1" applyFont="1" applyFill="1" applyBorder="1" applyAlignment="1" applyProtection="1">
      <alignment horizontal="center" vertical="center" wrapText="1" readingOrder="1"/>
      <protection locked="0"/>
    </xf>
    <xf numFmtId="168" fontId="57" fillId="59" borderId="21" xfId="0" applyNumberFormat="1" applyFont="1" applyFill="1" applyBorder="1" applyAlignment="1" applyProtection="1">
      <alignment horizontal="center" vertical="center" wrapText="1" readingOrder="1"/>
      <protection locked="0"/>
    </xf>
    <xf numFmtId="169" fontId="57" fillId="59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57" fillId="59" borderId="22" xfId="0" applyFont="1" applyFill="1" applyBorder="1" applyAlignment="1" applyProtection="1">
      <alignment horizontal="center" vertical="center" wrapText="1" readingOrder="1"/>
      <protection locked="0"/>
    </xf>
    <xf numFmtId="0" fontId="57" fillId="59" borderId="22" xfId="0" applyFont="1" applyFill="1" applyBorder="1" applyAlignment="1" applyProtection="1">
      <alignment horizontal="left" vertical="center" wrapText="1" indent="1" readingOrder="1"/>
      <protection locked="0"/>
    </xf>
    <xf numFmtId="168" fontId="57" fillId="59" borderId="22" xfId="0" applyNumberFormat="1" applyFont="1" applyFill="1" applyBorder="1" applyAlignment="1" applyProtection="1">
      <alignment vertical="center" wrapText="1" readingOrder="1"/>
      <protection locked="0"/>
    </xf>
    <xf numFmtId="170" fontId="57" fillId="59" borderId="22" xfId="0" applyNumberFormat="1" applyFont="1" applyFill="1" applyBorder="1" applyAlignment="1" applyProtection="1">
      <alignment horizontal="center" vertical="center" wrapText="1" readingOrder="1"/>
      <protection locked="0"/>
    </xf>
    <xf numFmtId="168" fontId="57" fillId="59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0" fillId="59" borderId="26" xfId="0" applyFont="1" applyFill="1" applyBorder="1" applyAlignment="1" applyProtection="1">
      <alignment vertical="center" readingOrder="1"/>
      <protection locked="0"/>
    </xf>
    <xf numFmtId="169" fontId="60" fillId="59" borderId="26" xfId="0" applyNumberFormat="1" applyFont="1" applyFill="1" applyBorder="1" applyAlignment="1" applyProtection="1">
      <alignment vertical="center" readingOrder="1"/>
      <protection locked="0"/>
    </xf>
    <xf numFmtId="0" fontId="61" fillId="0" borderId="0" xfId="0" applyFont="1" applyAlignment="1" applyProtection="1">
      <protection locked="0"/>
    </xf>
    <xf numFmtId="169" fontId="61" fillId="0" borderId="0" xfId="0" applyNumberFormat="1" applyFont="1" applyAlignment="1" applyProtection="1">
      <protection locked="0"/>
    </xf>
    <xf numFmtId="0" fontId="61" fillId="0" borderId="0" xfId="0" applyFont="1" applyAlignment="1" applyProtection="1">
      <alignment wrapText="1"/>
      <protection locked="0"/>
    </xf>
    <xf numFmtId="169" fontId="61" fillId="0" borderId="0" xfId="0" applyNumberFormat="1" applyFont="1" applyAlignment="1" applyProtection="1">
      <alignment wrapText="1"/>
      <protection locked="0"/>
    </xf>
    <xf numFmtId="0" fontId="51" fillId="0" borderId="0" xfId="0" applyFont="1" applyAlignment="1" applyProtection="1">
      <alignment horizontal="center" vertical="center" readingOrder="1"/>
      <protection locked="0"/>
    </xf>
    <xf numFmtId="14" fontId="59" fillId="58" borderId="21" xfId="0" applyNumberFormat="1" applyFont="1" applyFill="1" applyBorder="1" applyAlignment="1" applyProtection="1">
      <alignment horizontal="center" vertical="center" wrapText="1"/>
      <protection locked="0"/>
    </xf>
    <xf numFmtId="169" fontId="14" fillId="0" borderId="0" xfId="0" applyNumberFormat="1" applyFont="1" applyProtection="1">
      <protection locked="0"/>
    </xf>
    <xf numFmtId="0" fontId="51" fillId="0" borderId="25" xfId="0" applyFont="1" applyBorder="1" applyAlignment="1" applyProtection="1">
      <alignment horizontal="center" vertical="center" readingOrder="1"/>
      <protection locked="0"/>
    </xf>
    <xf numFmtId="0" fontId="58" fillId="59" borderId="24" xfId="0" applyFont="1" applyFill="1" applyBorder="1" applyAlignment="1" applyProtection="1">
      <alignment horizontal="left" vertical="center" wrapText="1" indent="1" readingOrder="1"/>
      <protection locked="0"/>
    </xf>
    <xf numFmtId="0" fontId="58" fillId="59" borderId="21" xfId="0" applyFont="1" applyFill="1" applyBorder="1" applyAlignment="1" applyProtection="1">
      <alignment horizontal="center" vertical="center" wrapText="1" readingOrder="1"/>
      <protection locked="0"/>
    </xf>
    <xf numFmtId="168" fontId="58" fillId="59" borderId="21" xfId="0" applyNumberFormat="1" applyFont="1" applyFill="1" applyBorder="1" applyAlignment="1" applyProtection="1">
      <alignment horizontal="right" vertical="center" wrapText="1" indent="1" readingOrder="1"/>
      <protection locked="0"/>
    </xf>
    <xf numFmtId="3" fontId="52" fillId="57" borderId="21" xfId="0" applyNumberFormat="1" applyFont="1" applyFill="1" applyBorder="1" applyAlignment="1" applyProtection="1">
      <alignment horizontal="right" vertical="center" wrapText="1" readingOrder="1"/>
    </xf>
    <xf numFmtId="3" fontId="52" fillId="56" borderId="21" xfId="0" applyNumberFormat="1" applyFont="1" applyFill="1" applyBorder="1" applyAlignment="1" applyProtection="1">
      <alignment horizontal="right" vertical="center" wrapText="1" readingOrder="1"/>
    </xf>
    <xf numFmtId="3" fontId="52" fillId="58" borderId="21" xfId="0" applyNumberFormat="1" applyFont="1" applyFill="1" applyBorder="1" applyAlignment="1" applyProtection="1">
      <alignment horizontal="right" vertical="center" wrapText="1" readingOrder="1"/>
    </xf>
    <xf numFmtId="3" fontId="52" fillId="59" borderId="21" xfId="0" applyNumberFormat="1" applyFont="1" applyFill="1" applyBorder="1" applyAlignment="1" applyProtection="1">
      <alignment horizontal="right" vertical="center" wrapText="1" readingOrder="1"/>
    </xf>
    <xf numFmtId="0" fontId="14" fillId="59" borderId="0" xfId="0" applyFont="1" applyFill="1" applyAlignment="1">
      <alignment horizontal="center"/>
    </xf>
    <xf numFmtId="0" fontId="65" fillId="59" borderId="0" xfId="0" applyFont="1" applyFill="1"/>
    <xf numFmtId="169" fontId="66" fillId="59" borderId="21" xfId="398" applyNumberFormat="1" applyFont="1" applyFill="1" applyBorder="1" applyAlignment="1">
      <alignment horizontal="center" vertical="center" wrapText="1" readingOrder="1"/>
    </xf>
    <xf numFmtId="0" fontId="53" fillId="59" borderId="0" xfId="0" applyFont="1" applyFill="1"/>
    <xf numFmtId="3" fontId="52" fillId="59" borderId="22" xfId="0" applyNumberFormat="1" applyFont="1" applyFill="1" applyBorder="1" applyAlignment="1">
      <alignment horizontal="right" vertical="center" wrapText="1" indent="1" readingOrder="1"/>
    </xf>
    <xf numFmtId="0" fontId="52" fillId="58" borderId="28" xfId="0" applyFont="1" applyFill="1" applyBorder="1" applyAlignment="1">
      <alignment horizontal="left" vertical="center" wrapText="1" indent="1" readingOrder="1"/>
    </xf>
    <xf numFmtId="0" fontId="52" fillId="58" borderId="29" xfId="0" applyFont="1" applyFill="1" applyBorder="1" applyAlignment="1">
      <alignment horizontal="center" vertical="center" wrapText="1" readingOrder="1"/>
    </xf>
    <xf numFmtId="0" fontId="52" fillId="58" borderId="30" xfId="0" applyFont="1" applyFill="1" applyBorder="1" applyAlignment="1">
      <alignment horizontal="left" vertical="center" wrapText="1" indent="1" readingOrder="1"/>
    </xf>
    <xf numFmtId="0" fontId="52" fillId="58" borderId="25" xfId="0" applyFont="1" applyFill="1" applyBorder="1" applyAlignment="1">
      <alignment horizontal="center" vertical="center" wrapText="1" readingOrder="1"/>
    </xf>
    <xf numFmtId="0" fontId="52" fillId="59" borderId="30" xfId="0" applyFont="1" applyFill="1" applyBorder="1" applyAlignment="1">
      <alignment horizontal="left" vertical="center" wrapText="1" indent="1" readingOrder="1"/>
    </xf>
    <xf numFmtId="0" fontId="52" fillId="59" borderId="25" xfId="0" applyFont="1" applyFill="1" applyBorder="1" applyAlignment="1">
      <alignment horizontal="center" vertical="center" wrapText="1" readingOrder="1"/>
    </xf>
    <xf numFmtId="3" fontId="52" fillId="59" borderId="25" xfId="0" applyNumberFormat="1" applyFont="1" applyFill="1" applyBorder="1" applyAlignment="1">
      <alignment horizontal="right" vertical="center" wrapText="1" indent="1" readingOrder="1"/>
    </xf>
    <xf numFmtId="0" fontId="64" fillId="59" borderId="30" xfId="0" applyFont="1" applyFill="1" applyBorder="1" applyAlignment="1">
      <alignment horizontal="left" vertical="center" wrapText="1" indent="1" readingOrder="1"/>
    </xf>
    <xf numFmtId="0" fontId="64" fillId="59" borderId="25" xfId="0" applyFont="1" applyFill="1" applyBorder="1" applyAlignment="1">
      <alignment horizontal="center" vertical="center" wrapText="1" readingOrder="1"/>
    </xf>
    <xf numFmtId="0" fontId="68" fillId="59" borderId="0" xfId="0" applyFont="1" applyFill="1"/>
    <xf numFmtId="9" fontId="64" fillId="59" borderId="25" xfId="398" applyFont="1" applyFill="1" applyBorder="1" applyAlignment="1">
      <alignment horizontal="right" vertical="center" wrapText="1" indent="1" readingOrder="1"/>
    </xf>
    <xf numFmtId="0" fontId="52" fillId="59" borderId="31" xfId="0" applyFont="1" applyFill="1" applyBorder="1" applyAlignment="1">
      <alignment horizontal="left" vertical="center" wrapText="1" indent="1" readingOrder="1"/>
    </xf>
    <xf numFmtId="0" fontId="52" fillId="59" borderId="32" xfId="0" applyFont="1" applyFill="1" applyBorder="1" applyAlignment="1">
      <alignment horizontal="center" vertical="center" wrapText="1" readingOrder="1"/>
    </xf>
    <xf numFmtId="3" fontId="52" fillId="59" borderId="32" xfId="0" applyNumberFormat="1" applyFont="1" applyFill="1" applyBorder="1" applyAlignment="1">
      <alignment horizontal="right" vertical="center" wrapText="1" indent="1" readingOrder="1"/>
    </xf>
    <xf numFmtId="0" fontId="69" fillId="59" borderId="0" xfId="0" applyFont="1" applyFill="1"/>
    <xf numFmtId="0" fontId="52" fillId="58" borderId="33" xfId="0" applyFont="1" applyFill="1" applyBorder="1" applyAlignment="1">
      <alignment horizontal="left" vertical="center" wrapText="1" indent="1" readingOrder="1"/>
    </xf>
    <xf numFmtId="0" fontId="52" fillId="58" borderId="34" xfId="0" applyFont="1" applyFill="1" applyBorder="1" applyAlignment="1">
      <alignment horizontal="center" vertical="center" wrapText="1" readingOrder="1"/>
    </xf>
    <xf numFmtId="3" fontId="52" fillId="58" borderId="35" xfId="0" applyNumberFormat="1" applyFont="1" applyFill="1" applyBorder="1" applyAlignment="1">
      <alignment horizontal="right" vertical="center" wrapText="1" indent="1" readingOrder="1"/>
    </xf>
    <xf numFmtId="0" fontId="0" fillId="0" borderId="0" xfId="0" applyFont="1"/>
    <xf numFmtId="3" fontId="52" fillId="58" borderId="36" xfId="0" applyNumberFormat="1" applyFont="1" applyFill="1" applyBorder="1" applyAlignment="1">
      <alignment horizontal="right" vertical="center" wrapText="1" indent="1" readingOrder="1"/>
    </xf>
    <xf numFmtId="3" fontId="52" fillId="59" borderId="36" xfId="0" applyNumberFormat="1" applyFont="1" applyFill="1" applyBorder="1" applyAlignment="1">
      <alignment horizontal="right" vertical="center" wrapText="1" indent="1" readingOrder="1"/>
    </xf>
    <xf numFmtId="3" fontId="52" fillId="59" borderId="37" xfId="0" applyNumberFormat="1" applyFont="1" applyFill="1" applyBorder="1" applyAlignment="1">
      <alignment horizontal="right" vertical="center" wrapText="1" indent="1" readingOrder="1"/>
    </xf>
    <xf numFmtId="3" fontId="52" fillId="58" borderId="25" xfId="0" applyNumberFormat="1" applyFont="1" applyFill="1" applyBorder="1" applyAlignment="1">
      <alignment horizontal="right" vertical="center" wrapText="1" readingOrder="1"/>
    </xf>
    <xf numFmtId="0" fontId="52" fillId="0" borderId="21" xfId="0" applyFont="1" applyFill="1" applyBorder="1" applyAlignment="1">
      <alignment horizontal="left" vertical="center" wrapText="1" indent="3" readingOrder="1"/>
    </xf>
    <xf numFmtId="169" fontId="66" fillId="0" borderId="21" xfId="398" applyNumberFormat="1" applyFont="1" applyFill="1" applyBorder="1" applyAlignment="1">
      <alignment horizontal="center" vertical="center" wrapText="1" readingOrder="1"/>
    </xf>
    <xf numFmtId="3" fontId="52" fillId="0" borderId="21" xfId="0" applyNumberFormat="1" applyFont="1" applyFill="1" applyBorder="1" applyAlignment="1">
      <alignment horizontal="right" vertical="center" wrapText="1" indent="1" readingOrder="1"/>
    </xf>
    <xf numFmtId="0" fontId="65" fillId="0" borderId="0" xfId="0" applyFont="1" applyFill="1"/>
    <xf numFmtId="0" fontId="53" fillId="0" borderId="0" xfId="0" applyFont="1" applyFill="1"/>
    <xf numFmtId="14" fontId="54" fillId="55" borderId="10" xfId="0" applyNumberFormat="1" applyFont="1" applyFill="1" applyBorder="1" applyAlignment="1" applyProtection="1">
      <alignment horizontal="center" vertical="center" wrapText="1"/>
    </xf>
    <xf numFmtId="168" fontId="52" fillId="57" borderId="21" xfId="0" applyNumberFormat="1" applyFont="1" applyFill="1" applyBorder="1" applyAlignment="1" applyProtection="1">
      <alignment vertical="center" wrapText="1" readingOrder="1"/>
    </xf>
    <xf numFmtId="168" fontId="52" fillId="0" borderId="21" xfId="0" applyNumberFormat="1" applyFont="1" applyFill="1" applyBorder="1" applyAlignment="1" applyProtection="1">
      <alignment vertical="center" wrapText="1" readingOrder="1"/>
    </xf>
    <xf numFmtId="168" fontId="52" fillId="58" borderId="21" xfId="0" applyNumberFormat="1" applyFont="1" applyFill="1" applyBorder="1" applyAlignment="1" applyProtection="1">
      <alignment vertical="center" wrapText="1" readingOrder="1"/>
    </xf>
    <xf numFmtId="168" fontId="52" fillId="59" borderId="21" xfId="0" applyNumberFormat="1" applyFont="1" applyFill="1" applyBorder="1" applyAlignment="1" applyProtection="1">
      <alignment vertical="center" wrapText="1" readingOrder="1"/>
    </xf>
    <xf numFmtId="4" fontId="52" fillId="0" borderId="21" xfId="0" applyNumberFormat="1" applyFont="1" applyBorder="1" applyAlignment="1" applyProtection="1">
      <alignment vertical="center" wrapText="1" readingOrder="1"/>
    </xf>
    <xf numFmtId="168" fontId="52" fillId="59" borderId="21" xfId="0" applyNumberFormat="1" applyFont="1" applyFill="1" applyBorder="1" applyAlignment="1" applyProtection="1">
      <alignment horizontal="right" vertical="center" wrapText="1" readingOrder="1"/>
    </xf>
    <xf numFmtId="168" fontId="52" fillId="58" borderId="21" xfId="0" applyNumberFormat="1" applyFont="1" applyFill="1" applyBorder="1" applyAlignment="1" applyProtection="1">
      <alignment horizontal="right" vertical="center" wrapText="1" readingOrder="1"/>
    </xf>
    <xf numFmtId="168" fontId="52" fillId="0" borderId="21" xfId="0" applyNumberFormat="1" applyFont="1" applyBorder="1" applyAlignment="1" applyProtection="1">
      <alignment vertical="center" wrapText="1" readingOrder="1"/>
    </xf>
    <xf numFmtId="168" fontId="52" fillId="57" borderId="23" xfId="0" applyNumberFormat="1" applyFont="1" applyFill="1" applyBorder="1" applyAlignment="1" applyProtection="1">
      <alignment vertical="center" wrapText="1" readingOrder="1"/>
    </xf>
    <xf numFmtId="168" fontId="52" fillId="0" borderId="21" xfId="0" applyNumberFormat="1" applyFont="1" applyBorder="1" applyAlignment="1" applyProtection="1">
      <alignment horizontal="right" vertical="center" wrapText="1" readingOrder="1"/>
    </xf>
    <xf numFmtId="168" fontId="52" fillId="57" borderId="21" xfId="0" applyNumberFormat="1" applyFont="1" applyFill="1" applyBorder="1" applyAlignment="1" applyProtection="1">
      <alignment horizontal="right" vertical="center" wrapText="1" readingOrder="1"/>
    </xf>
    <xf numFmtId="4" fontId="52" fillId="57" borderId="21" xfId="0" applyNumberFormat="1" applyFont="1" applyFill="1" applyBorder="1" applyAlignment="1" applyProtection="1">
      <alignment horizontal="right" vertical="center" wrapText="1" readingOrder="1"/>
    </xf>
    <xf numFmtId="4" fontId="52" fillId="0" borderId="21" xfId="0" applyNumberFormat="1" applyFont="1" applyBorder="1" applyAlignment="1" applyProtection="1">
      <alignment horizontal="right" vertical="center" wrapText="1" readingOrder="1"/>
    </xf>
    <xf numFmtId="168" fontId="52" fillId="56" borderId="21" xfId="0" applyNumberFormat="1" applyFont="1" applyFill="1" applyBorder="1" applyAlignment="1" applyProtection="1">
      <alignment vertical="center" wrapText="1" readingOrder="1"/>
    </xf>
    <xf numFmtId="168" fontId="52" fillId="60" borderId="21" xfId="0" applyNumberFormat="1" applyFont="1" applyFill="1" applyBorder="1" applyAlignment="1" applyProtection="1">
      <alignment vertical="center" wrapText="1" readingOrder="1"/>
    </xf>
    <xf numFmtId="3" fontId="52" fillId="59" borderId="21" xfId="0" applyNumberFormat="1" applyFont="1" applyFill="1" applyBorder="1" applyAlignment="1" applyProtection="1">
      <alignment vertical="center" wrapText="1" readingOrder="1"/>
    </xf>
    <xf numFmtId="168" fontId="57" fillId="57" borderId="21" xfId="0" applyNumberFormat="1" applyFont="1" applyFill="1" applyBorder="1" applyAlignment="1" applyProtection="1">
      <alignment vertical="center" wrapText="1" readingOrder="1"/>
    </xf>
    <xf numFmtId="168" fontId="57" fillId="59" borderId="21" xfId="0" applyNumberFormat="1" applyFont="1" applyFill="1" applyBorder="1" applyAlignment="1" applyProtection="1">
      <alignment vertical="center" wrapText="1" readingOrder="1"/>
    </xf>
    <xf numFmtId="168" fontId="57" fillId="59" borderId="22" xfId="0" applyNumberFormat="1" applyFont="1" applyFill="1" applyBorder="1" applyAlignment="1" applyProtection="1">
      <alignment vertical="center" wrapText="1" readingOrder="1"/>
    </xf>
    <xf numFmtId="0" fontId="60" fillId="59" borderId="26" xfId="0" applyFont="1" applyFill="1" applyBorder="1" applyAlignment="1" applyProtection="1">
      <alignment vertical="center" readingOrder="1"/>
    </xf>
    <xf numFmtId="0" fontId="61" fillId="0" borderId="0" xfId="0" applyFont="1" applyAlignment="1" applyProtection="1"/>
    <xf numFmtId="0" fontId="61" fillId="0" borderId="0" xfId="0" applyFont="1" applyAlignment="1" applyProtection="1">
      <alignment wrapText="1"/>
    </xf>
    <xf numFmtId="168" fontId="58" fillId="59" borderId="21" xfId="0" applyNumberFormat="1" applyFont="1" applyFill="1" applyBorder="1" applyAlignment="1" applyProtection="1">
      <alignment horizontal="right" vertical="center" wrapText="1" indent="1" readingOrder="1"/>
    </xf>
    <xf numFmtId="14" fontId="63" fillId="57" borderId="0" xfId="0" applyNumberFormat="1" applyFont="1" applyFill="1" applyBorder="1" applyAlignment="1" applyProtection="1">
      <alignment horizontal="center" vertical="center" wrapText="1"/>
    </xf>
    <xf numFmtId="3" fontId="52" fillId="57" borderId="21" xfId="0" applyNumberFormat="1" applyFont="1" applyFill="1" applyBorder="1" applyAlignment="1" applyProtection="1">
      <alignment horizontal="right" vertical="center" wrapText="1" indent="1" readingOrder="1"/>
    </xf>
    <xf numFmtId="3" fontId="52" fillId="59" borderId="21" xfId="0" applyNumberFormat="1" applyFont="1" applyFill="1" applyBorder="1" applyAlignment="1" applyProtection="1">
      <alignment horizontal="right" vertical="center" wrapText="1" indent="1" readingOrder="1"/>
    </xf>
    <xf numFmtId="3" fontId="52" fillId="0" borderId="21" xfId="0" applyNumberFormat="1" applyFont="1" applyFill="1" applyBorder="1" applyAlignment="1" applyProtection="1">
      <alignment horizontal="right" vertical="center" wrapText="1" indent="1" readingOrder="1"/>
    </xf>
    <xf numFmtId="3" fontId="52" fillId="59" borderId="22" xfId="0" applyNumberFormat="1" applyFont="1" applyFill="1" applyBorder="1" applyAlignment="1" applyProtection="1">
      <alignment horizontal="right" vertical="center" wrapText="1" indent="1" readingOrder="1"/>
    </xf>
    <xf numFmtId="3" fontId="52" fillId="58" borderId="35" xfId="0" applyNumberFormat="1" applyFont="1" applyFill="1" applyBorder="1" applyAlignment="1" applyProtection="1">
      <alignment horizontal="right" vertical="center" wrapText="1" indent="1" readingOrder="1"/>
    </xf>
    <xf numFmtId="3" fontId="52" fillId="58" borderId="36" xfId="0" applyNumberFormat="1" applyFont="1" applyFill="1" applyBorder="1" applyAlignment="1" applyProtection="1">
      <alignment horizontal="right" vertical="center" wrapText="1" indent="1" readingOrder="1"/>
    </xf>
    <xf numFmtId="3" fontId="52" fillId="59" borderId="36" xfId="0" applyNumberFormat="1" applyFont="1" applyFill="1" applyBorder="1" applyAlignment="1" applyProtection="1">
      <alignment horizontal="right" vertical="center" wrapText="1" indent="1" readingOrder="1"/>
    </xf>
    <xf numFmtId="3" fontId="52" fillId="59" borderId="37" xfId="0" applyNumberFormat="1" applyFont="1" applyFill="1" applyBorder="1" applyAlignment="1" applyProtection="1">
      <alignment horizontal="right" vertical="center" wrapText="1" indent="1" readingOrder="1"/>
    </xf>
    <xf numFmtId="0" fontId="53" fillId="0" borderId="0" xfId="0" applyFont="1" applyProtection="1"/>
    <xf numFmtId="168" fontId="52" fillId="60" borderId="21" xfId="0" applyNumberFormat="1" applyFont="1" applyFill="1" applyBorder="1" applyAlignment="1" applyProtection="1">
      <alignment horizontal="right" vertical="center" wrapText="1" readingOrder="1"/>
    </xf>
    <xf numFmtId="168" fontId="52" fillId="56" borderId="21" xfId="0" applyNumberFormat="1" applyFont="1" applyFill="1" applyBorder="1" applyAlignment="1" applyProtection="1">
      <alignment horizontal="right" vertical="center" wrapText="1" readingOrder="1"/>
    </xf>
    <xf numFmtId="168" fontId="52" fillId="57" borderId="21" xfId="0" applyNumberFormat="1" applyFont="1" applyFill="1" applyBorder="1" applyAlignment="1">
      <alignment horizontal="left" vertical="center" wrapText="1" indent="5" readingOrder="1"/>
    </xf>
    <xf numFmtId="168" fontId="52" fillId="59" borderId="21" xfId="0" applyNumberFormat="1" applyFont="1" applyFill="1" applyBorder="1" applyAlignment="1">
      <alignment horizontal="right" vertical="center" wrapText="1" indent="1" readingOrder="1"/>
    </xf>
    <xf numFmtId="2" fontId="52" fillId="0" borderId="21" xfId="0" applyNumberFormat="1" applyFont="1" applyBorder="1" applyAlignment="1" applyProtection="1">
      <alignment horizontal="center" vertical="center" wrapText="1" readingOrder="1"/>
      <protection locked="0"/>
    </xf>
    <xf numFmtId="4" fontId="52" fillId="57" borderId="21" xfId="0" applyNumberFormat="1" applyFont="1" applyFill="1" applyBorder="1" applyAlignment="1" applyProtection="1">
      <alignment horizontal="center" vertical="center" wrapText="1" readingOrder="1"/>
      <protection locked="0"/>
    </xf>
    <xf numFmtId="169" fontId="0" fillId="0" borderId="0" xfId="398" applyNumberFormat="1" applyFont="1" applyProtection="1">
      <protection locked="0"/>
    </xf>
    <xf numFmtId="3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168" fontId="52" fillId="57" borderId="21" xfId="0" applyNumberFormat="1" applyFont="1" applyFill="1" applyBorder="1" applyAlignment="1">
      <alignment vertical="center" wrapText="1" readingOrder="1"/>
    </xf>
    <xf numFmtId="168" fontId="0" fillId="0" borderId="0" xfId="0" applyNumberFormat="1" applyProtection="1">
      <protection locked="0"/>
    </xf>
    <xf numFmtId="0" fontId="70" fillId="0" borderId="0" xfId="0" applyFont="1" applyAlignment="1">
      <alignment vertical="center"/>
    </xf>
    <xf numFmtId="0" fontId="71" fillId="0" borderId="0" xfId="0" applyFont="1" applyAlignment="1">
      <alignment horizontal="justify" vertical="center"/>
    </xf>
    <xf numFmtId="0" fontId="72" fillId="0" borderId="0" xfId="0" applyFont="1" applyAlignment="1">
      <alignment vertical="center"/>
    </xf>
    <xf numFmtId="0" fontId="73" fillId="0" borderId="0" xfId="0" applyFont="1" applyAlignment="1">
      <alignment horizontal="justify" vertical="center"/>
    </xf>
    <xf numFmtId="0" fontId="14" fillId="0" borderId="0" xfId="0" applyFont="1" applyAlignment="1"/>
    <xf numFmtId="171" fontId="0" fillId="0" borderId="0" xfId="399" applyNumberFormat="1" applyFont="1" applyProtection="1">
      <protection locked="0"/>
    </xf>
    <xf numFmtId="9" fontId="0" fillId="0" borderId="0" xfId="398" applyFont="1" applyProtection="1">
      <protection locked="0"/>
    </xf>
    <xf numFmtId="0" fontId="52" fillId="0" borderId="21" xfId="0" applyFont="1" applyFill="1" applyBorder="1" applyAlignment="1" applyProtection="1">
      <alignment horizontal="left" vertical="center" wrapText="1" indent="4" readingOrder="1"/>
      <protection locked="0"/>
    </xf>
    <xf numFmtId="168" fontId="52" fillId="0" borderId="21" xfId="0" applyNumberFormat="1" applyFont="1" applyFill="1" applyBorder="1" applyAlignment="1" applyProtection="1">
      <alignment horizontal="right" vertical="center" wrapText="1" readingOrder="1"/>
      <protection locked="0"/>
    </xf>
    <xf numFmtId="171" fontId="0" fillId="0" borderId="0" xfId="399" applyNumberFormat="1" applyFont="1" applyFill="1" applyProtection="1">
      <protection locked="0"/>
    </xf>
    <xf numFmtId="169" fontId="0" fillId="0" borderId="0" xfId="398" applyNumberFormat="1" applyFont="1" applyFill="1" applyProtection="1">
      <protection locked="0"/>
    </xf>
    <xf numFmtId="43" fontId="0" fillId="0" borderId="0" xfId="399" applyNumberFormat="1" applyFont="1" applyProtection="1">
      <protection locked="0"/>
    </xf>
    <xf numFmtId="9" fontId="0" fillId="0" borderId="0" xfId="398" applyFont="1" applyFill="1" applyProtection="1">
      <protection locked="0"/>
    </xf>
    <xf numFmtId="43" fontId="0" fillId="0" borderId="0" xfId="399" applyFont="1" applyFill="1" applyProtection="1">
      <protection locked="0"/>
    </xf>
    <xf numFmtId="169" fontId="0" fillId="0" borderId="0" xfId="0" applyNumberFormat="1" applyFill="1" applyProtection="1">
      <protection locked="0"/>
    </xf>
    <xf numFmtId="9" fontId="52" fillId="57" borderId="21" xfId="398" applyFont="1" applyFill="1" applyBorder="1" applyAlignment="1" applyProtection="1">
      <alignment horizontal="center" vertical="center" wrapText="1" readingOrder="1"/>
      <protection locked="0"/>
    </xf>
    <xf numFmtId="9" fontId="52" fillId="59" borderId="21" xfId="398" applyFont="1" applyFill="1" applyBorder="1" applyAlignment="1" applyProtection="1">
      <alignment horizontal="center" vertical="center" wrapText="1" readingOrder="1"/>
      <protection locked="0"/>
    </xf>
    <xf numFmtId="9" fontId="52" fillId="58" borderId="21" xfId="398" applyFont="1" applyFill="1" applyBorder="1" applyAlignment="1" applyProtection="1">
      <alignment horizontal="center" vertical="center" wrapText="1" readingOrder="1"/>
      <protection locked="0"/>
    </xf>
    <xf numFmtId="9" fontId="52" fillId="0" borderId="21" xfId="398" applyFont="1" applyBorder="1" applyAlignment="1" applyProtection="1">
      <alignment horizontal="center" vertical="center" wrapText="1" readingOrder="1"/>
      <protection locked="0"/>
    </xf>
    <xf numFmtId="4" fontId="0" fillId="0" borderId="0" xfId="0" applyNumberFormat="1" applyProtection="1">
      <protection locked="0"/>
    </xf>
    <xf numFmtId="172" fontId="0" fillId="0" borderId="0" xfId="399" applyNumberFormat="1" applyFont="1" applyProtection="1">
      <protection locked="0"/>
    </xf>
    <xf numFmtId="172" fontId="0" fillId="0" borderId="0" xfId="0" applyNumberFormat="1" applyProtection="1">
      <protection locked="0"/>
    </xf>
    <xf numFmtId="3" fontId="52" fillId="0" borderId="21" xfId="0" applyNumberFormat="1" applyFont="1" applyFill="1" applyBorder="1" applyAlignment="1" applyProtection="1">
      <alignment horizontal="right" vertical="center" wrapText="1" readingOrder="1"/>
      <protection locked="0"/>
    </xf>
    <xf numFmtId="3" fontId="52" fillId="0" borderId="21" xfId="0" applyNumberFormat="1" applyFont="1" applyFill="1" applyBorder="1" applyAlignment="1" applyProtection="1">
      <alignment horizontal="right" vertical="center" wrapText="1" readingOrder="1"/>
    </xf>
    <xf numFmtId="3" fontId="52" fillId="0" borderId="36" xfId="0" applyNumberFormat="1" applyFont="1" applyFill="1" applyBorder="1" applyAlignment="1">
      <alignment horizontal="right" vertical="center" wrapText="1" indent="1" readingOrder="1"/>
    </xf>
    <xf numFmtId="3" fontId="52" fillId="0" borderId="36" xfId="0" applyNumberFormat="1" applyFont="1" applyFill="1" applyBorder="1" applyAlignment="1" applyProtection="1">
      <alignment horizontal="right" vertical="center" wrapText="1" indent="1" readingOrder="1"/>
    </xf>
    <xf numFmtId="14" fontId="0" fillId="0" borderId="0" xfId="399" applyNumberFormat="1" applyFont="1" applyFill="1" applyProtection="1">
      <protection locked="0"/>
    </xf>
    <xf numFmtId="4" fontId="52" fillId="0" borderId="21" xfId="0" applyNumberFormat="1" applyFont="1" applyFill="1" applyBorder="1" applyAlignment="1" applyProtection="1">
      <alignment vertical="center" wrapText="1" readingOrder="1"/>
      <protection locked="0"/>
    </xf>
    <xf numFmtId="169" fontId="52" fillId="57" borderId="21" xfId="398" applyNumberFormat="1" applyFont="1" applyFill="1" applyBorder="1" applyAlignment="1" applyProtection="1">
      <alignment horizontal="center" vertical="center" wrapText="1" readingOrder="1"/>
      <protection locked="0"/>
    </xf>
    <xf numFmtId="0" fontId="58" fillId="58" borderId="21" xfId="0" applyFont="1" applyFill="1" applyBorder="1" applyAlignment="1" applyProtection="1">
      <alignment horizontal="left" vertical="center" wrapText="1" readingOrder="1"/>
      <protection locked="0"/>
    </xf>
    <xf numFmtId="0" fontId="62" fillId="57" borderId="27" xfId="0" applyFont="1" applyFill="1" applyBorder="1" applyAlignment="1">
      <alignment horizontal="center" vertical="center" wrapText="1" readingOrder="1"/>
    </xf>
    <xf numFmtId="0" fontId="62" fillId="57" borderId="24" xfId="0" applyFont="1" applyFill="1" applyBorder="1" applyAlignment="1">
      <alignment horizontal="center" vertical="center" wrapText="1" readingOrder="1"/>
    </xf>
    <xf numFmtId="172" fontId="0" fillId="0" borderId="0" xfId="399" applyNumberFormat="1" applyFont="1" applyFill="1" applyProtection="1">
      <protection locked="0"/>
    </xf>
    <xf numFmtId="171" fontId="0" fillId="0" borderId="0" xfId="0" applyNumberFormat="1" applyProtection="1">
      <protection locked="0"/>
    </xf>
  </cellXfs>
  <cellStyles count="400">
    <cellStyle name="20% - Акцент1 2" xfId="1"/>
    <cellStyle name="20% - Акцент1 3" xfId="2"/>
    <cellStyle name="20% - Акцент1 3 2" xfId="3"/>
    <cellStyle name="20% - Акцент1 4" xfId="4"/>
    <cellStyle name="20% - Акцент1 5" xfId="5"/>
    <cellStyle name="20% - Акцент2 2" xfId="6"/>
    <cellStyle name="20% - Акцент2 3" xfId="7"/>
    <cellStyle name="20% - Акцент2 3 2" xfId="8"/>
    <cellStyle name="20% - Акцент2 4" xfId="9"/>
    <cellStyle name="20% - Акцент2 5" xfId="10"/>
    <cellStyle name="20% - Акцент3 2" xfId="11"/>
    <cellStyle name="20% - Акцент3 3" xfId="12"/>
    <cellStyle name="20% - Акцент3 3 2" xfId="13"/>
    <cellStyle name="20% - Акцент3 4" xfId="14"/>
    <cellStyle name="20% - Акцент3 5" xfId="15"/>
    <cellStyle name="20% - Акцент4 2" xfId="16"/>
    <cellStyle name="20% - Акцент4 3" xfId="17"/>
    <cellStyle name="20% - Акцент4 3 2" xfId="18"/>
    <cellStyle name="20% - Акцент4 4" xfId="19"/>
    <cellStyle name="20% - Акцент4 5" xfId="20"/>
    <cellStyle name="20% - Акцент5 2" xfId="21"/>
    <cellStyle name="20% - Акцент5 3" xfId="22"/>
    <cellStyle name="20% - Акцент5 3 2" xfId="23"/>
    <cellStyle name="20% - Акцент5 4" xfId="24"/>
    <cellStyle name="20% - Акцент6 2" xfId="25"/>
    <cellStyle name="20% - Акцент6 3" xfId="26"/>
    <cellStyle name="20% - Акцент6 3 2" xfId="27"/>
    <cellStyle name="20% - Акцент6 4" xfId="28"/>
    <cellStyle name="40% - Акцент1 2" xfId="29"/>
    <cellStyle name="40% - Акцент1 3" xfId="30"/>
    <cellStyle name="40% - Акцент1 3 2" xfId="31"/>
    <cellStyle name="40% - Акцент1 4" xfId="32"/>
    <cellStyle name="40% - Акцент2 2" xfId="33"/>
    <cellStyle name="40% - Акцент2 3" xfId="34"/>
    <cellStyle name="40% - Акцент2 3 2" xfId="35"/>
    <cellStyle name="40% - Акцент2 4" xfId="36"/>
    <cellStyle name="40% - Акцент3 2" xfId="37"/>
    <cellStyle name="40% - Акцент3 3" xfId="38"/>
    <cellStyle name="40% - Акцент3 3 2" xfId="39"/>
    <cellStyle name="40% - Акцент3 4" xfId="40"/>
    <cellStyle name="40% - Акцент3 5" xfId="41"/>
    <cellStyle name="40% - Акцент4 2" xfId="42"/>
    <cellStyle name="40% - Акцент4 3" xfId="43"/>
    <cellStyle name="40% - Акцент4 3 2" xfId="44"/>
    <cellStyle name="40% - Акцент4 4" xfId="45"/>
    <cellStyle name="40% - Акцент5 2" xfId="46"/>
    <cellStyle name="40% - Акцент5 3" xfId="47"/>
    <cellStyle name="40% - Акцент5 3 2" xfId="48"/>
    <cellStyle name="40% - Акцент5 4" xfId="49"/>
    <cellStyle name="40% - Акцент6 2" xfId="50"/>
    <cellStyle name="40% - Акцент6 3" xfId="51"/>
    <cellStyle name="40% - Акцент6 3 2" xfId="52"/>
    <cellStyle name="40% - Акцент6 4" xfId="53"/>
    <cellStyle name="60% - Акцент1 2" xfId="54"/>
    <cellStyle name="60% - Акцент1 3" xfId="55"/>
    <cellStyle name="60% - Акцент1 3 2" xfId="56"/>
    <cellStyle name="60% - Акцент1 4" xfId="57"/>
    <cellStyle name="60% - Акцент2 2" xfId="58"/>
    <cellStyle name="60% - Акцент2 3" xfId="59"/>
    <cellStyle name="60% - Акцент2 3 2" xfId="60"/>
    <cellStyle name="60% - Акцент2 4" xfId="61"/>
    <cellStyle name="60% - Акцент3 2" xfId="62"/>
    <cellStyle name="60% - Акцент3 3" xfId="63"/>
    <cellStyle name="60% - Акцент3 3 2" xfId="64"/>
    <cellStyle name="60% - Акцент3 4" xfId="65"/>
    <cellStyle name="60% - Акцент3 5" xfId="66"/>
    <cellStyle name="60% - Акцент4 2" xfId="67"/>
    <cellStyle name="60% - Акцент4 3" xfId="68"/>
    <cellStyle name="60% - Акцент4 3 2" xfId="69"/>
    <cellStyle name="60% - Акцент4 4" xfId="70"/>
    <cellStyle name="60% - Акцент4 5" xfId="71"/>
    <cellStyle name="60% - Акцент5 2" xfId="72"/>
    <cellStyle name="60% - Акцент5 3" xfId="73"/>
    <cellStyle name="60% - Акцент5 3 2" xfId="74"/>
    <cellStyle name="60% - Акцент5 4" xfId="75"/>
    <cellStyle name="60% - Акцент6 2" xfId="76"/>
    <cellStyle name="60% - Акцент6 3" xfId="77"/>
    <cellStyle name="60% - Акцент6 3 2" xfId="78"/>
    <cellStyle name="60% - Акцент6 4" xfId="79"/>
    <cellStyle name="60% - Акцент6 5" xfId="80"/>
    <cellStyle name="Excel Built-in Normal" xfId="81"/>
    <cellStyle name="m49048872" xfId="396"/>
    <cellStyle name="Normal_Claims" xfId="82"/>
    <cellStyle name="TableStyleLight1" xfId="83"/>
    <cellStyle name="Акцент1 2" xfId="84"/>
    <cellStyle name="Акцент1 3" xfId="85"/>
    <cellStyle name="Акцент1 3 2" xfId="86"/>
    <cellStyle name="Акцент1 4" xfId="87"/>
    <cellStyle name="Акцент2 2" xfId="88"/>
    <cellStyle name="Акцент2 3" xfId="89"/>
    <cellStyle name="Акцент2 3 2" xfId="90"/>
    <cellStyle name="Акцент2 4" xfId="91"/>
    <cellStyle name="Акцент3 2" xfId="92"/>
    <cellStyle name="Акцент3 3" xfId="93"/>
    <cellStyle name="Акцент3 3 2" xfId="94"/>
    <cellStyle name="Акцент3 4" xfId="95"/>
    <cellStyle name="Акцент4 2" xfId="96"/>
    <cellStyle name="Акцент4 3" xfId="97"/>
    <cellStyle name="Акцент4 3 2" xfId="98"/>
    <cellStyle name="Акцент4 4" xfId="99"/>
    <cellStyle name="Акцент5 2" xfId="100"/>
    <cellStyle name="Акцент5 3" xfId="101"/>
    <cellStyle name="Акцент5 3 2" xfId="102"/>
    <cellStyle name="Акцент5 4" xfId="103"/>
    <cellStyle name="Акцент6 2" xfId="104"/>
    <cellStyle name="Акцент6 3" xfId="105"/>
    <cellStyle name="Акцент6 3 2" xfId="106"/>
    <cellStyle name="Акцент6 4" xfId="107"/>
    <cellStyle name="Ввод  2" xfId="108"/>
    <cellStyle name="Ввод  2 2" xfId="109"/>
    <cellStyle name="Ввод  3" xfId="110"/>
    <cellStyle name="Ввод  3 2" xfId="111"/>
    <cellStyle name="Ввод  4" xfId="112"/>
    <cellStyle name="Вывод 2" xfId="113"/>
    <cellStyle name="Вывод 2 2" xfId="114"/>
    <cellStyle name="Вывод 3" xfId="115"/>
    <cellStyle name="Вывод 3 2" xfId="116"/>
    <cellStyle name="Вывод 4" xfId="117"/>
    <cellStyle name="Вычисление 2" xfId="118"/>
    <cellStyle name="Вычисление 2 2" xfId="119"/>
    <cellStyle name="Вычисление 3" xfId="120"/>
    <cellStyle name="Вычисление 3 2" xfId="121"/>
    <cellStyle name="Вычисление 4" xfId="122"/>
    <cellStyle name="Гиперссылка 2" xfId="123"/>
    <cellStyle name="Денежный 2" xfId="124"/>
    <cellStyle name="Заголовок 1 2" xfId="125"/>
    <cellStyle name="Заголовок 1 3" xfId="126"/>
    <cellStyle name="Заголовок 1 3 2" xfId="127"/>
    <cellStyle name="Заголовок 1 4" xfId="128"/>
    <cellStyle name="Заголовок 2 2" xfId="129"/>
    <cellStyle name="Заголовок 2 3" xfId="130"/>
    <cellStyle name="Заголовок 2 3 2" xfId="131"/>
    <cellStyle name="Заголовок 2 4" xfId="132"/>
    <cellStyle name="Заголовок 3 2" xfId="133"/>
    <cellStyle name="Заголовок 3 3" xfId="134"/>
    <cellStyle name="Заголовок 3 3 2" xfId="135"/>
    <cellStyle name="Заголовок 3 4" xfId="136"/>
    <cellStyle name="Заголовок 4 2" xfId="137"/>
    <cellStyle name="Заголовок 4 3" xfId="138"/>
    <cellStyle name="Заголовок 4 3 2" xfId="139"/>
    <cellStyle name="Заголовок 4 4" xfId="140"/>
    <cellStyle name="Итог 2" xfId="141"/>
    <cellStyle name="Итог 2 2" xfId="142"/>
    <cellStyle name="Итог 3" xfId="143"/>
    <cellStyle name="Итог 3 2" xfId="144"/>
    <cellStyle name="Итог 4" xfId="145"/>
    <cellStyle name="Контрольная ячейка 2" xfId="146"/>
    <cellStyle name="Контрольная ячейка 3" xfId="147"/>
    <cellStyle name="Контрольная ячейка 3 2" xfId="148"/>
    <cellStyle name="Контрольная ячейка 4" xfId="149"/>
    <cellStyle name="Название 2" xfId="150"/>
    <cellStyle name="Название 3" xfId="151"/>
    <cellStyle name="Название 3 2" xfId="152"/>
    <cellStyle name="Название 4" xfId="153"/>
    <cellStyle name="Нейтральный 2" xfId="154"/>
    <cellStyle name="Нейтральный 3" xfId="155"/>
    <cellStyle name="Нейтральный 3 2" xfId="156"/>
    <cellStyle name="Нейтральный 4" xfId="157"/>
    <cellStyle name="Обычный" xfId="0" builtinId="0"/>
    <cellStyle name="Обычный 10" xfId="158"/>
    <cellStyle name="Обычный 10 2" xfId="159"/>
    <cellStyle name="Обычный 10 3" xfId="160"/>
    <cellStyle name="Обычный 100" xfId="161"/>
    <cellStyle name="Обычный 101" xfId="162"/>
    <cellStyle name="Обычный 102" xfId="163"/>
    <cellStyle name="Обычный 103" xfId="164"/>
    <cellStyle name="Обычный 104" xfId="165"/>
    <cellStyle name="Обычный 105" xfId="166"/>
    <cellStyle name="Обычный 106" xfId="167"/>
    <cellStyle name="Обычный 107" xfId="168"/>
    <cellStyle name="Обычный 107 2" xfId="169"/>
    <cellStyle name="Обычный 108" xfId="170"/>
    <cellStyle name="Обычный 109" xfId="171"/>
    <cellStyle name="Обычный 11" xfId="172"/>
    <cellStyle name="Обычный 11 2" xfId="173"/>
    <cellStyle name="Обычный 110" xfId="174"/>
    <cellStyle name="Обычный 111" xfId="175"/>
    <cellStyle name="Обычный 112" xfId="176"/>
    <cellStyle name="Обычный 113" xfId="397"/>
    <cellStyle name="Обычный 12" xfId="177"/>
    <cellStyle name="Обычный 12 2" xfId="178"/>
    <cellStyle name="Обычный 12 3" xfId="179"/>
    <cellStyle name="Обычный 12 4" xfId="180"/>
    <cellStyle name="Обычный 12 4 2" xfId="181"/>
    <cellStyle name="Обычный 12 4 3" xfId="182"/>
    <cellStyle name="Обычный 12 4 4" xfId="183"/>
    <cellStyle name="Обычный 12 4 4 2" xfId="184"/>
    <cellStyle name="Обычный 12 4 4 2 2" xfId="185"/>
    <cellStyle name="Обычный 12 4 4 2 3" xfId="186"/>
    <cellStyle name="Обычный 12 4 4 2 4" xfId="187"/>
    <cellStyle name="Обычный 12 4 4 2 5" xfId="188"/>
    <cellStyle name="Обычный 12 4 4 2 5 2" xfId="189"/>
    <cellStyle name="Обычный 12 4 4 3" xfId="190"/>
    <cellStyle name="Обычный 12 4 4 4" xfId="191"/>
    <cellStyle name="Обычный 12 4 4 5" xfId="192"/>
    <cellStyle name="Обычный 12 4 4 6" xfId="193"/>
    <cellStyle name="Обычный 12 4 4 7" xfId="194"/>
    <cellStyle name="Обычный 12 5" xfId="195"/>
    <cellStyle name="Обычный 13" xfId="196"/>
    <cellStyle name="Обычный 13 2" xfId="197"/>
    <cellStyle name="Обычный 14" xfId="198"/>
    <cellStyle name="Обычный 15" xfId="199"/>
    <cellStyle name="Обычный 16" xfId="200"/>
    <cellStyle name="Обычный 17" xfId="201"/>
    <cellStyle name="Обычный 18" xfId="202"/>
    <cellStyle name="Обычный 19" xfId="203"/>
    <cellStyle name="Обычный 2" xfId="204"/>
    <cellStyle name="Обычный 2 2" xfId="205"/>
    <cellStyle name="Обычный 2 2 2" xfId="206"/>
    <cellStyle name="Обычный 2 2 3" xfId="207"/>
    <cellStyle name="Обычный 2 3" xfId="208"/>
    <cellStyle name="Обычный 2 4" xfId="209"/>
    <cellStyle name="Обычный 2 4 3 2 2" xfId="210"/>
    <cellStyle name="Обычный 2 5" xfId="211"/>
    <cellStyle name="Обычный 2 5 2" xfId="212"/>
    <cellStyle name="Обычный 2 6" xfId="213"/>
    <cellStyle name="Обычный 2 7" xfId="214"/>
    <cellStyle name="Обычный 2 8" xfId="215"/>
    <cellStyle name="Обычный 2 9" xfId="216"/>
    <cellStyle name="Обычный 20" xfId="217"/>
    <cellStyle name="Обычный 21" xfId="218"/>
    <cellStyle name="Обычный 22" xfId="219"/>
    <cellStyle name="Обычный 23" xfId="220"/>
    <cellStyle name="Обычный 24" xfId="221"/>
    <cellStyle name="Обычный 25" xfId="222"/>
    <cellStyle name="Обычный 26" xfId="223"/>
    <cellStyle name="Обычный 27" xfId="224"/>
    <cellStyle name="Обычный 28" xfId="225"/>
    <cellStyle name="Обычный 29" xfId="226"/>
    <cellStyle name="Обычный 3" xfId="227"/>
    <cellStyle name="Обычный 3 2" xfId="228"/>
    <cellStyle name="Обычный 3 2 2" xfId="229"/>
    <cellStyle name="Обычный 3 3" xfId="230"/>
    <cellStyle name="Обычный 3 4" xfId="231"/>
    <cellStyle name="Обычный 3 5" xfId="232"/>
    <cellStyle name="Обычный 30" xfId="233"/>
    <cellStyle name="Обычный 31" xfId="234"/>
    <cellStyle name="Обычный 32" xfId="235"/>
    <cellStyle name="Обычный 33" xfId="236"/>
    <cellStyle name="Обычный 34" xfId="237"/>
    <cellStyle name="Обычный 35" xfId="238"/>
    <cellStyle name="Обычный 36" xfId="239"/>
    <cellStyle name="Обычный 37" xfId="240"/>
    <cellStyle name="Обычный 38" xfId="241"/>
    <cellStyle name="Обычный 39" xfId="242"/>
    <cellStyle name="Обычный 4" xfId="243"/>
    <cellStyle name="Обычный 4 2" xfId="244"/>
    <cellStyle name="Обычный 4 3" xfId="245"/>
    <cellStyle name="Обычный 4 4" xfId="246"/>
    <cellStyle name="Обычный 4 5" xfId="247"/>
    <cellStyle name="Обычный 4 6" xfId="248"/>
    <cellStyle name="Обычный 4 7" xfId="249"/>
    <cellStyle name="Обычный 4_апрель 2013-..." xfId="250"/>
    <cellStyle name="Обычный 40" xfId="251"/>
    <cellStyle name="Обычный 41" xfId="252"/>
    <cellStyle name="Обычный 42" xfId="253"/>
    <cellStyle name="Обычный 43" xfId="254"/>
    <cellStyle name="Обычный 44" xfId="255"/>
    <cellStyle name="Обычный 45" xfId="256"/>
    <cellStyle name="Обычный 46" xfId="257"/>
    <cellStyle name="Обычный 47" xfId="258"/>
    <cellStyle name="Обычный 48" xfId="259"/>
    <cellStyle name="Обычный 49" xfId="260"/>
    <cellStyle name="Обычный 5" xfId="261"/>
    <cellStyle name="Обычный 5 2" xfId="262"/>
    <cellStyle name="Обычный 50" xfId="263"/>
    <cellStyle name="Обычный 51" xfId="264"/>
    <cellStyle name="Обычный 52" xfId="265"/>
    <cellStyle name="Обычный 53" xfId="266"/>
    <cellStyle name="Обычный 54" xfId="267"/>
    <cellStyle name="Обычный 54 2" xfId="268"/>
    <cellStyle name="Обычный 55" xfId="269"/>
    <cellStyle name="Обычный 56" xfId="270"/>
    <cellStyle name="Обычный 57" xfId="271"/>
    <cellStyle name="Обычный 57 10" xfId="272"/>
    <cellStyle name="Обычный 57 11" xfId="273"/>
    <cellStyle name="Обычный 57 12" xfId="274"/>
    <cellStyle name="Обычный 57 13" xfId="275"/>
    <cellStyle name="Обычный 57 14" xfId="276"/>
    <cellStyle name="Обычный 57 14 2" xfId="277"/>
    <cellStyle name="Обычный 57 15" xfId="278"/>
    <cellStyle name="Обычный 57 16" xfId="279"/>
    <cellStyle name="Обычный 57 17" xfId="280"/>
    <cellStyle name="Обычный 57 18" xfId="281"/>
    <cellStyle name="Обычный 57 19" xfId="282"/>
    <cellStyle name="Обычный 57 2" xfId="283"/>
    <cellStyle name="Обычный 57 3" xfId="284"/>
    <cellStyle name="Обычный 57 4" xfId="285"/>
    <cellStyle name="Обычный 57 5" xfId="286"/>
    <cellStyle name="Обычный 57 6" xfId="287"/>
    <cellStyle name="Обычный 57 7" xfId="288"/>
    <cellStyle name="Обычный 57 8" xfId="289"/>
    <cellStyle name="Обычный 57 9" xfId="290"/>
    <cellStyle name="Обычный 58" xfId="291"/>
    <cellStyle name="Обычный 59" xfId="292"/>
    <cellStyle name="Обычный 6" xfId="293"/>
    <cellStyle name="Обычный 6 2" xfId="294"/>
    <cellStyle name="Обычный 60" xfId="295"/>
    <cellStyle name="Обычный 61" xfId="296"/>
    <cellStyle name="Обычный 62" xfId="297"/>
    <cellStyle name="Обычный 63" xfId="298"/>
    <cellStyle name="Обычный 64" xfId="299"/>
    <cellStyle name="Обычный 65" xfId="300"/>
    <cellStyle name="Обычный 66" xfId="301"/>
    <cellStyle name="Обычный 67" xfId="302"/>
    <cellStyle name="Обычный 68" xfId="303"/>
    <cellStyle name="Обычный 69" xfId="304"/>
    <cellStyle name="Обычный 7" xfId="305"/>
    <cellStyle name="Обычный 7 2" xfId="306"/>
    <cellStyle name="Обычный 70" xfId="307"/>
    <cellStyle name="Обычный 71" xfId="308"/>
    <cellStyle name="Обычный 72" xfId="309"/>
    <cellStyle name="Обычный 73" xfId="310"/>
    <cellStyle name="Обычный 74" xfId="311"/>
    <cellStyle name="Обычный 75" xfId="312"/>
    <cellStyle name="Обычный 76" xfId="313"/>
    <cellStyle name="Обычный 77" xfId="314"/>
    <cellStyle name="Обычный 77 2" xfId="315"/>
    <cellStyle name="Обычный 77 3" xfId="316"/>
    <cellStyle name="Обычный 78" xfId="317"/>
    <cellStyle name="Обычный 79" xfId="318"/>
    <cellStyle name="Обычный 79 2" xfId="319"/>
    <cellStyle name="Обычный 79 3" xfId="320"/>
    <cellStyle name="Обычный 8" xfId="321"/>
    <cellStyle name="Обычный 8 2" xfId="322"/>
    <cellStyle name="Обычный 80" xfId="323"/>
    <cellStyle name="Обычный 81" xfId="324"/>
    <cellStyle name="Обычный 82" xfId="325"/>
    <cellStyle name="Обычный 82 2" xfId="326"/>
    <cellStyle name="Обычный 82 3" xfId="327"/>
    <cellStyle name="Обычный 82 4" xfId="328"/>
    <cellStyle name="Обычный 83" xfId="329"/>
    <cellStyle name="Обычный 84" xfId="330"/>
    <cellStyle name="Обычный 84 2" xfId="331"/>
    <cellStyle name="Обычный 85" xfId="332"/>
    <cellStyle name="Обычный 85 2" xfId="333"/>
    <cellStyle name="Обычный 86" xfId="334"/>
    <cellStyle name="Обычный 87" xfId="335"/>
    <cellStyle name="Обычный 88" xfId="336"/>
    <cellStyle name="Обычный 89" xfId="337"/>
    <cellStyle name="Обычный 9" xfId="338"/>
    <cellStyle name="Обычный 9 2" xfId="339"/>
    <cellStyle name="Обычный 90" xfId="340"/>
    <cellStyle name="Обычный 91" xfId="341"/>
    <cellStyle name="Обычный 92" xfId="342"/>
    <cellStyle name="Обычный 93" xfId="343"/>
    <cellStyle name="Обычный 94" xfId="344"/>
    <cellStyle name="Обычный 95" xfId="345"/>
    <cellStyle name="Обычный 96" xfId="346"/>
    <cellStyle name="Обычный 97" xfId="347"/>
    <cellStyle name="Обычный 98" xfId="348"/>
    <cellStyle name="Обычный 99" xfId="349"/>
    <cellStyle name="Плохой 2" xfId="350"/>
    <cellStyle name="Плохой 3" xfId="351"/>
    <cellStyle name="Плохой 3 2" xfId="352"/>
    <cellStyle name="Плохой 4" xfId="353"/>
    <cellStyle name="Пояснение 2" xfId="354"/>
    <cellStyle name="Пояснение 3" xfId="355"/>
    <cellStyle name="Пояснение 3 2" xfId="356"/>
    <cellStyle name="Пояснение 4" xfId="357"/>
    <cellStyle name="Примечание 2" xfId="358"/>
    <cellStyle name="Примечание 2 2" xfId="359"/>
    <cellStyle name="Примечание 2 3" xfId="360"/>
    <cellStyle name="Примечание 3" xfId="361"/>
    <cellStyle name="Примечание 3 2" xfId="362"/>
    <cellStyle name="Примечание 3 3" xfId="363"/>
    <cellStyle name="Примечание 4" xfId="364"/>
    <cellStyle name="Примечание 4 2" xfId="365"/>
    <cellStyle name="Процентный" xfId="398" builtinId="5"/>
    <cellStyle name="Процентный 2" xfId="366"/>
    <cellStyle name="Процентный 2 2" xfId="395"/>
    <cellStyle name="Процентный 3" xfId="367"/>
    <cellStyle name="Процентный 4" xfId="368"/>
    <cellStyle name="Процентный 5" xfId="369"/>
    <cellStyle name="Процентный 6" xfId="370"/>
    <cellStyle name="Связанная ячейка 2" xfId="371"/>
    <cellStyle name="Связанная ячейка 3" xfId="372"/>
    <cellStyle name="Связанная ячейка 3 2" xfId="373"/>
    <cellStyle name="Связанная ячейка 4" xfId="374"/>
    <cellStyle name="Стиль 1" xfId="375"/>
    <cellStyle name="Текст предупреждения 2" xfId="376"/>
    <cellStyle name="Текст предупреждения 3" xfId="377"/>
    <cellStyle name="Текст предупреждения 3 2" xfId="378"/>
    <cellStyle name="Текст предупреждения 4" xfId="379"/>
    <cellStyle name="Тысячи [0]_sl100" xfId="380"/>
    <cellStyle name="Тысячи_sl100" xfId="381"/>
    <cellStyle name="Финансовый" xfId="399" builtinId="3"/>
    <cellStyle name="Финансовый 2" xfId="382"/>
    <cellStyle name="Финансовый 2 2" xfId="383"/>
    <cellStyle name="Финансовый 2 3" xfId="384"/>
    <cellStyle name="Финансовый 3" xfId="385"/>
    <cellStyle name="Финансовый 4" xfId="386"/>
    <cellStyle name="Финансовый 5" xfId="387"/>
    <cellStyle name="Финансовый 6" xfId="388"/>
    <cellStyle name="Финансовый 7" xfId="389"/>
    <cellStyle name="Финансовый 8" xfId="394"/>
    <cellStyle name="Хороший 2" xfId="390"/>
    <cellStyle name="Хороший 3" xfId="391"/>
    <cellStyle name="Хороший 3 2" xfId="392"/>
    <cellStyle name="Хороший 4" xfId="3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V532"/>
  <sheetViews>
    <sheetView tabSelected="1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P336" sqref="P336"/>
    </sheetView>
  </sheetViews>
  <sheetFormatPr defaultRowHeight="15" x14ac:dyDescent="0.25"/>
  <cols>
    <col min="1" max="1" width="5.85546875" style="115" customWidth="1"/>
    <col min="2" max="2" width="72" style="15" customWidth="1"/>
    <col min="3" max="3" width="12.42578125" style="15" customWidth="1"/>
    <col min="4" max="4" width="12" style="15" customWidth="1"/>
    <col min="5" max="7" width="10.28515625" style="15" customWidth="1"/>
    <col min="8" max="8" width="14.42578125" style="192" customWidth="1"/>
    <col min="9" max="9" width="2" style="15" customWidth="1"/>
    <col min="10" max="10" width="9.28515625" style="15" customWidth="1"/>
    <col min="11" max="11" width="11.85546875" style="15" customWidth="1"/>
    <col min="12" max="12" width="9.42578125" style="15" customWidth="1"/>
    <col min="13" max="13" width="11.7109375" style="15" customWidth="1"/>
    <col min="14" max="14" width="8.5703125" style="117" customWidth="1"/>
    <col min="15" max="15" width="21.140625" style="15" customWidth="1"/>
    <col min="16" max="16" width="15.7109375" style="15" customWidth="1"/>
    <col min="17" max="17" width="12.85546875" style="15" customWidth="1"/>
    <col min="18" max="18" width="14.7109375" style="15" customWidth="1"/>
    <col min="19" max="19" width="14" style="15" customWidth="1"/>
    <col min="20" max="16384" width="9.140625" style="15"/>
  </cols>
  <sheetData>
    <row r="1" spans="1:18" ht="33.75" x14ac:dyDescent="0.25">
      <c r="A1" s="12" t="s">
        <v>6</v>
      </c>
      <c r="B1" s="13" t="s">
        <v>7</v>
      </c>
      <c r="C1" s="13" t="s">
        <v>0</v>
      </c>
      <c r="D1" s="14">
        <v>44104</v>
      </c>
      <c r="E1" s="159">
        <v>44196</v>
      </c>
      <c r="F1" s="159">
        <v>44286</v>
      </c>
      <c r="G1" s="159">
        <v>44377</v>
      </c>
      <c r="H1" s="159">
        <v>44469</v>
      </c>
      <c r="J1" s="13" t="s">
        <v>1</v>
      </c>
      <c r="K1" s="13" t="s">
        <v>264</v>
      </c>
      <c r="L1" s="13" t="s">
        <v>5</v>
      </c>
      <c r="M1" s="13" t="s">
        <v>265</v>
      </c>
      <c r="N1" s="16" t="s">
        <v>266</v>
      </c>
      <c r="O1" s="208"/>
      <c r="P1" s="208"/>
      <c r="Q1" s="208"/>
      <c r="R1" s="208"/>
    </row>
    <row r="2" spans="1:18" x14ac:dyDescent="0.25">
      <c r="A2" s="17">
        <v>1</v>
      </c>
      <c r="B2" s="18" t="s">
        <v>8</v>
      </c>
      <c r="C2" s="17" t="s">
        <v>2</v>
      </c>
      <c r="D2" s="19">
        <v>237</v>
      </c>
      <c r="E2" s="122">
        <v>232</v>
      </c>
      <c r="F2" s="122">
        <v>231</v>
      </c>
      <c r="G2" s="122">
        <v>230</v>
      </c>
      <c r="H2" s="122">
        <v>225</v>
      </c>
      <c r="J2" s="20">
        <f>H2/D2-1</f>
        <v>-5.0632911392405111E-2</v>
      </c>
      <c r="K2" s="21">
        <f>H2-D2</f>
        <v>-12</v>
      </c>
      <c r="L2" s="20">
        <f>H2/G2-1</f>
        <v>-2.1739130434782594E-2</v>
      </c>
      <c r="M2" s="21">
        <f>H2-G2</f>
        <v>-5</v>
      </c>
      <c r="N2" s="20" t="s">
        <v>267</v>
      </c>
      <c r="O2" s="209"/>
      <c r="P2" s="209"/>
      <c r="Q2" s="209"/>
    </row>
    <row r="3" spans="1:18" x14ac:dyDescent="0.25">
      <c r="A3" s="22">
        <v>2</v>
      </c>
      <c r="B3" s="23" t="s">
        <v>9</v>
      </c>
      <c r="C3" s="22" t="s">
        <v>2</v>
      </c>
      <c r="D3" s="24">
        <v>165</v>
      </c>
      <c r="E3" s="124">
        <v>160</v>
      </c>
      <c r="F3" s="124">
        <v>160</v>
      </c>
      <c r="G3" s="124">
        <v>158</v>
      </c>
      <c r="H3" s="124">
        <v>151</v>
      </c>
      <c r="J3" s="25">
        <f t="shared" ref="J3:J49" si="0">H3/D3-1</f>
        <v>-8.484848484848484E-2</v>
      </c>
      <c r="K3" s="26">
        <f t="shared" ref="K3:K49" si="1">H3-D3</f>
        <v>-14</v>
      </c>
      <c r="L3" s="25">
        <f>H3/G3-1</f>
        <v>-4.4303797468354444E-2</v>
      </c>
      <c r="M3" s="26">
        <f>H3-G3</f>
        <v>-7</v>
      </c>
      <c r="N3" s="25">
        <f>H3/H2</f>
        <v>0.6711111111111111</v>
      </c>
      <c r="O3" s="209"/>
      <c r="P3" s="209"/>
      <c r="Q3" s="209"/>
    </row>
    <row r="4" spans="1:18" x14ac:dyDescent="0.25">
      <c r="A4" s="22">
        <v>3</v>
      </c>
      <c r="B4" s="23" t="s">
        <v>10</v>
      </c>
      <c r="C4" s="22" t="s">
        <v>2</v>
      </c>
      <c r="D4" s="24">
        <v>61</v>
      </c>
      <c r="E4" s="124">
        <v>59</v>
      </c>
      <c r="F4" s="124">
        <v>57</v>
      </c>
      <c r="G4" s="124">
        <v>57</v>
      </c>
      <c r="H4" s="124">
        <v>58</v>
      </c>
      <c r="J4" s="25">
        <f t="shared" si="0"/>
        <v>-4.9180327868852514E-2</v>
      </c>
      <c r="K4" s="26">
        <f t="shared" si="1"/>
        <v>-3</v>
      </c>
      <c r="L4" s="25">
        <f>H4/G4-1</f>
        <v>1.7543859649122862E-2</v>
      </c>
      <c r="M4" s="26">
        <f>H4-G4</f>
        <v>1</v>
      </c>
      <c r="N4" s="25">
        <f>H4/H2</f>
        <v>0.25777777777777777</v>
      </c>
      <c r="O4" s="209"/>
      <c r="P4" s="209"/>
      <c r="Q4" s="209"/>
    </row>
    <row r="5" spans="1:18" x14ac:dyDescent="0.25">
      <c r="A5" s="22">
        <v>4</v>
      </c>
      <c r="B5" s="23" t="s">
        <v>11</v>
      </c>
      <c r="C5" s="22" t="s">
        <v>2</v>
      </c>
      <c r="D5" s="24">
        <v>11</v>
      </c>
      <c r="E5" s="124">
        <v>13</v>
      </c>
      <c r="F5" s="124">
        <v>14</v>
      </c>
      <c r="G5" s="124">
        <v>15</v>
      </c>
      <c r="H5" s="124">
        <v>16</v>
      </c>
      <c r="J5" s="25">
        <f t="shared" si="0"/>
        <v>0.45454545454545459</v>
      </c>
      <c r="K5" s="26">
        <f t="shared" si="1"/>
        <v>5</v>
      </c>
      <c r="L5" s="25">
        <f>H5/G5-1</f>
        <v>6.6666666666666652E-2</v>
      </c>
      <c r="M5" s="26">
        <f>H5-G5</f>
        <v>1</v>
      </c>
      <c r="N5" s="25">
        <f>H5/H2</f>
        <v>7.1111111111111111E-2</v>
      </c>
      <c r="O5" s="209"/>
      <c r="P5" s="209"/>
      <c r="Q5" s="209"/>
    </row>
    <row r="6" spans="1:18" ht="22.5" x14ac:dyDescent="0.25">
      <c r="A6" s="17">
        <v>5</v>
      </c>
      <c r="B6" s="18" t="s">
        <v>12</v>
      </c>
      <c r="C6" s="17" t="s">
        <v>2</v>
      </c>
      <c r="D6" s="19">
        <v>126326422</v>
      </c>
      <c r="E6" s="122">
        <v>175384773</v>
      </c>
      <c r="F6" s="122">
        <v>41214799</v>
      </c>
      <c r="G6" s="122">
        <v>96294529</v>
      </c>
      <c r="H6" s="122">
        <v>184812918</v>
      </c>
      <c r="J6" s="20">
        <f t="shared" si="0"/>
        <v>0.46297912245151696</v>
      </c>
      <c r="K6" s="21">
        <f t="shared" si="1"/>
        <v>58486496</v>
      </c>
      <c r="L6" s="20" t="s">
        <v>267</v>
      </c>
      <c r="M6" s="21" t="s">
        <v>267</v>
      </c>
      <c r="N6" s="20" t="s">
        <v>267</v>
      </c>
      <c r="O6" s="209"/>
      <c r="P6" s="209"/>
      <c r="Q6" s="209"/>
    </row>
    <row r="7" spans="1:18" x14ac:dyDescent="0.25">
      <c r="A7" s="27">
        <v>6</v>
      </c>
      <c r="B7" s="28" t="s">
        <v>13</v>
      </c>
      <c r="C7" s="27" t="s">
        <v>2</v>
      </c>
      <c r="D7" s="29">
        <v>3669583</v>
      </c>
      <c r="E7" s="29">
        <v>5383586</v>
      </c>
      <c r="F7" s="29">
        <v>1377994</v>
      </c>
      <c r="G7" s="29">
        <v>2944281</v>
      </c>
      <c r="H7" s="29">
        <v>4612065</v>
      </c>
      <c r="J7" s="30">
        <f t="shared" si="0"/>
        <v>0.25683626722709363</v>
      </c>
      <c r="K7" s="31">
        <f t="shared" si="1"/>
        <v>942482</v>
      </c>
      <c r="L7" s="30" t="s">
        <v>267</v>
      </c>
      <c r="M7" s="31" t="s">
        <v>267</v>
      </c>
      <c r="N7" s="30">
        <f>H7/H6</f>
        <v>2.495531724681713E-2</v>
      </c>
      <c r="O7" s="209"/>
      <c r="P7" s="209"/>
      <c r="Q7" s="209"/>
    </row>
    <row r="8" spans="1:18" x14ac:dyDescent="0.25">
      <c r="A8" s="27">
        <v>7</v>
      </c>
      <c r="B8" s="32" t="s">
        <v>279</v>
      </c>
      <c r="C8" s="27" t="s">
        <v>2</v>
      </c>
      <c r="D8" s="29">
        <v>310029</v>
      </c>
      <c r="E8" s="29">
        <v>347190</v>
      </c>
      <c r="F8" s="29">
        <v>80160</v>
      </c>
      <c r="G8" s="29">
        <v>173985</v>
      </c>
      <c r="H8" s="29">
        <v>267498</v>
      </c>
      <c r="J8" s="30" t="s">
        <v>267</v>
      </c>
      <c r="K8" s="31" t="s">
        <v>267</v>
      </c>
      <c r="L8" s="30" t="s">
        <v>267</v>
      </c>
      <c r="M8" s="31" t="s">
        <v>267</v>
      </c>
      <c r="N8" s="30">
        <f>H8/H7</f>
        <v>5.799961622396909E-2</v>
      </c>
      <c r="O8" s="209"/>
      <c r="P8" s="209"/>
      <c r="Q8" s="209"/>
    </row>
    <row r="9" spans="1:18" x14ac:dyDescent="0.25">
      <c r="A9" s="27">
        <v>8</v>
      </c>
      <c r="B9" s="28" t="s">
        <v>14</v>
      </c>
      <c r="C9" s="27" t="s">
        <v>2</v>
      </c>
      <c r="D9" s="29">
        <v>2706976</v>
      </c>
      <c r="E9" s="29">
        <v>4012893</v>
      </c>
      <c r="F9" s="29">
        <v>1031672</v>
      </c>
      <c r="G9" s="29">
        <v>2232584</v>
      </c>
      <c r="H9" s="29">
        <v>3542006</v>
      </c>
      <c r="J9" s="30">
        <f t="shared" si="0"/>
        <v>0.3084733665906163</v>
      </c>
      <c r="K9" s="31">
        <f t="shared" si="1"/>
        <v>835030</v>
      </c>
      <c r="L9" s="30" t="s">
        <v>267</v>
      </c>
      <c r="M9" s="31" t="s">
        <v>267</v>
      </c>
      <c r="N9" s="30">
        <f>H9/H7</f>
        <v>0.76798700798882935</v>
      </c>
      <c r="O9" s="209"/>
      <c r="Q9" s="209"/>
    </row>
    <row r="10" spans="1:18" x14ac:dyDescent="0.25">
      <c r="A10" s="27">
        <v>9</v>
      </c>
      <c r="B10" s="28" t="s">
        <v>15</v>
      </c>
      <c r="C10" s="27" t="s">
        <v>2</v>
      </c>
      <c r="D10" s="29">
        <v>4662</v>
      </c>
      <c r="E10" s="29">
        <v>6710</v>
      </c>
      <c r="F10" s="29">
        <v>1637</v>
      </c>
      <c r="G10" s="29">
        <v>3379</v>
      </c>
      <c r="H10" s="29">
        <v>5232</v>
      </c>
      <c r="J10" s="30">
        <f t="shared" si="0"/>
        <v>0.12226512226512232</v>
      </c>
      <c r="K10" s="31">
        <f t="shared" si="1"/>
        <v>570</v>
      </c>
      <c r="L10" s="30" t="s">
        <v>267</v>
      </c>
      <c r="M10" s="31" t="s">
        <v>267</v>
      </c>
      <c r="N10" s="30">
        <f>H10/H7</f>
        <v>1.1344159286566862E-3</v>
      </c>
      <c r="O10" s="209"/>
      <c r="Q10" s="209"/>
    </row>
    <row r="11" spans="1:18" x14ac:dyDescent="0.25">
      <c r="A11" s="27">
        <v>10</v>
      </c>
      <c r="B11" s="28" t="s">
        <v>16</v>
      </c>
      <c r="C11" s="27" t="s">
        <v>2</v>
      </c>
      <c r="D11" s="29">
        <v>27876557</v>
      </c>
      <c r="E11" s="29">
        <v>39917076</v>
      </c>
      <c r="F11" s="29">
        <v>9990992</v>
      </c>
      <c r="G11" s="29">
        <v>23742278</v>
      </c>
      <c r="H11" s="29">
        <v>50188124</v>
      </c>
      <c r="J11" s="30">
        <f t="shared" si="0"/>
        <v>0.80037025375838189</v>
      </c>
      <c r="K11" s="31">
        <f t="shared" si="1"/>
        <v>22311567</v>
      </c>
      <c r="L11" s="30" t="s">
        <v>267</v>
      </c>
      <c r="M11" s="31" t="s">
        <v>267</v>
      </c>
      <c r="N11" s="30">
        <f>H11/H6</f>
        <v>0.2715617747023506</v>
      </c>
      <c r="O11" s="209"/>
      <c r="P11" s="209"/>
      <c r="Q11" s="209"/>
    </row>
    <row r="12" spans="1:18" x14ac:dyDescent="0.25">
      <c r="A12" s="27">
        <v>11</v>
      </c>
      <c r="B12" s="28" t="s">
        <v>17</v>
      </c>
      <c r="C12" s="27" t="s">
        <v>2</v>
      </c>
      <c r="D12" s="29">
        <v>8260416</v>
      </c>
      <c r="E12" s="29">
        <v>10749016</v>
      </c>
      <c r="F12" s="29">
        <v>2171473</v>
      </c>
      <c r="G12" s="29">
        <v>6824056</v>
      </c>
      <c r="H12" s="29">
        <v>9932286</v>
      </c>
      <c r="J12" s="30">
        <f t="shared" si="0"/>
        <v>0.20239537572926114</v>
      </c>
      <c r="K12" s="31">
        <f t="shared" si="1"/>
        <v>1671870</v>
      </c>
      <c r="L12" s="30" t="s">
        <v>267</v>
      </c>
      <c r="M12" s="31" t="s">
        <v>267</v>
      </c>
      <c r="N12" s="30">
        <f>H12/H6</f>
        <v>5.3742379631709511E-2</v>
      </c>
      <c r="O12" s="209"/>
      <c r="P12" s="209"/>
      <c r="Q12" s="209"/>
    </row>
    <row r="13" spans="1:18" x14ac:dyDescent="0.25">
      <c r="A13" s="27">
        <v>12</v>
      </c>
      <c r="B13" s="28" t="s">
        <v>18</v>
      </c>
      <c r="C13" s="27" t="s">
        <v>2</v>
      </c>
      <c r="D13" s="29">
        <v>4192313</v>
      </c>
      <c r="E13" s="29">
        <v>5250676</v>
      </c>
      <c r="F13" s="29">
        <v>1159208</v>
      </c>
      <c r="G13" s="29">
        <v>2542393</v>
      </c>
      <c r="H13" s="29">
        <v>4102329</v>
      </c>
      <c r="J13" s="30">
        <f t="shared" si="0"/>
        <v>-2.1464046219831445E-2</v>
      </c>
      <c r="K13" s="31">
        <f t="shared" si="1"/>
        <v>-89984</v>
      </c>
      <c r="L13" s="30" t="s">
        <v>267</v>
      </c>
      <c r="M13" s="31" t="s">
        <v>267</v>
      </c>
      <c r="N13" s="30">
        <f>H13/H6</f>
        <v>2.2197198358179702E-2</v>
      </c>
      <c r="O13" s="209"/>
      <c r="P13" s="209"/>
      <c r="Q13" s="209"/>
    </row>
    <row r="14" spans="1:18" x14ac:dyDescent="0.25">
      <c r="A14" s="27">
        <v>13</v>
      </c>
      <c r="B14" s="28" t="s">
        <v>19</v>
      </c>
      <c r="C14" s="27" t="s">
        <v>2</v>
      </c>
      <c r="D14" s="29">
        <v>281678</v>
      </c>
      <c r="E14" s="29">
        <v>410318</v>
      </c>
      <c r="F14" s="29">
        <v>111688</v>
      </c>
      <c r="G14" s="29">
        <v>241396</v>
      </c>
      <c r="H14" s="29">
        <v>365859</v>
      </c>
      <c r="J14" s="30">
        <f t="shared" si="0"/>
        <v>0.29885543066906184</v>
      </c>
      <c r="K14" s="31">
        <f t="shared" si="1"/>
        <v>84181</v>
      </c>
      <c r="L14" s="30" t="s">
        <v>267</v>
      </c>
      <c r="M14" s="31" t="s">
        <v>267</v>
      </c>
      <c r="N14" s="30">
        <f>H14/H6</f>
        <v>1.9796181130585255E-3</v>
      </c>
      <c r="O14" s="209"/>
      <c r="P14" s="209"/>
      <c r="Q14" s="209"/>
    </row>
    <row r="15" spans="1:18" x14ac:dyDescent="0.25">
      <c r="A15" s="27">
        <v>14</v>
      </c>
      <c r="B15" s="28" t="s">
        <v>20</v>
      </c>
      <c r="C15" s="27" t="s">
        <v>2</v>
      </c>
      <c r="D15" s="29">
        <v>29946173</v>
      </c>
      <c r="E15" s="29">
        <v>39702306</v>
      </c>
      <c r="F15" s="29">
        <v>8690823</v>
      </c>
      <c r="G15" s="29">
        <v>19717846</v>
      </c>
      <c r="H15" s="29">
        <v>30842382</v>
      </c>
      <c r="J15" s="30">
        <f t="shared" si="0"/>
        <v>2.992732994630054E-2</v>
      </c>
      <c r="K15" s="31">
        <f t="shared" si="1"/>
        <v>896209</v>
      </c>
      <c r="L15" s="30" t="s">
        <v>267</v>
      </c>
      <c r="M15" s="31" t="s">
        <v>267</v>
      </c>
      <c r="N15" s="30">
        <f>H15/H6</f>
        <v>0.16688434084461565</v>
      </c>
      <c r="O15" s="209"/>
      <c r="P15" s="209"/>
      <c r="Q15" s="209"/>
    </row>
    <row r="16" spans="1:18" x14ac:dyDescent="0.25">
      <c r="A16" s="22">
        <v>15</v>
      </c>
      <c r="B16" s="23" t="s">
        <v>21</v>
      </c>
      <c r="C16" s="22" t="s">
        <v>2</v>
      </c>
      <c r="D16" s="24">
        <v>112394749</v>
      </c>
      <c r="E16" s="124">
        <v>154014507</v>
      </c>
      <c r="F16" s="124">
        <v>35923928</v>
      </c>
      <c r="G16" s="124">
        <v>83543466</v>
      </c>
      <c r="H16" s="124">
        <v>163949577</v>
      </c>
      <c r="J16" s="25">
        <f t="shared" si="0"/>
        <v>0.45869427583311739</v>
      </c>
      <c r="K16" s="26">
        <f t="shared" si="1"/>
        <v>51554828</v>
      </c>
      <c r="L16" s="25" t="s">
        <v>267</v>
      </c>
      <c r="M16" s="26" t="s">
        <v>267</v>
      </c>
      <c r="N16" s="25">
        <f>H16/H6</f>
        <v>0.88711102434949918</v>
      </c>
      <c r="O16" s="209"/>
      <c r="P16" s="209"/>
      <c r="Q16" s="209"/>
    </row>
    <row r="17" spans="1:17" x14ac:dyDescent="0.25">
      <c r="A17" s="33">
        <v>16</v>
      </c>
      <c r="B17" s="34" t="s">
        <v>279</v>
      </c>
      <c r="C17" s="33" t="s">
        <v>2</v>
      </c>
      <c r="D17" s="35" t="s">
        <v>267</v>
      </c>
      <c r="E17" s="125" t="s">
        <v>267</v>
      </c>
      <c r="F17" s="125" t="s">
        <v>267</v>
      </c>
      <c r="G17" s="125" t="s">
        <v>267</v>
      </c>
      <c r="H17" s="125" t="s">
        <v>267</v>
      </c>
      <c r="J17" s="36" t="s">
        <v>267</v>
      </c>
      <c r="K17" s="37" t="s">
        <v>267</v>
      </c>
      <c r="L17" s="36" t="s">
        <v>267</v>
      </c>
      <c r="M17" s="37" t="s">
        <v>267</v>
      </c>
      <c r="N17" s="36" t="s">
        <v>267</v>
      </c>
      <c r="O17" s="209"/>
      <c r="P17" s="209"/>
      <c r="Q17" s="209"/>
    </row>
    <row r="18" spans="1:17" x14ac:dyDescent="0.25">
      <c r="A18" s="33">
        <v>17</v>
      </c>
      <c r="B18" s="34" t="s">
        <v>232</v>
      </c>
      <c r="C18" s="33" t="s">
        <v>2</v>
      </c>
      <c r="D18" s="35">
        <v>4659</v>
      </c>
      <c r="E18" s="125">
        <v>6704</v>
      </c>
      <c r="F18" s="125">
        <v>1636</v>
      </c>
      <c r="G18" s="125">
        <v>3364</v>
      </c>
      <c r="H18" s="125">
        <v>5213</v>
      </c>
      <c r="J18" s="36">
        <f t="shared" si="0"/>
        <v>0.11890963726121484</v>
      </c>
      <c r="K18" s="37">
        <f t="shared" si="1"/>
        <v>554</v>
      </c>
      <c r="L18" s="36" t="s">
        <v>267</v>
      </c>
      <c r="M18" s="37" t="s">
        <v>267</v>
      </c>
      <c r="N18" s="36">
        <f>H18/H10</f>
        <v>0.99636850152905199</v>
      </c>
      <c r="O18" s="209"/>
      <c r="P18" s="209"/>
      <c r="Q18" s="209"/>
    </row>
    <row r="19" spans="1:17" x14ac:dyDescent="0.25">
      <c r="A19" s="33">
        <v>18</v>
      </c>
      <c r="B19" s="38" t="s">
        <v>22</v>
      </c>
      <c r="C19" s="33" t="s">
        <v>2</v>
      </c>
      <c r="D19" s="35">
        <v>25412856</v>
      </c>
      <c r="E19" s="125">
        <v>36030421</v>
      </c>
      <c r="F19" s="125">
        <v>8804961</v>
      </c>
      <c r="G19" s="125">
        <v>21191169</v>
      </c>
      <c r="H19" s="125">
        <v>46082055</v>
      </c>
      <c r="J19" s="36">
        <f t="shared" si="0"/>
        <v>0.81333632866766337</v>
      </c>
      <c r="K19" s="37">
        <f t="shared" si="1"/>
        <v>20669199</v>
      </c>
      <c r="L19" s="36" t="s">
        <v>267</v>
      </c>
      <c r="M19" s="37" t="s">
        <v>267</v>
      </c>
      <c r="N19" s="36">
        <f>H19/H11</f>
        <v>0.91818644187616971</v>
      </c>
      <c r="O19" s="209"/>
      <c r="P19" s="209"/>
      <c r="Q19" s="209"/>
    </row>
    <row r="20" spans="1:17" x14ac:dyDescent="0.25">
      <c r="A20" s="33">
        <v>19</v>
      </c>
      <c r="B20" s="38" t="s">
        <v>23</v>
      </c>
      <c r="C20" s="33" t="s">
        <v>2</v>
      </c>
      <c r="D20" s="226">
        <v>6955149</v>
      </c>
      <c r="E20" s="227">
        <v>8225951</v>
      </c>
      <c r="F20" s="227">
        <v>1604594</v>
      </c>
      <c r="G20" s="227">
        <v>5407045</v>
      </c>
      <c r="H20" s="227">
        <v>7896058</v>
      </c>
      <c r="J20" s="36">
        <f t="shared" si="0"/>
        <v>0.13528236418802808</v>
      </c>
      <c r="K20" s="37">
        <f t="shared" si="1"/>
        <v>940909</v>
      </c>
      <c r="L20" s="36" t="s">
        <v>267</v>
      </c>
      <c r="M20" s="37" t="s">
        <v>267</v>
      </c>
      <c r="N20" s="36">
        <f>H20/H12</f>
        <v>0.79498898843629751</v>
      </c>
      <c r="O20" s="209"/>
      <c r="P20" s="209"/>
      <c r="Q20" s="209"/>
    </row>
    <row r="21" spans="1:17" ht="22.5" x14ac:dyDescent="0.25">
      <c r="A21" s="33">
        <v>20</v>
      </c>
      <c r="B21" s="38" t="s">
        <v>24</v>
      </c>
      <c r="C21" s="33" t="s">
        <v>2</v>
      </c>
      <c r="D21" s="35">
        <v>3501354</v>
      </c>
      <c r="E21" s="125">
        <v>4298215</v>
      </c>
      <c r="F21" s="125">
        <v>964715</v>
      </c>
      <c r="G21" s="125">
        <v>2093416</v>
      </c>
      <c r="H21" s="125">
        <v>3371519</v>
      </c>
      <c r="J21" s="36">
        <f t="shared" si="0"/>
        <v>-3.708136909321369E-2</v>
      </c>
      <c r="K21" s="37">
        <f t="shared" si="1"/>
        <v>-129835</v>
      </c>
      <c r="L21" s="36" t="s">
        <v>267</v>
      </c>
      <c r="M21" s="37" t="s">
        <v>267</v>
      </c>
      <c r="N21" s="36">
        <f>H21/H13</f>
        <v>0.82185485366970812</v>
      </c>
      <c r="O21" s="209"/>
      <c r="P21" s="209"/>
      <c r="Q21" s="209"/>
    </row>
    <row r="22" spans="1:17" x14ac:dyDescent="0.25">
      <c r="A22" s="33">
        <v>21</v>
      </c>
      <c r="B22" s="38" t="s">
        <v>25</v>
      </c>
      <c r="C22" s="33" t="s">
        <v>2</v>
      </c>
      <c r="D22" s="35">
        <v>27029950</v>
      </c>
      <c r="E22" s="125">
        <v>35538602</v>
      </c>
      <c r="F22" s="125">
        <v>7786842</v>
      </c>
      <c r="G22" s="125">
        <v>17721616</v>
      </c>
      <c r="H22" s="125">
        <v>27804894</v>
      </c>
      <c r="J22" s="36">
        <f t="shared" si="0"/>
        <v>2.866982735817114E-2</v>
      </c>
      <c r="K22" s="37">
        <f t="shared" si="1"/>
        <v>774944</v>
      </c>
      <c r="L22" s="36" t="s">
        <v>267</v>
      </c>
      <c r="M22" s="37" t="s">
        <v>267</v>
      </c>
      <c r="N22" s="36">
        <f>H22/H15</f>
        <v>0.90151577786696246</v>
      </c>
      <c r="O22" s="209"/>
      <c r="P22" s="209"/>
      <c r="Q22" s="209"/>
    </row>
    <row r="23" spans="1:17" ht="22.5" x14ac:dyDescent="0.25">
      <c r="A23" s="22">
        <v>22</v>
      </c>
      <c r="B23" s="23" t="s">
        <v>26</v>
      </c>
      <c r="C23" s="22" t="s">
        <v>2</v>
      </c>
      <c r="D23" s="24">
        <v>13931672</v>
      </c>
      <c r="E23" s="124">
        <v>21370265</v>
      </c>
      <c r="F23" s="124">
        <v>5273747</v>
      </c>
      <c r="G23" s="124">
        <v>12751063</v>
      </c>
      <c r="H23" s="124">
        <v>20863341</v>
      </c>
      <c r="J23" s="25">
        <f t="shared" si="0"/>
        <v>0.49754753054766154</v>
      </c>
      <c r="K23" s="26">
        <f t="shared" si="1"/>
        <v>6931669</v>
      </c>
      <c r="L23" s="25" t="s">
        <v>267</v>
      </c>
      <c r="M23" s="26" t="s">
        <v>267</v>
      </c>
      <c r="N23" s="25">
        <f>H21/H6</f>
        <v>1.8242875208539264E-2</v>
      </c>
      <c r="O23" s="209"/>
      <c r="P23" s="209"/>
      <c r="Q23" s="209"/>
    </row>
    <row r="24" spans="1:17" x14ac:dyDescent="0.25">
      <c r="A24" s="33">
        <v>23</v>
      </c>
      <c r="B24" s="38" t="s">
        <v>22</v>
      </c>
      <c r="C24" s="33" t="s">
        <v>2</v>
      </c>
      <c r="D24" s="35">
        <v>2463701</v>
      </c>
      <c r="E24" s="125">
        <v>3886655</v>
      </c>
      <c r="F24" s="125">
        <v>1186031</v>
      </c>
      <c r="G24" s="125">
        <v>2551109</v>
      </c>
      <c r="H24" s="125">
        <v>4106069</v>
      </c>
      <c r="J24" s="36">
        <f t="shared" si="0"/>
        <v>0.66662634792127773</v>
      </c>
      <c r="K24" s="37">
        <f t="shared" si="1"/>
        <v>1642368</v>
      </c>
      <c r="L24" s="36" t="s">
        <v>267</v>
      </c>
      <c r="M24" s="37" t="s">
        <v>267</v>
      </c>
      <c r="N24" s="36">
        <f>H24/H11</f>
        <v>8.1813558123830246E-2</v>
      </c>
      <c r="O24" s="209"/>
      <c r="P24" s="209"/>
      <c r="Q24" s="209"/>
    </row>
    <row r="25" spans="1:17" x14ac:dyDescent="0.25">
      <c r="A25" s="33">
        <v>24</v>
      </c>
      <c r="B25" s="38" t="s">
        <v>23</v>
      </c>
      <c r="C25" s="33" t="s">
        <v>2</v>
      </c>
      <c r="D25" s="226">
        <v>1305267</v>
      </c>
      <c r="E25" s="227">
        <v>2523065</v>
      </c>
      <c r="F25" s="227">
        <v>550038</v>
      </c>
      <c r="G25" s="227">
        <v>1417011</v>
      </c>
      <c r="H25" s="227">
        <v>2036228</v>
      </c>
      <c r="J25" s="36">
        <f t="shared" si="0"/>
        <v>0.56000879513540136</v>
      </c>
      <c r="K25" s="37">
        <f t="shared" si="1"/>
        <v>730961</v>
      </c>
      <c r="L25" s="36" t="s">
        <v>267</v>
      </c>
      <c r="M25" s="37" t="s">
        <v>267</v>
      </c>
      <c r="N25" s="36">
        <f>H25/H12</f>
        <v>0.20501101156370247</v>
      </c>
      <c r="O25" s="209"/>
      <c r="P25" s="209"/>
      <c r="Q25" s="209"/>
    </row>
    <row r="26" spans="1:17" ht="22.5" x14ac:dyDescent="0.25">
      <c r="A26" s="33">
        <v>25</v>
      </c>
      <c r="B26" s="38" t="s">
        <v>24</v>
      </c>
      <c r="C26" s="33" t="s">
        <v>2</v>
      </c>
      <c r="D26" s="35">
        <v>690959</v>
      </c>
      <c r="E26" s="125">
        <v>952461</v>
      </c>
      <c r="F26" s="125">
        <v>194493</v>
      </c>
      <c r="G26" s="125">
        <v>448977</v>
      </c>
      <c r="H26" s="125">
        <v>730810</v>
      </c>
      <c r="J26" s="36">
        <f t="shared" si="0"/>
        <v>5.7674912693806757E-2</v>
      </c>
      <c r="K26" s="37">
        <f t="shared" si="1"/>
        <v>39851</v>
      </c>
      <c r="L26" s="36" t="s">
        <v>267</v>
      </c>
      <c r="M26" s="37" t="s">
        <v>267</v>
      </c>
      <c r="N26" s="36">
        <f>H26/H13</f>
        <v>0.17814514633029188</v>
      </c>
      <c r="O26" s="209"/>
      <c r="P26" s="209"/>
      <c r="Q26" s="209"/>
    </row>
    <row r="27" spans="1:17" x14ac:dyDescent="0.25">
      <c r="A27" s="33">
        <v>26</v>
      </c>
      <c r="B27" s="38" t="s">
        <v>25</v>
      </c>
      <c r="C27" s="33" t="s">
        <v>2</v>
      </c>
      <c r="D27" s="35">
        <v>2916223</v>
      </c>
      <c r="E27" s="125">
        <v>4163704</v>
      </c>
      <c r="F27" s="125">
        <v>903981</v>
      </c>
      <c r="G27" s="125">
        <v>1996230</v>
      </c>
      <c r="H27" s="125">
        <v>3037488</v>
      </c>
      <c r="J27" s="36">
        <f t="shared" si="0"/>
        <v>4.1582896781213297E-2</v>
      </c>
      <c r="K27" s="37">
        <f t="shared" si="1"/>
        <v>121265</v>
      </c>
      <c r="L27" s="36" t="s">
        <v>267</v>
      </c>
      <c r="M27" s="37" t="s">
        <v>267</v>
      </c>
      <c r="N27" s="36">
        <f>H27/H15</f>
        <v>9.8484222133037591E-2</v>
      </c>
      <c r="O27" s="209"/>
      <c r="P27" s="209"/>
      <c r="Q27" s="209"/>
    </row>
    <row r="28" spans="1:17" x14ac:dyDescent="0.25">
      <c r="A28" s="17">
        <v>27</v>
      </c>
      <c r="B28" s="18" t="s">
        <v>27</v>
      </c>
      <c r="C28" s="17" t="s">
        <v>2</v>
      </c>
      <c r="D28" s="19">
        <v>48415362</v>
      </c>
      <c r="E28" s="122">
        <v>49059168</v>
      </c>
      <c r="F28" s="122">
        <v>41214799</v>
      </c>
      <c r="G28" s="122">
        <v>54747000</v>
      </c>
      <c r="H28" s="122">
        <v>88518392</v>
      </c>
      <c r="J28" s="20">
        <f t="shared" si="0"/>
        <v>0.82831209647879933</v>
      </c>
      <c r="K28" s="21">
        <f t="shared" si="1"/>
        <v>40103030</v>
      </c>
      <c r="L28" s="20">
        <f>H28/G28-1</f>
        <v>0.61686287833123266</v>
      </c>
      <c r="M28" s="21">
        <f>H28-G28</f>
        <v>33771392</v>
      </c>
      <c r="N28" s="20" t="s">
        <v>267</v>
      </c>
      <c r="O28" s="209"/>
      <c r="P28" s="209"/>
      <c r="Q28" s="209"/>
    </row>
    <row r="29" spans="1:17" x14ac:dyDescent="0.25">
      <c r="A29" s="27">
        <v>28</v>
      </c>
      <c r="B29" s="28" t="s">
        <v>28</v>
      </c>
      <c r="C29" s="27" t="s">
        <v>2</v>
      </c>
      <c r="D29" s="29">
        <v>1556755</v>
      </c>
      <c r="E29" s="123">
        <v>1714584</v>
      </c>
      <c r="F29" s="123">
        <v>1377994</v>
      </c>
      <c r="G29" s="123">
        <v>1566291</v>
      </c>
      <c r="H29" s="123">
        <v>1667787</v>
      </c>
      <c r="J29" s="30">
        <f t="shared" si="0"/>
        <v>7.1322719374596444E-2</v>
      </c>
      <c r="K29" s="31">
        <f t="shared" si="1"/>
        <v>111032</v>
      </c>
      <c r="L29" s="30">
        <f t="shared" ref="L29:L49" si="2">H29/G29-1</f>
        <v>6.4800219116371016E-2</v>
      </c>
      <c r="M29" s="31">
        <f t="shared" ref="M29:M49" si="3">H29-G29</f>
        <v>101496</v>
      </c>
      <c r="N29" s="30">
        <f>H29/H28</f>
        <v>1.8841135297622668E-2</v>
      </c>
      <c r="O29" s="209"/>
      <c r="P29" s="209"/>
      <c r="Q29" s="209"/>
    </row>
    <row r="30" spans="1:17" x14ac:dyDescent="0.25">
      <c r="A30" s="27">
        <v>29</v>
      </c>
      <c r="B30" s="32" t="s">
        <v>279</v>
      </c>
      <c r="C30" s="27" t="s">
        <v>2</v>
      </c>
      <c r="D30" s="29">
        <v>158993</v>
      </c>
      <c r="E30" s="123">
        <v>37213</v>
      </c>
      <c r="F30" s="123">
        <v>80160</v>
      </c>
      <c r="G30" s="123">
        <v>93825</v>
      </c>
      <c r="H30" s="123">
        <v>93513</v>
      </c>
      <c r="J30" s="39" t="s">
        <v>267</v>
      </c>
      <c r="K30" s="31" t="s">
        <v>267</v>
      </c>
      <c r="L30" s="30">
        <f t="shared" si="2"/>
        <v>-3.325339728217469E-3</v>
      </c>
      <c r="M30" s="31">
        <f t="shared" si="3"/>
        <v>-312</v>
      </c>
      <c r="N30" s="30">
        <f>H30/H29</f>
        <v>5.6070109672278295E-2</v>
      </c>
      <c r="O30" s="209"/>
      <c r="P30" s="209"/>
      <c r="Q30" s="209"/>
    </row>
    <row r="31" spans="1:17" x14ac:dyDescent="0.25">
      <c r="A31" s="27">
        <v>30</v>
      </c>
      <c r="B31" s="28" t="s">
        <v>14</v>
      </c>
      <c r="C31" s="27" t="s">
        <v>2</v>
      </c>
      <c r="D31" s="29">
        <v>1164830</v>
      </c>
      <c r="E31" s="123">
        <v>1305917</v>
      </c>
      <c r="F31" s="123">
        <v>1031672</v>
      </c>
      <c r="G31" s="123">
        <v>1200912</v>
      </c>
      <c r="H31" s="123">
        <v>1309422</v>
      </c>
      <c r="J31" s="30">
        <f t="shared" si="0"/>
        <v>0.1241314183185529</v>
      </c>
      <c r="K31" s="31">
        <f t="shared" si="1"/>
        <v>144592</v>
      </c>
      <c r="L31" s="30">
        <f t="shared" si="2"/>
        <v>9.0356329189815732E-2</v>
      </c>
      <c r="M31" s="31">
        <f t="shared" si="3"/>
        <v>108510</v>
      </c>
      <c r="N31" s="30">
        <f>H31/H30</f>
        <v>14.002566488081872</v>
      </c>
      <c r="O31" s="209"/>
      <c r="Q31" s="209"/>
    </row>
    <row r="32" spans="1:17" x14ac:dyDescent="0.25">
      <c r="A32" s="27">
        <v>31</v>
      </c>
      <c r="B32" s="28" t="s">
        <v>15</v>
      </c>
      <c r="C32" s="27" t="s">
        <v>2</v>
      </c>
      <c r="D32" s="29">
        <v>1756</v>
      </c>
      <c r="E32" s="123">
        <v>2048</v>
      </c>
      <c r="F32" s="123">
        <v>1637</v>
      </c>
      <c r="G32" s="123">
        <v>1742</v>
      </c>
      <c r="H32" s="123">
        <v>1853</v>
      </c>
      <c r="J32" s="30">
        <f t="shared" si="0"/>
        <v>5.523917995444183E-2</v>
      </c>
      <c r="K32" s="31">
        <f t="shared" si="1"/>
        <v>97</v>
      </c>
      <c r="L32" s="30">
        <f t="shared" si="2"/>
        <v>6.3719862227324953E-2</v>
      </c>
      <c r="M32" s="31">
        <f t="shared" si="3"/>
        <v>111</v>
      </c>
      <c r="N32" s="30">
        <f>H32/H29</f>
        <v>1.1110531500725213E-3</v>
      </c>
      <c r="O32" s="209"/>
      <c r="Q32" s="209"/>
    </row>
    <row r="33" spans="1:18" x14ac:dyDescent="0.25">
      <c r="A33" s="27">
        <v>32</v>
      </c>
      <c r="B33" s="28" t="s">
        <v>16</v>
      </c>
      <c r="C33" s="27" t="s">
        <v>2</v>
      </c>
      <c r="D33" s="29">
        <v>11083495</v>
      </c>
      <c r="E33" s="123">
        <v>12040594</v>
      </c>
      <c r="F33" s="123">
        <v>9990992</v>
      </c>
      <c r="G33" s="123">
        <v>13751294</v>
      </c>
      <c r="H33" s="123">
        <v>26445844</v>
      </c>
      <c r="J33" s="30">
        <f t="shared" si="0"/>
        <v>1.3860563838392133</v>
      </c>
      <c r="K33" s="31">
        <f t="shared" si="1"/>
        <v>15362349</v>
      </c>
      <c r="L33" s="30">
        <f t="shared" si="2"/>
        <v>0.92315312289883411</v>
      </c>
      <c r="M33" s="31">
        <f t="shared" si="3"/>
        <v>12694550</v>
      </c>
      <c r="N33" s="30">
        <f>H33/H28</f>
        <v>0.29876100776887138</v>
      </c>
      <c r="O33" s="209"/>
      <c r="P33" s="209"/>
      <c r="Q33" s="209"/>
    </row>
    <row r="34" spans="1:18" x14ac:dyDescent="0.25">
      <c r="A34" s="27">
        <v>33</v>
      </c>
      <c r="B34" s="28" t="s">
        <v>17</v>
      </c>
      <c r="C34" s="27" t="s">
        <v>2</v>
      </c>
      <c r="D34" s="29">
        <v>2016697</v>
      </c>
      <c r="E34" s="123">
        <v>2488601</v>
      </c>
      <c r="F34" s="123">
        <v>2171473</v>
      </c>
      <c r="G34" s="123">
        <v>4652579</v>
      </c>
      <c r="H34" s="123">
        <v>3108225</v>
      </c>
      <c r="J34" s="30">
        <f t="shared" si="0"/>
        <v>0.54124541267230519</v>
      </c>
      <c r="K34" s="31">
        <f t="shared" si="1"/>
        <v>1091528</v>
      </c>
      <c r="L34" s="30">
        <f t="shared" si="2"/>
        <v>-0.33193504075911451</v>
      </c>
      <c r="M34" s="31">
        <f t="shared" si="3"/>
        <v>-1544354</v>
      </c>
      <c r="N34" s="30">
        <f>H34/H28</f>
        <v>3.5113889100018898E-2</v>
      </c>
      <c r="O34" s="209"/>
      <c r="P34" s="209"/>
      <c r="Q34" s="209"/>
    </row>
    <row r="35" spans="1:18" x14ac:dyDescent="0.25">
      <c r="A35" s="27">
        <v>34</v>
      </c>
      <c r="B35" s="28" t="s">
        <v>18</v>
      </c>
      <c r="C35" s="27" t="s">
        <v>2</v>
      </c>
      <c r="D35" s="29">
        <v>1755940</v>
      </c>
      <c r="E35" s="123">
        <v>1058363</v>
      </c>
      <c r="F35" s="123">
        <v>1159208</v>
      </c>
      <c r="G35" s="123">
        <v>1383270</v>
      </c>
      <c r="H35" s="123">
        <v>1559937</v>
      </c>
      <c r="J35" s="30">
        <f t="shared" si="0"/>
        <v>-0.11162283449320587</v>
      </c>
      <c r="K35" s="31">
        <f t="shared" si="1"/>
        <v>-196003</v>
      </c>
      <c r="L35" s="30">
        <f t="shared" si="2"/>
        <v>0.12771693161855602</v>
      </c>
      <c r="M35" s="31">
        <f t="shared" si="3"/>
        <v>176667</v>
      </c>
      <c r="N35" s="30">
        <f>H35/H28</f>
        <v>1.762274443485146E-2</v>
      </c>
      <c r="O35" s="209"/>
      <c r="P35" s="209"/>
      <c r="Q35" s="209"/>
    </row>
    <row r="36" spans="1:18" x14ac:dyDescent="0.25">
      <c r="A36" s="27">
        <v>35</v>
      </c>
      <c r="B36" s="28" t="s">
        <v>19</v>
      </c>
      <c r="C36" s="27" t="s">
        <v>2</v>
      </c>
      <c r="D36" s="29">
        <v>107115</v>
      </c>
      <c r="E36" s="123">
        <v>128640</v>
      </c>
      <c r="F36" s="123">
        <v>111688</v>
      </c>
      <c r="G36" s="123">
        <v>129700</v>
      </c>
      <c r="H36" s="123">
        <v>124463</v>
      </c>
      <c r="J36" s="30">
        <f t="shared" si="0"/>
        <v>0.16195677542827802</v>
      </c>
      <c r="K36" s="31">
        <f t="shared" si="1"/>
        <v>17348</v>
      </c>
      <c r="L36" s="30">
        <f t="shared" si="2"/>
        <v>-4.0377794911333864E-2</v>
      </c>
      <c r="M36" s="31">
        <f t="shared" si="3"/>
        <v>-5237</v>
      </c>
      <c r="N36" s="30">
        <f>H36/H28</f>
        <v>1.4060693736958078E-3</v>
      </c>
      <c r="O36" s="209"/>
      <c r="P36" s="209"/>
      <c r="Q36" s="209"/>
    </row>
    <row r="37" spans="1:18" x14ac:dyDescent="0.25">
      <c r="A37" s="27">
        <v>36</v>
      </c>
      <c r="B37" s="28" t="s">
        <v>20</v>
      </c>
      <c r="C37" s="27" t="s">
        <v>2</v>
      </c>
      <c r="D37" s="29">
        <v>11021904</v>
      </c>
      <c r="E37" s="123">
        <v>9756133</v>
      </c>
      <c r="F37" s="123">
        <v>8690823</v>
      </c>
      <c r="G37" s="123">
        <v>11027220</v>
      </c>
      <c r="H37" s="123">
        <v>11124537</v>
      </c>
      <c r="J37" s="30">
        <f t="shared" si="0"/>
        <v>9.3117305322201194E-3</v>
      </c>
      <c r="K37" s="31">
        <f t="shared" si="1"/>
        <v>102633</v>
      </c>
      <c r="L37" s="30">
        <f t="shared" si="2"/>
        <v>8.8251617361401191E-3</v>
      </c>
      <c r="M37" s="31">
        <f t="shared" si="3"/>
        <v>97317</v>
      </c>
      <c r="N37" s="30">
        <f>H37/H28</f>
        <v>0.12567486539972395</v>
      </c>
      <c r="O37" s="209"/>
      <c r="P37" s="209"/>
      <c r="Q37" s="209"/>
    </row>
    <row r="38" spans="1:18" ht="22.5" x14ac:dyDescent="0.25">
      <c r="A38" s="22">
        <v>37</v>
      </c>
      <c r="B38" s="23" t="s">
        <v>29</v>
      </c>
      <c r="C38" s="22" t="s">
        <v>2</v>
      </c>
      <c r="D38" s="24">
        <v>43322405</v>
      </c>
      <c r="E38" s="124">
        <v>41620540</v>
      </c>
      <c r="F38" s="124">
        <v>35923928</v>
      </c>
      <c r="G38" s="124">
        <v>47535220</v>
      </c>
      <c r="H38" s="124">
        <v>80406116</v>
      </c>
      <c r="J38" s="25">
        <f t="shared" si="0"/>
        <v>0.85599382121098766</v>
      </c>
      <c r="K38" s="26">
        <f t="shared" si="1"/>
        <v>37083711</v>
      </c>
      <c r="L38" s="25">
        <f t="shared" si="2"/>
        <v>0.69150612956035551</v>
      </c>
      <c r="M38" s="26">
        <f t="shared" si="3"/>
        <v>32870896</v>
      </c>
      <c r="N38" s="25">
        <f>H38/H28</f>
        <v>0.90835491001689228</v>
      </c>
      <c r="O38" s="209"/>
      <c r="P38" s="209"/>
      <c r="Q38" s="209"/>
    </row>
    <row r="39" spans="1:18" x14ac:dyDescent="0.25">
      <c r="A39" s="33">
        <v>38</v>
      </c>
      <c r="B39" s="34" t="s">
        <v>279</v>
      </c>
      <c r="C39" s="33" t="s">
        <v>2</v>
      </c>
      <c r="D39" s="35" t="s">
        <v>267</v>
      </c>
      <c r="E39" s="125" t="s">
        <v>267</v>
      </c>
      <c r="F39" s="125" t="s">
        <v>267</v>
      </c>
      <c r="G39" s="125" t="s">
        <v>267</v>
      </c>
      <c r="H39" s="125" t="s">
        <v>267</v>
      </c>
      <c r="J39" s="40" t="s">
        <v>267</v>
      </c>
      <c r="K39" s="37" t="s">
        <v>267</v>
      </c>
      <c r="L39" s="40" t="s">
        <v>267</v>
      </c>
      <c r="M39" s="37" t="s">
        <v>267</v>
      </c>
      <c r="N39" s="40" t="s">
        <v>267</v>
      </c>
      <c r="O39" s="209"/>
      <c r="P39" s="209"/>
      <c r="Q39" s="209"/>
    </row>
    <row r="40" spans="1:18" x14ac:dyDescent="0.25">
      <c r="A40" s="33">
        <v>39</v>
      </c>
      <c r="B40" s="34" t="s">
        <v>232</v>
      </c>
      <c r="C40" s="33" t="s">
        <v>2</v>
      </c>
      <c r="D40" s="35">
        <v>1755</v>
      </c>
      <c r="E40" s="125">
        <v>2045</v>
      </c>
      <c r="F40" s="125">
        <v>1636</v>
      </c>
      <c r="G40" s="125">
        <v>1728</v>
      </c>
      <c r="H40" s="125">
        <v>1849</v>
      </c>
      <c r="J40" s="36">
        <f t="shared" si="0"/>
        <v>5.3561253561253519E-2</v>
      </c>
      <c r="K40" s="37">
        <f t="shared" si="1"/>
        <v>94</v>
      </c>
      <c r="L40" s="36">
        <f t="shared" si="2"/>
        <v>7.002314814814814E-2</v>
      </c>
      <c r="M40" s="37">
        <f t="shared" si="3"/>
        <v>121</v>
      </c>
      <c r="N40" s="36">
        <f>H40/H32</f>
        <v>0.9978413383702105</v>
      </c>
      <c r="O40" s="209"/>
      <c r="P40" s="209"/>
      <c r="Q40" s="209"/>
    </row>
    <row r="41" spans="1:18" x14ac:dyDescent="0.25">
      <c r="A41" s="33">
        <v>40</v>
      </c>
      <c r="B41" s="38" t="s">
        <v>22</v>
      </c>
      <c r="C41" s="33" t="s">
        <v>2</v>
      </c>
      <c r="D41" s="35">
        <v>10160256</v>
      </c>
      <c r="E41" s="125">
        <v>10617605</v>
      </c>
      <c r="F41" s="125">
        <v>8804961</v>
      </c>
      <c r="G41" s="125">
        <v>12386209</v>
      </c>
      <c r="H41" s="125">
        <v>24890885</v>
      </c>
      <c r="J41" s="36">
        <f t="shared" si="0"/>
        <v>1.4498285279426031</v>
      </c>
      <c r="K41" s="37">
        <f t="shared" si="1"/>
        <v>14730629</v>
      </c>
      <c r="L41" s="36">
        <f t="shared" si="2"/>
        <v>1.0095644276630567</v>
      </c>
      <c r="M41" s="37">
        <f t="shared" si="3"/>
        <v>12504676</v>
      </c>
      <c r="N41" s="36">
        <f>H41/H33</f>
        <v>0.94120214125138146</v>
      </c>
      <c r="P41" s="209"/>
      <c r="Q41" s="224"/>
    </row>
    <row r="42" spans="1:18" x14ac:dyDescent="0.25">
      <c r="A42" s="33">
        <v>41</v>
      </c>
      <c r="B42" s="38" t="s">
        <v>23</v>
      </c>
      <c r="C42" s="33" t="s">
        <v>2</v>
      </c>
      <c r="D42" s="226">
        <v>1663632</v>
      </c>
      <c r="E42" s="227">
        <v>1270803</v>
      </c>
      <c r="F42" s="227">
        <v>1604594</v>
      </c>
      <c r="G42" s="227">
        <v>3802451</v>
      </c>
      <c r="H42" s="227">
        <v>2489009</v>
      </c>
      <c r="J42" s="36">
        <f t="shared" si="0"/>
        <v>0.49612955268953707</v>
      </c>
      <c r="K42" s="37">
        <f t="shared" si="1"/>
        <v>825377</v>
      </c>
      <c r="L42" s="36">
        <f t="shared" si="2"/>
        <v>-0.34541983578486612</v>
      </c>
      <c r="M42" s="37">
        <f t="shared" si="3"/>
        <v>-1313442</v>
      </c>
      <c r="N42" s="36">
        <f>H42/H34</f>
        <v>0.80078147495757224</v>
      </c>
      <c r="P42" s="209"/>
      <c r="Q42" s="224"/>
    </row>
    <row r="43" spans="1:18" ht="22.5" x14ac:dyDescent="0.25">
      <c r="A43" s="33">
        <v>42</v>
      </c>
      <c r="B43" s="38" t="s">
        <v>24</v>
      </c>
      <c r="C43" s="33" t="s">
        <v>2</v>
      </c>
      <c r="D43" s="35">
        <v>1448086</v>
      </c>
      <c r="E43" s="125">
        <v>796861</v>
      </c>
      <c r="F43" s="125">
        <v>964715</v>
      </c>
      <c r="G43" s="125">
        <v>1128783</v>
      </c>
      <c r="H43" s="125">
        <v>1278104</v>
      </c>
      <c r="J43" s="36">
        <f t="shared" si="0"/>
        <v>-0.11738391228145295</v>
      </c>
      <c r="K43" s="37">
        <f t="shared" si="1"/>
        <v>-169982</v>
      </c>
      <c r="L43" s="36">
        <f t="shared" si="2"/>
        <v>0.13228494759400178</v>
      </c>
      <c r="M43" s="37">
        <f t="shared" si="3"/>
        <v>149321</v>
      </c>
      <c r="N43" s="36">
        <f>H43/H35</f>
        <v>0.81933052424553043</v>
      </c>
      <c r="P43" s="209"/>
      <c r="Q43" s="224"/>
    </row>
    <row r="44" spans="1:18" x14ac:dyDescent="0.25">
      <c r="A44" s="33">
        <v>43</v>
      </c>
      <c r="B44" s="38" t="s">
        <v>25</v>
      </c>
      <c r="C44" s="33" t="s">
        <v>2</v>
      </c>
      <c r="D44" s="35">
        <v>10016114</v>
      </c>
      <c r="E44" s="125">
        <v>8508652</v>
      </c>
      <c r="F44" s="125">
        <v>7786842</v>
      </c>
      <c r="G44" s="125">
        <v>9934957</v>
      </c>
      <c r="H44" s="125">
        <v>10083279</v>
      </c>
      <c r="J44" s="36">
        <f t="shared" si="0"/>
        <v>6.7056944439729538E-3</v>
      </c>
      <c r="K44" s="37">
        <f t="shared" si="1"/>
        <v>67165</v>
      </c>
      <c r="L44" s="36">
        <f t="shared" si="2"/>
        <v>1.4929304676406741E-2</v>
      </c>
      <c r="M44" s="37">
        <f t="shared" si="3"/>
        <v>148322</v>
      </c>
      <c r="N44" s="36">
        <f>H44/H37</f>
        <v>0.90639987983320114</v>
      </c>
      <c r="P44" s="209"/>
      <c r="Q44" s="224"/>
    </row>
    <row r="45" spans="1:18" ht="22.5" x14ac:dyDescent="0.25">
      <c r="A45" s="22">
        <v>44</v>
      </c>
      <c r="B45" s="23" t="s">
        <v>30</v>
      </c>
      <c r="C45" s="22" t="s">
        <v>2</v>
      </c>
      <c r="D45" s="24">
        <v>5092956</v>
      </c>
      <c r="E45" s="124">
        <v>7438628</v>
      </c>
      <c r="F45" s="124">
        <v>5273747</v>
      </c>
      <c r="G45" s="124">
        <v>7211780</v>
      </c>
      <c r="H45" s="124">
        <v>8112276</v>
      </c>
      <c r="J45" s="25">
        <f t="shared" si="0"/>
        <v>0.59284234931540736</v>
      </c>
      <c r="K45" s="26">
        <f t="shared" si="1"/>
        <v>3019320</v>
      </c>
      <c r="L45" s="25">
        <f t="shared" si="2"/>
        <v>0.12486459653511339</v>
      </c>
      <c r="M45" s="26">
        <f t="shared" si="3"/>
        <v>900496</v>
      </c>
      <c r="N45" s="25">
        <f>H45/H28</f>
        <v>9.1645089983107692E-2</v>
      </c>
      <c r="P45" s="209"/>
      <c r="Q45" s="224"/>
    </row>
    <row r="46" spans="1:18" x14ac:dyDescent="0.25">
      <c r="A46" s="33">
        <v>45</v>
      </c>
      <c r="B46" s="38" t="s">
        <v>22</v>
      </c>
      <c r="C46" s="33" t="s">
        <v>2</v>
      </c>
      <c r="D46" s="35">
        <v>923239</v>
      </c>
      <c r="E46" s="125">
        <v>1422989</v>
      </c>
      <c r="F46" s="125">
        <v>1186031</v>
      </c>
      <c r="G46" s="125">
        <v>1365085</v>
      </c>
      <c r="H46" s="125">
        <v>1554959</v>
      </c>
      <c r="J46" s="36">
        <f t="shared" si="0"/>
        <v>0.68424319163293568</v>
      </c>
      <c r="K46" s="37">
        <f t="shared" si="1"/>
        <v>631720</v>
      </c>
      <c r="L46" s="36">
        <f t="shared" si="2"/>
        <v>0.13909317002237964</v>
      </c>
      <c r="M46" s="37">
        <f t="shared" si="3"/>
        <v>189874</v>
      </c>
      <c r="N46" s="36">
        <f>H46/H33</f>
        <v>5.8797858748618495E-2</v>
      </c>
      <c r="P46" s="209"/>
      <c r="Q46" s="224"/>
    </row>
    <row r="47" spans="1:18" x14ac:dyDescent="0.25">
      <c r="A47" s="33">
        <v>46</v>
      </c>
      <c r="B47" s="38" t="s">
        <v>23</v>
      </c>
      <c r="C47" s="33" t="s">
        <v>2</v>
      </c>
      <c r="D47" s="226">
        <v>353065</v>
      </c>
      <c r="E47" s="227">
        <v>1217798</v>
      </c>
      <c r="F47" s="227">
        <v>550038</v>
      </c>
      <c r="G47" s="227">
        <v>850128</v>
      </c>
      <c r="H47" s="227">
        <v>619216</v>
      </c>
      <c r="J47" s="36">
        <f t="shared" si="0"/>
        <v>0.75383003129735315</v>
      </c>
      <c r="K47" s="37">
        <f t="shared" si="1"/>
        <v>266151</v>
      </c>
      <c r="L47" s="36">
        <f t="shared" si="2"/>
        <v>-0.27162027365290875</v>
      </c>
      <c r="M47" s="37">
        <f t="shared" si="3"/>
        <v>-230912</v>
      </c>
      <c r="N47" s="36">
        <f>H47/H34</f>
        <v>0.19921852504242776</v>
      </c>
      <c r="P47" s="209"/>
      <c r="Q47" s="224"/>
      <c r="R47" s="225"/>
    </row>
    <row r="48" spans="1:18" ht="22.5" x14ac:dyDescent="0.25">
      <c r="A48" s="33">
        <v>47</v>
      </c>
      <c r="B48" s="38" t="s">
        <v>24</v>
      </c>
      <c r="C48" s="33" t="s">
        <v>2</v>
      </c>
      <c r="D48" s="35">
        <v>307854</v>
      </c>
      <c r="E48" s="125">
        <v>261502</v>
      </c>
      <c r="F48" s="125">
        <v>194493</v>
      </c>
      <c r="G48" s="125">
        <v>254487</v>
      </c>
      <c r="H48" s="125">
        <v>281833</v>
      </c>
      <c r="J48" s="36">
        <f t="shared" si="0"/>
        <v>-8.4523832725902581E-2</v>
      </c>
      <c r="K48" s="37">
        <f t="shared" si="1"/>
        <v>-26021</v>
      </c>
      <c r="L48" s="36">
        <f t="shared" si="2"/>
        <v>0.10745539064863818</v>
      </c>
      <c r="M48" s="37">
        <f t="shared" si="3"/>
        <v>27346</v>
      </c>
      <c r="N48" s="36">
        <f>H48/H35</f>
        <v>0.18066947575446957</v>
      </c>
      <c r="O48" s="209"/>
      <c r="P48" s="209"/>
      <c r="Q48" s="209"/>
    </row>
    <row r="49" spans="1:18" x14ac:dyDescent="0.25">
      <c r="A49" s="33">
        <v>48</v>
      </c>
      <c r="B49" s="38" t="s">
        <v>25</v>
      </c>
      <c r="C49" s="33" t="s">
        <v>2</v>
      </c>
      <c r="D49" s="35">
        <v>1005790</v>
      </c>
      <c r="E49" s="125">
        <v>1247481</v>
      </c>
      <c r="F49" s="125">
        <v>903981</v>
      </c>
      <c r="G49" s="125">
        <v>1092263</v>
      </c>
      <c r="H49" s="125">
        <v>1041258</v>
      </c>
      <c r="J49" s="36">
        <f t="shared" si="0"/>
        <v>3.526382246791071E-2</v>
      </c>
      <c r="K49" s="37">
        <f t="shared" si="1"/>
        <v>35468</v>
      </c>
      <c r="L49" s="36">
        <f t="shared" si="2"/>
        <v>-4.6696628925451122E-2</v>
      </c>
      <c r="M49" s="37">
        <f t="shared" si="3"/>
        <v>-51005</v>
      </c>
      <c r="N49" s="36">
        <f>H49/H37</f>
        <v>9.3600120166798847E-2</v>
      </c>
      <c r="O49" s="209"/>
      <c r="P49" s="209"/>
      <c r="Q49" s="209"/>
    </row>
    <row r="50" spans="1:18" ht="22.5" x14ac:dyDescent="0.25">
      <c r="A50" s="17">
        <v>49</v>
      </c>
      <c r="B50" s="18" t="s">
        <v>31</v>
      </c>
      <c r="C50" s="17" t="s">
        <v>3</v>
      </c>
      <c r="D50" s="41">
        <v>45.4747665095</v>
      </c>
      <c r="E50" s="160">
        <v>45.6568070991</v>
      </c>
      <c r="F50" s="160">
        <v>47.801442809599997</v>
      </c>
      <c r="G50" s="160">
        <v>48.934058462099998</v>
      </c>
      <c r="H50" s="160">
        <v>49.897520141000001</v>
      </c>
      <c r="J50" s="42">
        <f>H50-D50</f>
        <v>4.4227536315000009</v>
      </c>
      <c r="K50" s="21" t="s">
        <v>267</v>
      </c>
      <c r="L50" s="42">
        <f>H50-G50</f>
        <v>0.96346167890000345</v>
      </c>
      <c r="M50" s="21" t="s">
        <v>267</v>
      </c>
      <c r="N50" s="20" t="s">
        <v>267</v>
      </c>
      <c r="O50" s="224"/>
      <c r="P50" s="209"/>
      <c r="Q50" s="209"/>
    </row>
    <row r="51" spans="1:18" x14ac:dyDescent="0.25">
      <c r="A51" s="43">
        <v>50</v>
      </c>
      <c r="B51" s="44" t="s">
        <v>32</v>
      </c>
      <c r="C51" s="43" t="s">
        <v>3</v>
      </c>
      <c r="D51" s="45">
        <v>65.278452939200008</v>
      </c>
      <c r="E51" s="161">
        <v>64.945399489300002</v>
      </c>
      <c r="F51" s="161">
        <v>65.970133442000005</v>
      </c>
      <c r="G51" s="161">
        <v>66.170297173699993</v>
      </c>
      <c r="H51" s="161">
        <v>67.034400509699992</v>
      </c>
      <c r="J51" s="46">
        <f t="shared" ref="J51:J70" si="4">H51-D51</f>
        <v>1.7559475704999841</v>
      </c>
      <c r="K51" s="47" t="s">
        <v>267</v>
      </c>
      <c r="L51" s="46">
        <f t="shared" ref="L51:L59" si="5">H51-G51</f>
        <v>0.86410333599999944</v>
      </c>
      <c r="M51" s="47" t="s">
        <v>267</v>
      </c>
      <c r="N51" s="48" t="s">
        <v>267</v>
      </c>
      <c r="O51" s="224"/>
      <c r="P51" s="223"/>
      <c r="Q51" s="209"/>
      <c r="R51" s="223"/>
    </row>
    <row r="52" spans="1:18" x14ac:dyDescent="0.25">
      <c r="A52" s="43">
        <v>51</v>
      </c>
      <c r="B52" s="44" t="s">
        <v>33</v>
      </c>
      <c r="C52" s="43" t="s">
        <v>3</v>
      </c>
      <c r="D52" s="45">
        <v>80.256999888999999</v>
      </c>
      <c r="E52" s="161">
        <v>80.284599244299997</v>
      </c>
      <c r="F52" s="161">
        <v>80.857856800000008</v>
      </c>
      <c r="G52" s="161">
        <v>81.122304492400005</v>
      </c>
      <c r="H52" s="161">
        <v>81.617961928299991</v>
      </c>
      <c r="J52" s="46">
        <f t="shared" si="4"/>
        <v>1.3609620392999915</v>
      </c>
      <c r="K52" s="47" t="s">
        <v>267</v>
      </c>
      <c r="L52" s="46">
        <f t="shared" si="5"/>
        <v>0.4956574358999859</v>
      </c>
      <c r="M52" s="47" t="s">
        <v>267</v>
      </c>
      <c r="N52" s="48" t="s">
        <v>267</v>
      </c>
      <c r="O52" s="224"/>
      <c r="Q52" s="209"/>
      <c r="R52" s="223"/>
    </row>
    <row r="53" spans="1:18" x14ac:dyDescent="0.25">
      <c r="A53" s="43">
        <v>52</v>
      </c>
      <c r="B53" s="44" t="s">
        <v>34</v>
      </c>
      <c r="C53" s="43" t="s">
        <v>3</v>
      </c>
      <c r="D53" s="45">
        <v>93.799718485300005</v>
      </c>
      <c r="E53" s="161">
        <v>94.258734772400004</v>
      </c>
      <c r="F53" s="161">
        <v>94.318327581700004</v>
      </c>
      <c r="G53" s="161">
        <v>94.509686906500008</v>
      </c>
      <c r="H53" s="161">
        <v>94.728726337799998</v>
      </c>
      <c r="J53" s="46">
        <f t="shared" si="4"/>
        <v>0.92900785249999274</v>
      </c>
      <c r="K53" s="47" t="s">
        <v>267</v>
      </c>
      <c r="L53" s="46">
        <f t="shared" si="5"/>
        <v>0.21903943129998993</v>
      </c>
      <c r="M53" s="47" t="s">
        <v>267</v>
      </c>
      <c r="N53" s="48" t="s">
        <v>267</v>
      </c>
      <c r="O53" s="236"/>
      <c r="P53" s="223"/>
      <c r="Q53" s="209"/>
      <c r="R53" s="223"/>
    </row>
    <row r="54" spans="1:18" x14ac:dyDescent="0.25">
      <c r="A54" s="43">
        <v>53</v>
      </c>
      <c r="B54" s="44" t="s">
        <v>35</v>
      </c>
      <c r="C54" s="43" t="s">
        <v>3</v>
      </c>
      <c r="D54" s="45">
        <v>98.48048930249999</v>
      </c>
      <c r="E54" s="161">
        <v>98.6995459428</v>
      </c>
      <c r="F54" s="161">
        <v>98.704505336300002</v>
      </c>
      <c r="G54" s="161">
        <v>98.801577343700004</v>
      </c>
      <c r="H54" s="161">
        <v>98.942028804779412</v>
      </c>
      <c r="J54" s="46">
        <f t="shared" si="4"/>
        <v>0.46153950227942175</v>
      </c>
      <c r="K54" s="47" t="s">
        <v>267</v>
      </c>
      <c r="L54" s="46">
        <f t="shared" si="5"/>
        <v>0.14045146107940809</v>
      </c>
      <c r="M54" s="47" t="s">
        <v>267</v>
      </c>
      <c r="N54" s="48" t="s">
        <v>267</v>
      </c>
      <c r="O54" s="236"/>
      <c r="P54" s="209"/>
      <c r="Q54" s="209"/>
    </row>
    <row r="55" spans="1:18" x14ac:dyDescent="0.25">
      <c r="A55" s="22">
        <v>54</v>
      </c>
      <c r="B55" s="23" t="s">
        <v>36</v>
      </c>
      <c r="C55" s="22" t="s">
        <v>3</v>
      </c>
      <c r="D55" s="49">
        <v>53.853439854400001</v>
      </c>
      <c r="E55" s="162">
        <v>53.550327873199997</v>
      </c>
      <c r="F55" s="162">
        <v>52.994003318099999</v>
      </c>
      <c r="G55" s="162">
        <v>52.706065049600006</v>
      </c>
      <c r="H55" s="162">
        <v>52.605731964530975</v>
      </c>
      <c r="J55" s="50">
        <f t="shared" si="4"/>
        <v>-1.2477078898690266</v>
      </c>
      <c r="K55" s="26" t="s">
        <v>267</v>
      </c>
      <c r="L55" s="50">
        <f t="shared" si="5"/>
        <v>-0.10033308506903182</v>
      </c>
      <c r="M55" s="26" t="s">
        <v>267</v>
      </c>
      <c r="N55" s="25" t="s">
        <v>267</v>
      </c>
      <c r="O55" s="236"/>
      <c r="P55" s="209"/>
      <c r="Q55" s="209"/>
    </row>
    <row r="56" spans="1:18" x14ac:dyDescent="0.25">
      <c r="A56" s="43">
        <v>55</v>
      </c>
      <c r="B56" s="44" t="s">
        <v>37</v>
      </c>
      <c r="C56" s="43" t="s">
        <v>3</v>
      </c>
      <c r="D56" s="45">
        <v>72.928249122500006</v>
      </c>
      <c r="E56" s="161">
        <v>71.565239098099994</v>
      </c>
      <c r="F56" s="161">
        <v>71.2190331818</v>
      </c>
      <c r="G56" s="161">
        <v>69.726917314000005</v>
      </c>
      <c r="H56" s="161">
        <v>69.828988983405182</v>
      </c>
      <c r="J56" s="46">
        <f t="shared" si="4"/>
        <v>-3.0992601390948238</v>
      </c>
      <c r="K56" s="47" t="s">
        <v>267</v>
      </c>
      <c r="L56" s="46">
        <f t="shared" si="5"/>
        <v>0.10207166940517709</v>
      </c>
      <c r="M56" s="47" t="s">
        <v>267</v>
      </c>
      <c r="N56" s="48" t="s">
        <v>267</v>
      </c>
      <c r="O56" s="236"/>
      <c r="P56" s="209"/>
      <c r="Q56" s="209"/>
    </row>
    <row r="57" spans="1:18" x14ac:dyDescent="0.25">
      <c r="A57" s="43">
        <v>56</v>
      </c>
      <c r="B57" s="44" t="s">
        <v>38</v>
      </c>
      <c r="C57" s="43" t="s">
        <v>3</v>
      </c>
      <c r="D57" s="45">
        <v>81.5290406373</v>
      </c>
      <c r="E57" s="161">
        <v>81.737663805600008</v>
      </c>
      <c r="F57" s="161">
        <v>81.794888947199993</v>
      </c>
      <c r="G57" s="161">
        <v>81.749663511400001</v>
      </c>
      <c r="H57" s="161">
        <v>81.715945089559455</v>
      </c>
      <c r="J57" s="46">
        <f t="shared" si="4"/>
        <v>0.18690445225945496</v>
      </c>
      <c r="K57" s="47" t="s">
        <v>267</v>
      </c>
      <c r="L57" s="46">
        <f t="shared" si="5"/>
        <v>-3.3718421840546853E-2</v>
      </c>
      <c r="M57" s="47" t="s">
        <v>267</v>
      </c>
      <c r="N57" s="48" t="s">
        <v>267</v>
      </c>
      <c r="O57" s="236"/>
      <c r="P57" s="209"/>
      <c r="Q57" s="209"/>
    </row>
    <row r="58" spans="1:18" x14ac:dyDescent="0.25">
      <c r="A58" s="43">
        <v>57</v>
      </c>
      <c r="B58" s="44" t="s">
        <v>39</v>
      </c>
      <c r="C58" s="43" t="s">
        <v>3</v>
      </c>
      <c r="D58" s="45">
        <v>92.197631299600005</v>
      </c>
      <c r="E58" s="161">
        <v>92.675285900600002</v>
      </c>
      <c r="F58" s="161">
        <v>92.6130273813</v>
      </c>
      <c r="G58" s="161">
        <v>92.702757706900002</v>
      </c>
      <c r="H58" s="161">
        <v>92.772934719806472</v>
      </c>
      <c r="J58" s="46">
        <f t="shared" si="4"/>
        <v>0.57530342020646685</v>
      </c>
      <c r="K58" s="47" t="s">
        <v>267</v>
      </c>
      <c r="L58" s="46">
        <f t="shared" si="5"/>
        <v>7.0177012906469827E-2</v>
      </c>
      <c r="M58" s="47" t="s">
        <v>267</v>
      </c>
      <c r="N58" s="48" t="s">
        <v>267</v>
      </c>
      <c r="O58" s="236"/>
      <c r="P58" s="209"/>
      <c r="Q58" s="209"/>
    </row>
    <row r="59" spans="1:18" x14ac:dyDescent="0.25">
      <c r="A59" s="43">
        <v>58</v>
      </c>
      <c r="B59" s="44" t="s">
        <v>40</v>
      </c>
      <c r="C59" s="43" t="s">
        <v>3</v>
      </c>
      <c r="D59" s="45">
        <v>97.790590167399998</v>
      </c>
      <c r="E59" s="161">
        <v>98.028874138500001</v>
      </c>
      <c r="F59" s="161">
        <v>98.002059880700003</v>
      </c>
      <c r="G59" s="161">
        <v>98.092988070800004</v>
      </c>
      <c r="H59" s="161">
        <v>98.30704263543663</v>
      </c>
      <c r="J59" s="46">
        <f t="shared" si="4"/>
        <v>0.51645246803663269</v>
      </c>
      <c r="K59" s="47" t="s">
        <v>267</v>
      </c>
      <c r="L59" s="46">
        <f t="shared" si="5"/>
        <v>0.21405456463662631</v>
      </c>
      <c r="M59" s="47" t="s">
        <v>267</v>
      </c>
      <c r="N59" s="48" t="s">
        <v>267</v>
      </c>
      <c r="O59" s="236"/>
      <c r="Q59" s="209"/>
    </row>
    <row r="60" spans="1:18" x14ac:dyDescent="0.25">
      <c r="A60" s="22">
        <v>59</v>
      </c>
      <c r="B60" s="23" t="s">
        <v>41</v>
      </c>
      <c r="C60" s="22" t="s">
        <v>3</v>
      </c>
      <c r="D60" s="49">
        <v>48.674854743499999</v>
      </c>
      <c r="E60" s="162">
        <v>47.065850347400001</v>
      </c>
      <c r="F60" s="162">
        <v>53.622063649200001</v>
      </c>
      <c r="G60" s="162">
        <v>50.875354923100005</v>
      </c>
      <c r="H60" s="162">
        <v>50.343889313199995</v>
      </c>
      <c r="J60" s="50">
        <f t="shared" si="4"/>
        <v>1.6690345696999955</v>
      </c>
      <c r="K60" s="26" t="s">
        <v>267</v>
      </c>
      <c r="L60" s="50" t="s">
        <v>267</v>
      </c>
      <c r="M60" s="26" t="s">
        <v>267</v>
      </c>
      <c r="N60" s="25" t="s">
        <v>267</v>
      </c>
      <c r="O60" s="236"/>
      <c r="Q60" s="209"/>
    </row>
    <row r="61" spans="1:18" x14ac:dyDescent="0.25">
      <c r="A61" s="43">
        <v>60</v>
      </c>
      <c r="B61" s="44" t="s">
        <v>42</v>
      </c>
      <c r="C61" s="43" t="s">
        <v>3</v>
      </c>
      <c r="D61" s="45">
        <v>71.535443436799994</v>
      </c>
      <c r="E61" s="161">
        <v>71.273477622900003</v>
      </c>
      <c r="F61" s="161">
        <v>74.413254376399991</v>
      </c>
      <c r="G61" s="161">
        <v>73.249094913500002</v>
      </c>
      <c r="H61" s="161">
        <v>73.0113645789</v>
      </c>
      <c r="J61" s="46">
        <f t="shared" si="4"/>
        <v>1.475921142100006</v>
      </c>
      <c r="K61" s="47" t="s">
        <v>267</v>
      </c>
      <c r="L61" s="46" t="s">
        <v>267</v>
      </c>
      <c r="M61" s="47" t="s">
        <v>267</v>
      </c>
      <c r="N61" s="48" t="s">
        <v>267</v>
      </c>
      <c r="O61" s="224"/>
      <c r="P61" s="209"/>
      <c r="Q61" s="209"/>
    </row>
    <row r="62" spans="1:18" x14ac:dyDescent="0.25">
      <c r="A62" s="43">
        <v>61</v>
      </c>
      <c r="B62" s="44" t="s">
        <v>43</v>
      </c>
      <c r="C62" s="43" t="s">
        <v>3</v>
      </c>
      <c r="D62" s="45">
        <v>84.8999533251</v>
      </c>
      <c r="E62" s="161">
        <v>84.869570026700003</v>
      </c>
      <c r="F62" s="161">
        <v>86.74470043369999</v>
      </c>
      <c r="G62" s="161">
        <v>86.196459273599999</v>
      </c>
      <c r="H62" s="161">
        <v>86.118427323799992</v>
      </c>
      <c r="J62" s="46">
        <f t="shared" si="4"/>
        <v>1.2184739986999915</v>
      </c>
      <c r="K62" s="47" t="s">
        <v>267</v>
      </c>
      <c r="L62" s="46" t="s">
        <v>267</v>
      </c>
      <c r="M62" s="47" t="s">
        <v>267</v>
      </c>
      <c r="N62" s="48" t="s">
        <v>267</v>
      </c>
      <c r="O62" s="224"/>
      <c r="P62" s="209"/>
      <c r="Q62" s="209"/>
    </row>
    <row r="63" spans="1:18" x14ac:dyDescent="0.25">
      <c r="A63" s="43">
        <v>62</v>
      </c>
      <c r="B63" s="44" t="s">
        <v>44</v>
      </c>
      <c r="C63" s="43" t="s">
        <v>3</v>
      </c>
      <c r="D63" s="45">
        <v>96.309462956900006</v>
      </c>
      <c r="E63" s="161">
        <v>96.446512884100002</v>
      </c>
      <c r="F63" s="161">
        <v>96.739732842799995</v>
      </c>
      <c r="G63" s="161">
        <v>96.833066800899999</v>
      </c>
      <c r="H63" s="161">
        <v>96.893107238599995</v>
      </c>
      <c r="J63" s="46">
        <f t="shared" si="4"/>
        <v>0.58364428169998916</v>
      </c>
      <c r="K63" s="47" t="s">
        <v>267</v>
      </c>
      <c r="L63" s="46" t="s">
        <v>267</v>
      </c>
      <c r="M63" s="47" t="s">
        <v>267</v>
      </c>
      <c r="N63" s="48" t="s">
        <v>267</v>
      </c>
      <c r="O63" s="224"/>
      <c r="P63" s="209"/>
      <c r="Q63" s="209"/>
    </row>
    <row r="64" spans="1:18" x14ac:dyDescent="0.25">
      <c r="A64" s="43">
        <v>63</v>
      </c>
      <c r="B64" s="44" t="s">
        <v>45</v>
      </c>
      <c r="C64" s="43" t="s">
        <v>3</v>
      </c>
      <c r="D64" s="45">
        <v>99.680531126899993</v>
      </c>
      <c r="E64" s="161">
        <v>99.678884186199994</v>
      </c>
      <c r="F64" s="161">
        <v>99.837804266700005</v>
      </c>
      <c r="G64" s="161">
        <v>99.835451558399996</v>
      </c>
      <c r="H64" s="161">
        <v>99.856695866300001</v>
      </c>
      <c r="J64" s="46">
        <f t="shared" si="4"/>
        <v>0.17616473940000787</v>
      </c>
      <c r="K64" s="47" t="s">
        <v>267</v>
      </c>
      <c r="L64" s="46" t="s">
        <v>267</v>
      </c>
      <c r="M64" s="47" t="s">
        <v>267</v>
      </c>
      <c r="N64" s="48" t="s">
        <v>267</v>
      </c>
      <c r="O64" s="224"/>
      <c r="P64" s="209"/>
      <c r="Q64" s="209"/>
    </row>
    <row r="65" spans="1:17" x14ac:dyDescent="0.25">
      <c r="A65" s="22">
        <v>64</v>
      </c>
      <c r="B65" s="23" t="s">
        <v>46</v>
      </c>
      <c r="C65" s="22" t="s">
        <v>3</v>
      </c>
      <c r="D65" s="49">
        <v>42.913649065999998</v>
      </c>
      <c r="E65" s="162">
        <v>44.433950872300002</v>
      </c>
      <c r="F65" s="162">
        <v>45.297371809699996</v>
      </c>
      <c r="G65" s="162">
        <v>45.028483299800001</v>
      </c>
      <c r="H65" s="162">
        <v>44.575631488299997</v>
      </c>
      <c r="J65" s="50">
        <f t="shared" si="4"/>
        <v>1.6619824222999995</v>
      </c>
      <c r="K65" s="26" t="s">
        <v>267</v>
      </c>
      <c r="L65" s="50" t="s">
        <v>267</v>
      </c>
      <c r="M65" s="26" t="s">
        <v>267</v>
      </c>
      <c r="N65" s="25" t="s">
        <v>267</v>
      </c>
      <c r="O65" s="224"/>
      <c r="P65" s="209"/>
      <c r="Q65" s="209"/>
    </row>
    <row r="66" spans="1:17" x14ac:dyDescent="0.25">
      <c r="A66" s="43">
        <v>65</v>
      </c>
      <c r="B66" s="44" t="s">
        <v>47</v>
      </c>
      <c r="C66" s="43" t="s">
        <v>3</v>
      </c>
      <c r="D66" s="45">
        <v>70.305421000600006</v>
      </c>
      <c r="E66" s="161">
        <v>71.618006781800005</v>
      </c>
      <c r="F66" s="161">
        <v>70.901243879800006</v>
      </c>
      <c r="G66" s="161">
        <v>70.023167467900009</v>
      </c>
      <c r="H66" s="161">
        <v>68.974910597800005</v>
      </c>
      <c r="J66" s="46">
        <f t="shared" si="4"/>
        <v>-1.3305104028000017</v>
      </c>
      <c r="K66" s="47" t="s">
        <v>267</v>
      </c>
      <c r="L66" s="46" t="s">
        <v>267</v>
      </c>
      <c r="M66" s="47" t="s">
        <v>267</v>
      </c>
      <c r="N66" s="48" t="s">
        <v>267</v>
      </c>
      <c r="O66" s="224"/>
      <c r="P66" s="209"/>
      <c r="Q66" s="209"/>
    </row>
    <row r="67" spans="1:17" x14ac:dyDescent="0.25">
      <c r="A67" s="43">
        <v>66</v>
      </c>
      <c r="B67" s="44" t="s">
        <v>48</v>
      </c>
      <c r="C67" s="43" t="s">
        <v>3</v>
      </c>
      <c r="D67" s="45">
        <v>85.414876744500006</v>
      </c>
      <c r="E67" s="161">
        <v>86.341837173100004</v>
      </c>
      <c r="F67" s="161">
        <v>86.08094945469999</v>
      </c>
      <c r="G67" s="161">
        <v>85.832207521000001</v>
      </c>
      <c r="H67" s="161">
        <v>85.140665646800002</v>
      </c>
      <c r="J67" s="46">
        <f t="shared" si="4"/>
        <v>-0.27421109770000385</v>
      </c>
      <c r="K67" s="47" t="s">
        <v>267</v>
      </c>
      <c r="L67" s="46" t="s">
        <v>267</v>
      </c>
      <c r="M67" s="47" t="s">
        <v>267</v>
      </c>
      <c r="N67" s="48" t="s">
        <v>267</v>
      </c>
      <c r="O67" s="224"/>
      <c r="P67" s="209"/>
      <c r="Q67" s="209"/>
    </row>
    <row r="68" spans="1:17" x14ac:dyDescent="0.25">
      <c r="A68" s="43">
        <v>67</v>
      </c>
      <c r="B68" s="44" t="s">
        <v>49</v>
      </c>
      <c r="C68" s="43" t="s">
        <v>3</v>
      </c>
      <c r="D68" s="45">
        <v>97.165164376299998</v>
      </c>
      <c r="E68" s="161">
        <v>97.141215016199993</v>
      </c>
      <c r="F68" s="161">
        <v>97.38405413320001</v>
      </c>
      <c r="G68" s="161">
        <v>97.376451775199996</v>
      </c>
      <c r="H68" s="161">
        <v>97.538429797799992</v>
      </c>
      <c r="J68" s="46">
        <f t="shared" si="4"/>
        <v>0.37326542149999398</v>
      </c>
      <c r="K68" s="47" t="s">
        <v>267</v>
      </c>
      <c r="L68" s="46" t="s">
        <v>267</v>
      </c>
      <c r="M68" s="47" t="s">
        <v>267</v>
      </c>
      <c r="N68" s="48" t="s">
        <v>267</v>
      </c>
      <c r="O68" s="224"/>
      <c r="P68" s="209"/>
      <c r="Q68" s="209"/>
    </row>
    <row r="69" spans="1:17" x14ac:dyDescent="0.25">
      <c r="A69" s="43">
        <v>68</v>
      </c>
      <c r="B69" s="44" t="s">
        <v>50</v>
      </c>
      <c r="C69" s="43" t="s">
        <v>3</v>
      </c>
      <c r="D69" s="45">
        <v>99.836447523700002</v>
      </c>
      <c r="E69" s="161">
        <v>99.841197426899996</v>
      </c>
      <c r="F69" s="161">
        <v>99.871350870800001</v>
      </c>
      <c r="G69" s="161">
        <v>99.853866048200004</v>
      </c>
      <c r="H69" s="161">
        <v>99.912630621900007</v>
      </c>
      <c r="J69" s="46">
        <f t="shared" si="4"/>
        <v>7.6183098200004906E-2</v>
      </c>
      <c r="K69" s="47" t="s">
        <v>267</v>
      </c>
      <c r="L69" s="46" t="s">
        <v>267</v>
      </c>
      <c r="M69" s="47" t="s">
        <v>267</v>
      </c>
      <c r="N69" s="48" t="s">
        <v>267</v>
      </c>
      <c r="O69" s="224"/>
      <c r="P69" s="209"/>
      <c r="Q69" s="209"/>
    </row>
    <row r="70" spans="1:17" x14ac:dyDescent="0.25">
      <c r="A70" s="22">
        <v>69</v>
      </c>
      <c r="B70" s="23" t="s">
        <v>51</v>
      </c>
      <c r="C70" s="22"/>
      <c r="D70" s="49">
        <v>757.50325218000103</v>
      </c>
      <c r="E70" s="166">
        <v>698.25598860147602</v>
      </c>
      <c r="F70" s="166">
        <v>1069.4265919842501</v>
      </c>
      <c r="G70" s="166">
        <v>858.59340168893402</v>
      </c>
      <c r="H70" s="166">
        <v>794.79758385746902</v>
      </c>
      <c r="J70" s="50">
        <f t="shared" si="4"/>
        <v>37.294331677467994</v>
      </c>
      <c r="K70" s="26" t="s">
        <v>267</v>
      </c>
      <c r="L70" s="50" t="s">
        <v>267</v>
      </c>
      <c r="M70" s="26" t="s">
        <v>267</v>
      </c>
      <c r="N70" s="25" t="s">
        <v>267</v>
      </c>
      <c r="P70" s="209"/>
      <c r="Q70" s="209"/>
    </row>
    <row r="71" spans="1:17" x14ac:dyDescent="0.25">
      <c r="A71" s="17">
        <v>70</v>
      </c>
      <c r="B71" s="18" t="s">
        <v>52</v>
      </c>
      <c r="C71" s="17" t="s">
        <v>4</v>
      </c>
      <c r="D71" s="41">
        <v>3833232.8609119402</v>
      </c>
      <c r="E71" s="41">
        <v>3811037.3431927599</v>
      </c>
      <c r="F71" s="41">
        <v>4060869.05927668</v>
      </c>
      <c r="G71" s="41">
        <v>4098664.1256491598</v>
      </c>
      <c r="H71" s="41">
        <v>4161137.2818511399</v>
      </c>
      <c r="J71" s="219">
        <f>H71/D71-1</f>
        <v>8.5542525809712888E-2</v>
      </c>
      <c r="K71" s="21">
        <f>H71-D71</f>
        <v>327904.42093919963</v>
      </c>
      <c r="L71" s="20">
        <f>H71/G71-1</f>
        <v>1.5242321470312126E-2</v>
      </c>
      <c r="M71" s="21">
        <f>H71-G71</f>
        <v>62473.156201980077</v>
      </c>
      <c r="N71" s="20" t="s">
        <v>267</v>
      </c>
      <c r="O71" s="209"/>
      <c r="P71" s="209"/>
      <c r="Q71" s="209"/>
    </row>
    <row r="72" spans="1:17" x14ac:dyDescent="0.25">
      <c r="A72" s="33">
        <v>71</v>
      </c>
      <c r="B72" s="38" t="s">
        <v>53</v>
      </c>
      <c r="C72" s="33" t="s">
        <v>3</v>
      </c>
      <c r="D72" s="51">
        <v>18.910220902800003</v>
      </c>
      <c r="E72" s="51">
        <v>14.195805831700001</v>
      </c>
      <c r="F72" s="51">
        <v>14.964728645200001</v>
      </c>
      <c r="G72" s="51">
        <v>13.735457629500001</v>
      </c>
      <c r="H72" s="51">
        <v>8.5730373531000001</v>
      </c>
      <c r="J72" s="220">
        <f>H72-D72</f>
        <v>-10.337183549700002</v>
      </c>
      <c r="K72" s="37" t="s">
        <v>267</v>
      </c>
      <c r="L72" s="52">
        <f>H72-G72</f>
        <v>-5.1624202764000007</v>
      </c>
      <c r="M72" s="37" t="s">
        <v>267</v>
      </c>
      <c r="N72" s="36" t="s">
        <v>267</v>
      </c>
      <c r="O72" s="209"/>
      <c r="P72" s="209"/>
      <c r="Q72" s="209"/>
    </row>
    <row r="73" spans="1:17" x14ac:dyDescent="0.25">
      <c r="A73" s="22">
        <v>72</v>
      </c>
      <c r="B73" s="23" t="s">
        <v>54</v>
      </c>
      <c r="C73" s="22" t="s">
        <v>3</v>
      </c>
      <c r="D73" s="49">
        <v>8.3265181022999997</v>
      </c>
      <c r="E73" s="49">
        <v>6.8081987290999999</v>
      </c>
      <c r="F73" s="49">
        <v>6.0101023358000001</v>
      </c>
      <c r="G73" s="49">
        <v>5.6482849479138357</v>
      </c>
      <c r="H73" s="49">
        <v>5.1835671949000002</v>
      </c>
      <c r="J73" s="221">
        <f>H73-D73</f>
        <v>-3.1429509073999995</v>
      </c>
      <c r="K73" s="26" t="s">
        <v>267</v>
      </c>
      <c r="L73" s="50">
        <f>H73-G73</f>
        <v>-0.46471775301383556</v>
      </c>
      <c r="M73" s="26" t="s">
        <v>267</v>
      </c>
      <c r="N73" s="25" t="s">
        <v>267</v>
      </c>
      <c r="O73" s="209"/>
      <c r="P73" s="209"/>
      <c r="Q73" s="209"/>
    </row>
    <row r="74" spans="1:17" x14ac:dyDescent="0.25">
      <c r="A74" s="53">
        <v>73</v>
      </c>
      <c r="B74" s="54" t="s">
        <v>55</v>
      </c>
      <c r="C74" s="53" t="s">
        <v>3</v>
      </c>
      <c r="D74" s="164">
        <v>3.6031625798000002</v>
      </c>
      <c r="E74" s="49">
        <v>3.5707262577999996</v>
      </c>
      <c r="F74" s="55">
        <v>3.7263280156</v>
      </c>
      <c r="G74" s="55">
        <v>3.5276736273</v>
      </c>
      <c r="H74" s="55">
        <v>0</v>
      </c>
      <c r="J74" s="222">
        <f>H74-D74</f>
        <v>-3.6031625798000002</v>
      </c>
      <c r="K74" s="57" t="s">
        <v>267</v>
      </c>
      <c r="L74" s="56"/>
      <c r="M74" s="57" t="s">
        <v>267</v>
      </c>
      <c r="N74" s="58" t="s">
        <v>267</v>
      </c>
      <c r="O74" s="213"/>
      <c r="P74" s="209"/>
      <c r="Q74" s="209"/>
    </row>
    <row r="75" spans="1:17" x14ac:dyDescent="0.25">
      <c r="A75" s="17">
        <v>74</v>
      </c>
      <c r="B75" s="18" t="s">
        <v>56</v>
      </c>
      <c r="C75" s="17" t="s">
        <v>4</v>
      </c>
      <c r="D75" s="41">
        <v>907642.01989366999</v>
      </c>
      <c r="E75" s="41">
        <v>876301.26709055004</v>
      </c>
      <c r="F75" s="41">
        <v>908459.26726007997</v>
      </c>
      <c r="G75" s="41">
        <v>912857.30368103005</v>
      </c>
      <c r="H75" s="41">
        <v>945030.61030578101</v>
      </c>
      <c r="J75" s="219">
        <f>H75/D75-1</f>
        <v>4.1193102118047609E-2</v>
      </c>
      <c r="K75" s="21">
        <f>H75-D75</f>
        <v>37388.590412111022</v>
      </c>
      <c r="L75" s="20">
        <f>H75/G75-1</f>
        <v>3.5244617636310149E-2</v>
      </c>
      <c r="M75" s="21">
        <f>H75-G75</f>
        <v>32173.306624750956</v>
      </c>
      <c r="N75" s="20" t="s">
        <v>267</v>
      </c>
      <c r="O75" s="213"/>
      <c r="P75" s="209"/>
      <c r="Q75" s="199"/>
    </row>
    <row r="76" spans="1:17" x14ac:dyDescent="0.25">
      <c r="A76" s="33">
        <v>75</v>
      </c>
      <c r="B76" s="38" t="s">
        <v>57</v>
      </c>
      <c r="C76" s="33" t="s">
        <v>3</v>
      </c>
      <c r="D76" s="51">
        <v>14.7711693</v>
      </c>
      <c r="E76" s="51">
        <v>8.1199072711000007</v>
      </c>
      <c r="F76" s="51">
        <v>8.7434613529999989</v>
      </c>
      <c r="G76" s="51">
        <v>4.9890874495000004</v>
      </c>
      <c r="H76" s="51">
        <v>3.8395712467999998</v>
      </c>
      <c r="J76" s="220">
        <f>H76-D76</f>
        <v>-10.9315980532</v>
      </c>
      <c r="K76" s="37" t="s">
        <v>267</v>
      </c>
      <c r="L76" s="52">
        <f>H76-G76</f>
        <v>-1.1495162027000005</v>
      </c>
      <c r="M76" s="37" t="s">
        <v>267</v>
      </c>
      <c r="N76" s="36" t="s">
        <v>267</v>
      </c>
      <c r="O76" s="213"/>
      <c r="P76" s="209"/>
      <c r="Q76" s="209"/>
    </row>
    <row r="77" spans="1:17" x14ac:dyDescent="0.25">
      <c r="A77" s="22">
        <v>76</v>
      </c>
      <c r="B77" s="23" t="s">
        <v>58</v>
      </c>
      <c r="C77" s="22" t="s">
        <v>3</v>
      </c>
      <c r="D77" s="49">
        <v>34.644392350099999</v>
      </c>
      <c r="E77" s="49">
        <v>28.6527034902</v>
      </c>
      <c r="F77" s="49">
        <v>25.646026298899997</v>
      </c>
      <c r="G77" s="49">
        <v>24.50134078135109</v>
      </c>
      <c r="H77" s="49">
        <v>22.841226703025335</v>
      </c>
      <c r="J77" s="221">
        <f>H77-D77</f>
        <v>-11.803165647074664</v>
      </c>
      <c r="K77" s="26" t="s">
        <v>267</v>
      </c>
      <c r="L77" s="50">
        <f>H77-G77</f>
        <v>-1.6601140783257549</v>
      </c>
      <c r="M77" s="26" t="s">
        <v>267</v>
      </c>
      <c r="N77" s="25" t="s">
        <v>267</v>
      </c>
      <c r="O77" s="236"/>
      <c r="Q77" s="209"/>
    </row>
    <row r="78" spans="1:17" x14ac:dyDescent="0.25">
      <c r="A78" s="33">
        <v>77</v>
      </c>
      <c r="B78" s="38" t="s">
        <v>59</v>
      </c>
      <c r="C78" s="33" t="s">
        <v>4</v>
      </c>
      <c r="D78" s="51">
        <v>780097.13102120999</v>
      </c>
      <c r="E78" s="51">
        <v>762961.86471384997</v>
      </c>
      <c r="F78" s="51">
        <v>783501.90973743005</v>
      </c>
      <c r="G78" s="51">
        <v>804046.02359559003</v>
      </c>
      <c r="H78" s="45" t="s">
        <v>316</v>
      </c>
      <c r="I78" s="36"/>
      <c r="J78" s="220" t="e">
        <f>H78/D78-1</f>
        <v>#VALUE!</v>
      </c>
      <c r="K78" s="37" t="e">
        <f>H78-D78</f>
        <v>#VALUE!</v>
      </c>
      <c r="L78" s="36" t="e">
        <f>H78/G78-1</f>
        <v>#VALUE!</v>
      </c>
      <c r="M78" s="37" t="s">
        <v>267</v>
      </c>
      <c r="N78" s="36" t="s">
        <v>267</v>
      </c>
      <c r="O78" s="213"/>
      <c r="Q78" s="209"/>
    </row>
    <row r="79" spans="1:17" x14ac:dyDescent="0.25">
      <c r="A79" s="33">
        <v>78</v>
      </c>
      <c r="B79" s="38" t="s">
        <v>60</v>
      </c>
      <c r="C79" s="33" t="s">
        <v>4</v>
      </c>
      <c r="D79" s="51">
        <v>253274.43235587</v>
      </c>
      <c r="E79" s="51">
        <v>254803.90183742999</v>
      </c>
      <c r="F79" s="51">
        <v>264479.35970879998</v>
      </c>
      <c r="G79" s="51">
        <v>273533.05854555999</v>
      </c>
      <c r="H79" s="45" t="s">
        <v>316</v>
      </c>
      <c r="I79" s="36"/>
      <c r="J79" s="220" t="e">
        <f>H79/D79-1</f>
        <v>#VALUE!</v>
      </c>
      <c r="K79" s="37" t="e">
        <f>H79-D79</f>
        <v>#VALUE!</v>
      </c>
      <c r="L79" s="36" t="e">
        <f>H79/G79-1</f>
        <v>#VALUE!</v>
      </c>
      <c r="M79" s="37" t="s">
        <v>267</v>
      </c>
      <c r="N79" s="36" t="s">
        <v>267</v>
      </c>
      <c r="O79" s="213"/>
      <c r="P79" s="213"/>
      <c r="Q79" s="230"/>
    </row>
    <row r="80" spans="1:17" x14ac:dyDescent="0.25">
      <c r="A80" s="22">
        <v>79</v>
      </c>
      <c r="B80" s="23" t="s">
        <v>61</v>
      </c>
      <c r="C80" s="22" t="s">
        <v>4</v>
      </c>
      <c r="D80" s="49">
        <v>526822.69866533997</v>
      </c>
      <c r="E80" s="49">
        <v>508157.96287642</v>
      </c>
      <c r="F80" s="49">
        <v>519022.55002863001</v>
      </c>
      <c r="G80" s="49">
        <v>530512.96505003003</v>
      </c>
      <c r="H80" s="45" t="s">
        <v>316</v>
      </c>
      <c r="J80" s="221" t="e">
        <f>H80/D80-1</f>
        <v>#VALUE!</v>
      </c>
      <c r="K80" s="26" t="e">
        <f>H80-D80</f>
        <v>#VALUE!</v>
      </c>
      <c r="L80" s="25" t="e">
        <f>H80/G80-1</f>
        <v>#VALUE!</v>
      </c>
      <c r="M80" s="26" t="s">
        <v>267</v>
      </c>
      <c r="N80" s="25" t="s">
        <v>267</v>
      </c>
      <c r="O80" s="213"/>
      <c r="P80" s="213"/>
      <c r="Q80" s="213"/>
    </row>
    <row r="81" spans="1:17" x14ac:dyDescent="0.25">
      <c r="A81" s="33">
        <v>80</v>
      </c>
      <c r="B81" s="38" t="s">
        <v>61</v>
      </c>
      <c r="C81" s="33" t="s">
        <v>3</v>
      </c>
      <c r="D81" s="59">
        <v>2.080046903135</v>
      </c>
      <c r="E81" s="59">
        <v>1.994309974109</v>
      </c>
      <c r="F81" s="59">
        <v>1.962431210511</v>
      </c>
      <c r="G81" s="59">
        <v>1.939483906884</v>
      </c>
      <c r="H81" s="231" t="s">
        <v>316</v>
      </c>
      <c r="J81" s="220" t="e">
        <f>H81-D81</f>
        <v>#VALUE!</v>
      </c>
      <c r="K81" s="37" t="s">
        <v>267</v>
      </c>
      <c r="L81" s="52" t="e">
        <f>H81-G81</f>
        <v>#VALUE!</v>
      </c>
      <c r="M81" s="37" t="s">
        <v>267</v>
      </c>
      <c r="N81" s="36" t="s">
        <v>267</v>
      </c>
      <c r="O81" s="209"/>
      <c r="P81" s="209"/>
      <c r="Q81" s="209"/>
    </row>
    <row r="82" spans="1:17" x14ac:dyDescent="0.25">
      <c r="A82" s="22">
        <v>81</v>
      </c>
      <c r="B82" s="23" t="s">
        <v>62</v>
      </c>
      <c r="C82" s="22" t="s">
        <v>4</v>
      </c>
      <c r="D82" s="49">
        <v>220631.20249815</v>
      </c>
      <c r="E82" s="49">
        <v>219798.99650584999</v>
      </c>
      <c r="F82" s="49">
        <v>225774.97550900001</v>
      </c>
      <c r="G82" s="49">
        <v>225170.09619692998</v>
      </c>
      <c r="H82" s="49">
        <v>231578.41264103001</v>
      </c>
      <c r="J82" s="221">
        <f>H82/D82-1</f>
        <v>4.9617687883343642E-2</v>
      </c>
      <c r="K82" s="26">
        <f>H82-D82</f>
        <v>10947.210142880009</v>
      </c>
      <c r="L82" s="25">
        <f>H82/G82-1</f>
        <v>2.8459891221503053E-2</v>
      </c>
      <c r="M82" s="26" t="s">
        <v>267</v>
      </c>
      <c r="N82" s="25" t="s">
        <v>267</v>
      </c>
      <c r="O82" s="209"/>
      <c r="P82" s="209"/>
      <c r="Q82" s="209"/>
    </row>
    <row r="83" spans="1:17" ht="22.5" x14ac:dyDescent="0.25">
      <c r="A83" s="33">
        <v>82</v>
      </c>
      <c r="B83" s="38" t="s">
        <v>63</v>
      </c>
      <c r="C83" s="33" t="s">
        <v>4</v>
      </c>
      <c r="D83" s="60" t="s">
        <v>281</v>
      </c>
      <c r="E83" s="60" t="s">
        <v>281</v>
      </c>
      <c r="F83" s="60" t="s">
        <v>281</v>
      </c>
      <c r="G83" s="60" t="s">
        <v>281</v>
      </c>
      <c r="H83" s="60" t="s">
        <v>281</v>
      </c>
      <c r="J83" s="33" t="s">
        <v>267</v>
      </c>
      <c r="K83" s="37" t="s">
        <v>267</v>
      </c>
      <c r="L83" s="33" t="s">
        <v>267</v>
      </c>
      <c r="M83" s="37" t="s">
        <v>267</v>
      </c>
      <c r="N83" s="36" t="s">
        <v>267</v>
      </c>
      <c r="O83" s="209"/>
      <c r="P83" s="209"/>
      <c r="Q83" s="209"/>
    </row>
    <row r="84" spans="1:17" x14ac:dyDescent="0.25">
      <c r="A84" s="33">
        <v>83</v>
      </c>
      <c r="B84" s="38" t="s">
        <v>64</v>
      </c>
      <c r="C84" s="33" t="s">
        <v>4</v>
      </c>
      <c r="D84" s="60" t="s">
        <v>281</v>
      </c>
      <c r="E84" s="60" t="s">
        <v>281</v>
      </c>
      <c r="F84" s="60" t="s">
        <v>281</v>
      </c>
      <c r="G84" s="60" t="s">
        <v>281</v>
      </c>
      <c r="H84" s="60" t="s">
        <v>281</v>
      </c>
      <c r="J84" s="33" t="s">
        <v>267</v>
      </c>
      <c r="K84" s="37" t="s">
        <v>267</v>
      </c>
      <c r="L84" s="33" t="s">
        <v>267</v>
      </c>
      <c r="M84" s="37" t="s">
        <v>267</v>
      </c>
      <c r="N84" s="36" t="s">
        <v>267</v>
      </c>
      <c r="O84" s="209"/>
      <c r="P84" s="209"/>
      <c r="Q84" s="209"/>
    </row>
    <row r="85" spans="1:17" x14ac:dyDescent="0.25">
      <c r="A85" s="33">
        <v>84</v>
      </c>
      <c r="B85" s="38" t="s">
        <v>65</v>
      </c>
      <c r="C85" s="33" t="s">
        <v>4</v>
      </c>
      <c r="D85" s="60" t="s">
        <v>281</v>
      </c>
      <c r="E85" s="60" t="s">
        <v>281</v>
      </c>
      <c r="F85" s="60" t="s">
        <v>281</v>
      </c>
      <c r="G85" s="60" t="s">
        <v>281</v>
      </c>
      <c r="H85" s="60" t="s">
        <v>281</v>
      </c>
      <c r="J85" s="33" t="s">
        <v>267</v>
      </c>
      <c r="K85" s="37" t="s">
        <v>267</v>
      </c>
      <c r="L85" s="33" t="s">
        <v>267</v>
      </c>
      <c r="M85" s="37" t="s">
        <v>267</v>
      </c>
      <c r="N85" s="36" t="s">
        <v>267</v>
      </c>
      <c r="O85" s="209"/>
      <c r="P85" s="209"/>
      <c r="Q85" s="209"/>
    </row>
    <row r="86" spans="1:17" x14ac:dyDescent="0.25">
      <c r="A86" s="22">
        <v>85</v>
      </c>
      <c r="B86" s="23" t="s">
        <v>66</v>
      </c>
      <c r="C86" s="22" t="s">
        <v>3</v>
      </c>
      <c r="D86" s="61" t="s">
        <v>281</v>
      </c>
      <c r="E86" s="60" t="s">
        <v>281</v>
      </c>
      <c r="F86" s="60" t="s">
        <v>281</v>
      </c>
      <c r="G86" s="60" t="s">
        <v>281</v>
      </c>
      <c r="H86" s="60" t="s">
        <v>281</v>
      </c>
      <c r="J86" s="33" t="s">
        <v>267</v>
      </c>
      <c r="K86" s="26" t="s">
        <v>267</v>
      </c>
      <c r="L86" s="22" t="s">
        <v>267</v>
      </c>
      <c r="M86" s="26" t="s">
        <v>267</v>
      </c>
      <c r="N86" s="25" t="s">
        <v>267</v>
      </c>
      <c r="O86" s="209"/>
      <c r="P86" s="209"/>
      <c r="Q86" s="209"/>
    </row>
    <row r="87" spans="1:17" x14ac:dyDescent="0.25">
      <c r="A87" s="17">
        <v>86</v>
      </c>
      <c r="B87" s="18" t="s">
        <v>67</v>
      </c>
      <c r="C87" s="17" t="s">
        <v>4</v>
      </c>
      <c r="D87" s="41">
        <v>2361901.50422255</v>
      </c>
      <c r="E87" s="41">
        <v>2410795.5110823698</v>
      </c>
      <c r="F87" s="41">
        <v>2558377.2951182099</v>
      </c>
      <c r="G87" s="41">
        <v>2603196.2670846302</v>
      </c>
      <c r="H87" s="41">
        <v>2681848.0666345698</v>
      </c>
      <c r="J87" s="20">
        <f t="shared" ref="J87:J92" si="6">H87/D87-1</f>
        <v>0.13546143301912772</v>
      </c>
      <c r="K87" s="21">
        <f t="shared" ref="K87:K92" si="7">H87-D87</f>
        <v>319946.56241201982</v>
      </c>
      <c r="L87" s="20">
        <f t="shared" ref="L87:L92" si="8">H87/G87-1</f>
        <v>3.0213549606086021E-2</v>
      </c>
      <c r="M87" s="21">
        <f t="shared" ref="M87:M92" si="9">H87-G87</f>
        <v>78651.799549939577</v>
      </c>
      <c r="N87" s="20" t="s">
        <v>267</v>
      </c>
      <c r="O87" s="209"/>
      <c r="P87" s="209"/>
      <c r="Q87" s="209"/>
    </row>
    <row r="88" spans="1:17" x14ac:dyDescent="0.25">
      <c r="A88" s="53">
        <v>87</v>
      </c>
      <c r="B88" s="38" t="s">
        <v>68</v>
      </c>
      <c r="C88" s="53" t="s">
        <v>4</v>
      </c>
      <c r="D88" s="62">
        <v>1272501.0451541999</v>
      </c>
      <c r="E88" s="62">
        <v>1324446.8985843</v>
      </c>
      <c r="F88" s="62">
        <v>1356367.1301311301</v>
      </c>
      <c r="G88" s="62">
        <v>1393920.5052580801</v>
      </c>
      <c r="H88" s="62">
        <v>1432931.81222381</v>
      </c>
      <c r="J88" s="58">
        <f t="shared" si="6"/>
        <v>0.1260751554433257</v>
      </c>
      <c r="K88" s="57">
        <f t="shared" si="7"/>
        <v>160430.76706961007</v>
      </c>
      <c r="L88" s="58">
        <f t="shared" si="8"/>
        <v>2.7986751625055595E-2</v>
      </c>
      <c r="M88" s="57">
        <f t="shared" si="9"/>
        <v>39011.30696572992</v>
      </c>
      <c r="N88" s="58" t="s">
        <v>267</v>
      </c>
      <c r="O88" s="209"/>
      <c r="P88" s="209"/>
      <c r="Q88" s="209"/>
    </row>
    <row r="89" spans="1:17" x14ac:dyDescent="0.25">
      <c r="A89" s="53">
        <v>88</v>
      </c>
      <c r="B89" s="54" t="s">
        <v>69</v>
      </c>
      <c r="C89" s="53" t="s">
        <v>4</v>
      </c>
      <c r="D89" s="62">
        <v>1089400.45906835</v>
      </c>
      <c r="E89" s="62">
        <v>1086348.6124980701</v>
      </c>
      <c r="F89" s="62">
        <v>1202010.16498708</v>
      </c>
      <c r="G89" s="62">
        <v>1209275.7618265499</v>
      </c>
      <c r="H89" s="62">
        <v>1248916.25441076</v>
      </c>
      <c r="J89" s="58">
        <f t="shared" si="6"/>
        <v>0.14642530578592483</v>
      </c>
      <c r="K89" s="57">
        <f t="shared" si="7"/>
        <v>159515.79534240998</v>
      </c>
      <c r="L89" s="58">
        <f t="shared" si="8"/>
        <v>3.2780358157791234E-2</v>
      </c>
      <c r="M89" s="57">
        <f t="shared" si="9"/>
        <v>39640.492584210122</v>
      </c>
      <c r="N89" s="58" t="s">
        <v>267</v>
      </c>
      <c r="O89" s="209"/>
      <c r="P89" s="209"/>
      <c r="Q89" s="209"/>
    </row>
    <row r="90" spans="1:17" x14ac:dyDescent="0.25">
      <c r="A90" s="53">
        <v>89</v>
      </c>
      <c r="B90" s="54" t="s">
        <v>70</v>
      </c>
      <c r="C90" s="53" t="s">
        <v>4</v>
      </c>
      <c r="D90" s="62">
        <v>748285.50000702997</v>
      </c>
      <c r="E90" s="62">
        <v>750876.11234118999</v>
      </c>
      <c r="F90" s="62">
        <v>838936.77922158001</v>
      </c>
      <c r="G90" s="62">
        <v>860134.26908533997</v>
      </c>
      <c r="H90" s="62">
        <v>874824.93849731004</v>
      </c>
      <c r="J90" s="58">
        <f t="shared" si="6"/>
        <v>0.16910582723985867</v>
      </c>
      <c r="K90" s="57">
        <f t="shared" si="7"/>
        <v>126539.43849028007</v>
      </c>
      <c r="L90" s="58">
        <f t="shared" si="8"/>
        <v>1.7079507165308039E-2</v>
      </c>
      <c r="M90" s="57">
        <f t="shared" si="9"/>
        <v>14690.66941197007</v>
      </c>
      <c r="N90" s="58" t="s">
        <v>267</v>
      </c>
      <c r="O90" s="209"/>
      <c r="P90" s="209"/>
      <c r="Q90" s="209"/>
    </row>
    <row r="91" spans="1:17" x14ac:dyDescent="0.25">
      <c r="A91" s="53">
        <v>90</v>
      </c>
      <c r="B91" s="54" t="s">
        <v>71</v>
      </c>
      <c r="C91" s="53" t="s">
        <v>4</v>
      </c>
      <c r="D91" s="62">
        <v>245004.64942328</v>
      </c>
      <c r="E91" s="62">
        <v>236098.93025229999</v>
      </c>
      <c r="F91" s="62">
        <v>259570.59647285001</v>
      </c>
      <c r="G91" s="62">
        <v>251219.82336477001</v>
      </c>
      <c r="H91" s="62">
        <v>270370.90754545003</v>
      </c>
      <c r="J91" s="58">
        <f t="shared" si="6"/>
        <v>0.10353378265220692</v>
      </c>
      <c r="K91" s="57">
        <f t="shared" si="7"/>
        <v>25366.258122170024</v>
      </c>
      <c r="L91" s="58">
        <f t="shared" si="8"/>
        <v>7.6232376586272466E-2</v>
      </c>
      <c r="M91" s="57">
        <f t="shared" si="9"/>
        <v>19151.084180680016</v>
      </c>
      <c r="N91" s="58" t="s">
        <v>267</v>
      </c>
      <c r="O91" s="209"/>
      <c r="P91" s="209"/>
      <c r="Q91" s="209"/>
    </row>
    <row r="92" spans="1:17" x14ac:dyDescent="0.25">
      <c r="A92" s="53">
        <v>91</v>
      </c>
      <c r="B92" s="54" t="s">
        <v>72</v>
      </c>
      <c r="C92" s="53" t="s">
        <v>4</v>
      </c>
      <c r="D92" s="62">
        <v>87142.859020230098</v>
      </c>
      <c r="E92" s="62">
        <v>96331.249763469998</v>
      </c>
      <c r="F92" s="62">
        <v>81894.358021260006</v>
      </c>
      <c r="G92" s="62">
        <v>88360.706013439994</v>
      </c>
      <c r="H92" s="62">
        <v>89606.223499180007</v>
      </c>
      <c r="J92" s="58">
        <f t="shared" si="6"/>
        <v>2.826811636255866E-2</v>
      </c>
      <c r="K92" s="57">
        <f t="shared" si="7"/>
        <v>2463.3644789499085</v>
      </c>
      <c r="L92" s="58">
        <f t="shared" si="8"/>
        <v>1.4095829944484217E-2</v>
      </c>
      <c r="M92" s="57">
        <f t="shared" si="9"/>
        <v>1245.5174857400125</v>
      </c>
      <c r="N92" s="58" t="s">
        <v>267</v>
      </c>
      <c r="O92" s="209"/>
      <c r="P92" s="209"/>
      <c r="Q92" s="209"/>
    </row>
    <row r="93" spans="1:17" ht="22.5" x14ac:dyDescent="0.25">
      <c r="A93" s="33">
        <v>92</v>
      </c>
      <c r="B93" s="38" t="s">
        <v>73</v>
      </c>
      <c r="C93" s="33" t="s">
        <v>3</v>
      </c>
      <c r="D93" s="51">
        <v>17.188801798899998</v>
      </c>
      <c r="E93" s="62">
        <v>16.016642744799999</v>
      </c>
      <c r="F93" s="51">
        <v>14.5579237606</v>
      </c>
      <c r="G93" s="51">
        <v>16.808076890000002</v>
      </c>
      <c r="H93" s="51">
        <v>13.5503684032</v>
      </c>
      <c r="J93" s="52">
        <f>H93-D93</f>
        <v>-3.6384333956999981</v>
      </c>
      <c r="K93" s="37" t="s">
        <v>267</v>
      </c>
      <c r="L93" s="33" t="s">
        <v>267</v>
      </c>
      <c r="M93" s="37" t="s">
        <v>267</v>
      </c>
      <c r="N93" s="36" t="s">
        <v>267</v>
      </c>
      <c r="O93" s="209"/>
      <c r="Q93" s="209"/>
    </row>
    <row r="94" spans="1:17" x14ac:dyDescent="0.25">
      <c r="A94" s="33">
        <v>93</v>
      </c>
      <c r="B94" s="54" t="s">
        <v>68</v>
      </c>
      <c r="C94" s="33" t="s">
        <v>3</v>
      </c>
      <c r="D94" s="51">
        <v>22.498463116500002</v>
      </c>
      <c r="E94" s="62">
        <v>20.5013403745</v>
      </c>
      <c r="F94" s="51">
        <v>17.479388719700001</v>
      </c>
      <c r="G94" s="51">
        <v>18.0726773741</v>
      </c>
      <c r="H94" s="51">
        <v>12.609173478599999</v>
      </c>
      <c r="J94" s="52">
        <f>H94-D94</f>
        <v>-9.8892896379000028</v>
      </c>
      <c r="K94" s="37" t="s">
        <v>267</v>
      </c>
      <c r="L94" s="33" t="s">
        <v>267</v>
      </c>
      <c r="M94" s="37" t="s">
        <v>267</v>
      </c>
      <c r="N94" s="36" t="s">
        <v>267</v>
      </c>
      <c r="O94" s="209"/>
      <c r="Q94" s="209"/>
    </row>
    <row r="95" spans="1:17" x14ac:dyDescent="0.25">
      <c r="A95" s="33">
        <v>94</v>
      </c>
      <c r="B95" s="54" t="s">
        <v>69</v>
      </c>
      <c r="C95" s="33" t="s">
        <v>3</v>
      </c>
      <c r="D95" s="51">
        <v>11.541472068899999</v>
      </c>
      <c r="E95" s="62">
        <v>10.9809961358</v>
      </c>
      <c r="F95" s="51">
        <v>11.431022024499999</v>
      </c>
      <c r="G95" s="51">
        <v>15.383582931100001</v>
      </c>
      <c r="H95" s="51">
        <v>14.649807922800001</v>
      </c>
      <c r="J95" s="52">
        <f>H95-D95</f>
        <v>3.1083358539000017</v>
      </c>
      <c r="K95" s="37" t="s">
        <v>267</v>
      </c>
      <c r="L95" s="33" t="s">
        <v>267</v>
      </c>
      <c r="M95" s="37" t="s">
        <v>267</v>
      </c>
      <c r="N95" s="36" t="s">
        <v>267</v>
      </c>
      <c r="O95" s="209"/>
      <c r="P95" s="209"/>
      <c r="Q95" s="209"/>
    </row>
    <row r="96" spans="1:17" x14ac:dyDescent="0.25">
      <c r="A96" s="33">
        <v>95</v>
      </c>
      <c r="B96" s="38" t="s">
        <v>74</v>
      </c>
      <c r="C96" s="33" t="s">
        <v>4</v>
      </c>
      <c r="D96" s="51">
        <v>563689.33679571899</v>
      </c>
      <c r="E96" s="62">
        <v>523940.56501983898</v>
      </c>
      <c r="F96" s="51">
        <v>594032.49689839</v>
      </c>
      <c r="G96" s="51">
        <v>582610.55488349963</v>
      </c>
      <c r="H96" s="51">
        <v>537543.94943444</v>
      </c>
      <c r="J96" s="37">
        <f>H96/D96-1</f>
        <v>-4.6382618322890257E-2</v>
      </c>
      <c r="K96" s="37">
        <f>H96-D96</f>
        <v>-26145.38736127899</v>
      </c>
      <c r="L96" s="36">
        <f>H96/G96-1</f>
        <v>-7.7352881905943582E-2</v>
      </c>
      <c r="M96" s="37">
        <f>H96-G96</f>
        <v>-45066.605449059629</v>
      </c>
      <c r="N96" s="36" t="s">
        <v>267</v>
      </c>
      <c r="O96" s="209"/>
      <c r="P96" s="209"/>
      <c r="Q96" s="209"/>
    </row>
    <row r="97" spans="1:19" x14ac:dyDescent="0.25">
      <c r="A97" s="33">
        <v>96</v>
      </c>
      <c r="B97" s="38" t="s">
        <v>75</v>
      </c>
      <c r="C97" s="33" t="s">
        <v>4</v>
      </c>
      <c r="D97" s="51">
        <v>40193.126414550003</v>
      </c>
      <c r="E97" s="62">
        <v>24726.073256610001</v>
      </c>
      <c r="F97" s="51">
        <v>26220.052526169999</v>
      </c>
      <c r="G97" s="51">
        <v>23368.620299530001</v>
      </c>
      <c r="H97" s="51">
        <v>32517.463686949999</v>
      </c>
      <c r="J97" s="36">
        <f>H97/D97-1</f>
        <v>-0.19096953664249905</v>
      </c>
      <c r="K97" s="37">
        <f>H97-D97</f>
        <v>-7675.6627276000036</v>
      </c>
      <c r="L97" s="36">
        <f>H97/G97-1</f>
        <v>0.39150122130248333</v>
      </c>
      <c r="M97" s="37">
        <f>H97-G97</f>
        <v>9148.8433874199982</v>
      </c>
      <c r="N97" s="36" t="s">
        <v>267</v>
      </c>
      <c r="O97" s="209"/>
      <c r="P97" s="209"/>
      <c r="Q97" s="209"/>
    </row>
    <row r="98" spans="1:19" x14ac:dyDescent="0.25">
      <c r="A98" s="33">
        <v>97</v>
      </c>
      <c r="B98" s="38" t="s">
        <v>76</v>
      </c>
      <c r="C98" s="33" t="s">
        <v>3</v>
      </c>
      <c r="D98" s="51">
        <v>4.4283016357999996</v>
      </c>
      <c r="E98" s="62">
        <v>2.8216407055999997</v>
      </c>
      <c r="F98" s="51">
        <v>2.8862111346999999</v>
      </c>
      <c r="G98" s="51">
        <v>2.5595238717999997</v>
      </c>
      <c r="H98" s="51">
        <v>3.452893778</v>
      </c>
      <c r="J98" s="52">
        <f>H98-D98</f>
        <v>-0.97540785779999961</v>
      </c>
      <c r="K98" s="37" t="s">
        <v>267</v>
      </c>
      <c r="L98" s="52">
        <f>H98-G98</f>
        <v>0.89336990620000023</v>
      </c>
      <c r="M98" s="37" t="s">
        <v>267</v>
      </c>
      <c r="N98" s="36" t="s">
        <v>267</v>
      </c>
      <c r="O98" s="209"/>
      <c r="P98" s="209"/>
      <c r="Q98" s="209"/>
    </row>
    <row r="99" spans="1:19" ht="22.5" x14ac:dyDescent="0.25">
      <c r="A99" s="33">
        <v>98</v>
      </c>
      <c r="B99" s="38" t="s">
        <v>77</v>
      </c>
      <c r="C99" s="33" t="s">
        <v>3</v>
      </c>
      <c r="D99" s="51">
        <v>38.428444974100003</v>
      </c>
      <c r="E99" s="62">
        <v>36.349050056799996</v>
      </c>
      <c r="F99" s="51">
        <v>35.5091983107</v>
      </c>
      <c r="G99" s="51">
        <v>35.0725202645</v>
      </c>
      <c r="H99" s="51">
        <v>35.115533855099997</v>
      </c>
      <c r="J99" s="52">
        <f>H99-D99</f>
        <v>-3.312911119000006</v>
      </c>
      <c r="K99" s="37" t="s">
        <v>267</v>
      </c>
      <c r="L99" s="52">
        <f>H99-G99</f>
        <v>4.3013590599997542E-2</v>
      </c>
      <c r="M99" s="37" t="s">
        <v>267</v>
      </c>
      <c r="N99" s="36" t="s">
        <v>267</v>
      </c>
      <c r="O99" s="209"/>
      <c r="P99" s="209"/>
      <c r="Q99" s="209"/>
    </row>
    <row r="100" spans="1:19" x14ac:dyDescent="0.25">
      <c r="A100" s="33">
        <v>99</v>
      </c>
      <c r="B100" s="38" t="s">
        <v>78</v>
      </c>
      <c r="C100" s="33" t="s">
        <v>3</v>
      </c>
      <c r="D100" s="51">
        <v>23.678238521499999</v>
      </c>
      <c r="E100" s="62">
        <v>22.9937727756</v>
      </c>
      <c r="F100" s="51">
        <v>22.371055407</v>
      </c>
      <c r="G100" s="51">
        <v>22.278191757199998</v>
      </c>
      <c r="H100" s="51">
        <v>22.6319201216</v>
      </c>
      <c r="J100" s="52">
        <f>H100-D100</f>
        <v>-1.0463183998999988</v>
      </c>
      <c r="K100" s="37" t="s">
        <v>267</v>
      </c>
      <c r="L100" s="52">
        <f>H100-G100</f>
        <v>0.35372836440000199</v>
      </c>
      <c r="M100" s="37" t="s">
        <v>267</v>
      </c>
      <c r="N100" s="36" t="s">
        <v>267</v>
      </c>
      <c r="O100" s="213"/>
      <c r="P100" s="209"/>
      <c r="Q100" s="209"/>
    </row>
    <row r="101" spans="1:19" x14ac:dyDescent="0.25">
      <c r="A101" s="17">
        <v>100</v>
      </c>
      <c r="B101" s="18" t="s">
        <v>79</v>
      </c>
      <c r="C101" s="17" t="s">
        <v>4</v>
      </c>
      <c r="D101" s="41">
        <v>230578.37096063001</v>
      </c>
      <c r="E101" s="41">
        <v>247513.43041130999</v>
      </c>
      <c r="F101" s="41">
        <v>49389.766703480003</v>
      </c>
      <c r="G101" s="41">
        <v>121019.28958663999</v>
      </c>
      <c r="H101" s="41">
        <v>189738.3397984</v>
      </c>
      <c r="J101" s="232">
        <f>H101/D101-1</f>
        <v>-0.17711995705444206</v>
      </c>
      <c r="K101" s="21">
        <f>H101-D101</f>
        <v>-40840.031162230007</v>
      </c>
      <c r="L101" s="20" t="s">
        <v>267</v>
      </c>
      <c r="M101" s="21" t="s">
        <v>267</v>
      </c>
      <c r="N101" s="20" t="s">
        <v>267</v>
      </c>
      <c r="O101" s="213"/>
      <c r="P101" s="199"/>
      <c r="Q101" s="209"/>
    </row>
    <row r="102" spans="1:19" x14ac:dyDescent="0.25">
      <c r="A102" s="17">
        <v>101</v>
      </c>
      <c r="B102" s="18" t="s">
        <v>80</v>
      </c>
      <c r="C102" s="17" t="s">
        <v>4</v>
      </c>
      <c r="D102" s="41">
        <v>186330.65681141001</v>
      </c>
      <c r="E102" s="41">
        <v>201043.39294873</v>
      </c>
      <c r="F102" s="41">
        <v>39682.632182900001</v>
      </c>
      <c r="G102" s="41">
        <v>99459.207510290013</v>
      </c>
      <c r="H102" s="41">
        <v>157217.78624518999</v>
      </c>
      <c r="J102" s="232">
        <f t="shared" ref="J102:J132" si="10">H102/D102-1</f>
        <v>-0.15624305234798752</v>
      </c>
      <c r="K102" s="21">
        <f t="shared" ref="K102:K132" si="11">H102-D102</f>
        <v>-29112.870566220023</v>
      </c>
      <c r="L102" s="20" t="s">
        <v>267</v>
      </c>
      <c r="M102" s="21" t="s">
        <v>267</v>
      </c>
      <c r="N102" s="20" t="s">
        <v>267</v>
      </c>
      <c r="O102" s="213"/>
      <c r="P102" s="199"/>
      <c r="Q102" s="209"/>
    </row>
    <row r="103" spans="1:19" x14ac:dyDescent="0.25">
      <c r="A103" s="17">
        <v>102</v>
      </c>
      <c r="B103" s="18" t="s">
        <v>81</v>
      </c>
      <c r="C103" s="17" t="s">
        <v>4</v>
      </c>
      <c r="D103" s="41">
        <v>3833232.8609119402</v>
      </c>
      <c r="E103" s="41">
        <v>3811037.3431927599</v>
      </c>
      <c r="F103" s="41">
        <v>4060869.05927668</v>
      </c>
      <c r="G103" s="41">
        <v>4098664.1256491598</v>
      </c>
      <c r="H103" s="41">
        <v>4164464.3322463296</v>
      </c>
      <c r="J103" s="232">
        <f t="shared" si="10"/>
        <v>8.6410474748874977E-2</v>
      </c>
      <c r="K103" s="21">
        <f t="shared" si="11"/>
        <v>331231.47133438941</v>
      </c>
      <c r="L103" s="20">
        <f>H103/G103-1</f>
        <v>1.6054061660089936E-2</v>
      </c>
      <c r="M103" s="21">
        <f>H103-G103</f>
        <v>65800.206597169861</v>
      </c>
      <c r="N103" s="20" t="s">
        <v>267</v>
      </c>
      <c r="O103" s="213"/>
      <c r="P103" s="199"/>
      <c r="Q103" s="209"/>
    </row>
    <row r="104" spans="1:19" x14ac:dyDescent="0.25">
      <c r="A104" s="22">
        <v>103</v>
      </c>
      <c r="B104" s="23" t="s">
        <v>82</v>
      </c>
      <c r="C104" s="22" t="s">
        <v>4</v>
      </c>
      <c r="D104" s="49">
        <v>1014381.95671399</v>
      </c>
      <c r="E104" s="49">
        <v>1043101.90984411</v>
      </c>
      <c r="F104" s="49">
        <v>1064464.10663532</v>
      </c>
      <c r="G104" s="49">
        <v>1064511.0379522799</v>
      </c>
      <c r="H104" s="49">
        <v>1132017.34089126</v>
      </c>
      <c r="J104" s="25">
        <f t="shared" si="10"/>
        <v>0.11596754397952869</v>
      </c>
      <c r="K104" s="26">
        <f t="shared" si="11"/>
        <v>117635.38417727</v>
      </c>
      <c r="L104" s="25">
        <f t="shared" ref="L104:L132" si="12">H104/G104-1</f>
        <v>6.3415315137395734E-2</v>
      </c>
      <c r="M104" s="26">
        <f t="shared" ref="M104:M132" si="13">H104-G104</f>
        <v>67506.30293898005</v>
      </c>
      <c r="N104" s="25">
        <f>H104/H103</f>
        <v>0.27182783920750858</v>
      </c>
      <c r="O104" s="209"/>
      <c r="P104" s="209"/>
      <c r="Q104" s="209"/>
      <c r="R104" s="209"/>
      <c r="S104" s="209"/>
    </row>
    <row r="105" spans="1:19" x14ac:dyDescent="0.25">
      <c r="A105" s="22">
        <v>104</v>
      </c>
      <c r="B105" s="23" t="s">
        <v>83</v>
      </c>
      <c r="C105" s="22" t="s">
        <v>4</v>
      </c>
      <c r="D105" s="49">
        <v>586282.89698246005</v>
      </c>
      <c r="E105" s="49">
        <v>577626.90811679</v>
      </c>
      <c r="F105" s="49">
        <v>558045.23663154</v>
      </c>
      <c r="G105" s="49">
        <v>572828.15963116998</v>
      </c>
      <c r="H105" s="49">
        <v>617908.60820245999</v>
      </c>
      <c r="J105" s="25">
        <f t="shared" si="10"/>
        <v>5.394274911100827E-2</v>
      </c>
      <c r="K105" s="26">
        <f t="shared" si="11"/>
        <v>31625.711219999939</v>
      </c>
      <c r="L105" s="25">
        <f t="shared" si="12"/>
        <v>7.8698031535873181E-2</v>
      </c>
      <c r="M105" s="26">
        <f t="shared" si="13"/>
        <v>45080.448571290006</v>
      </c>
      <c r="N105" s="25">
        <f>H105/H103</f>
        <v>0.14837649188585017</v>
      </c>
      <c r="O105" s="209"/>
      <c r="P105" s="209"/>
      <c r="Q105" s="199"/>
    </row>
    <row r="106" spans="1:19" x14ac:dyDescent="0.25">
      <c r="A106" s="22">
        <v>105</v>
      </c>
      <c r="B106" s="23" t="s">
        <v>84</v>
      </c>
      <c r="C106" s="22" t="s">
        <v>4</v>
      </c>
      <c r="D106" s="49">
        <v>749013.82864635997</v>
      </c>
      <c r="E106" s="49">
        <v>794880.77470785996</v>
      </c>
      <c r="F106" s="49">
        <v>846185.21895538003</v>
      </c>
      <c r="G106" s="49">
        <v>870478.03409205005</v>
      </c>
      <c r="H106" s="49">
        <v>880050.77072238002</v>
      </c>
      <c r="J106" s="25">
        <f t="shared" si="10"/>
        <v>0.17494595835811722</v>
      </c>
      <c r="K106" s="26">
        <f t="shared" si="11"/>
        <v>131036.94207602006</v>
      </c>
      <c r="L106" s="25">
        <f t="shared" si="12"/>
        <v>1.0997103034673161E-2</v>
      </c>
      <c r="M106" s="26">
        <f t="shared" si="13"/>
        <v>9572.7366303299787</v>
      </c>
      <c r="N106" s="25">
        <f>H106/H103</f>
        <v>0.21132388237977223</v>
      </c>
      <c r="O106" s="209"/>
      <c r="P106" s="209"/>
      <c r="Q106" s="199"/>
      <c r="R106" s="237"/>
    </row>
    <row r="107" spans="1:19" x14ac:dyDescent="0.25">
      <c r="A107" s="33">
        <v>106</v>
      </c>
      <c r="B107" s="54" t="s">
        <v>85</v>
      </c>
      <c r="C107" s="33" t="s">
        <v>4</v>
      </c>
      <c r="D107" s="51">
        <v>685821.66861688998</v>
      </c>
      <c r="E107" s="51">
        <v>722610.68086856999</v>
      </c>
      <c r="F107" s="51">
        <v>769716.44180000003</v>
      </c>
      <c r="G107" s="51">
        <v>782788.38086769998</v>
      </c>
      <c r="H107" s="51">
        <v>779479.51500479004</v>
      </c>
      <c r="J107" s="36">
        <f t="shared" si="10"/>
        <v>0.13656297354497671</v>
      </c>
      <c r="K107" s="37">
        <f t="shared" si="11"/>
        <v>93657.846387900063</v>
      </c>
      <c r="L107" s="36">
        <f t="shared" si="12"/>
        <v>-4.2270247537937733E-3</v>
      </c>
      <c r="M107" s="37">
        <f t="shared" si="13"/>
        <v>-3308.8658629099373</v>
      </c>
      <c r="N107" s="36">
        <f>H107/H106</f>
        <v>0.88572107534769029</v>
      </c>
      <c r="O107" s="209"/>
      <c r="P107" s="209"/>
      <c r="Q107" s="199"/>
      <c r="R107" s="203"/>
    </row>
    <row r="108" spans="1:19" x14ac:dyDescent="0.25">
      <c r="A108" s="33">
        <v>107</v>
      </c>
      <c r="B108" s="54" t="s">
        <v>86</v>
      </c>
      <c r="C108" s="33" t="s">
        <v>4</v>
      </c>
      <c r="D108" s="51">
        <v>63192.160029469997</v>
      </c>
      <c r="E108" s="51">
        <v>72270.093839289999</v>
      </c>
      <c r="F108" s="51">
        <v>76468.777155379998</v>
      </c>
      <c r="G108" s="51">
        <v>87689.653224349997</v>
      </c>
      <c r="H108" s="51">
        <v>100571.25571759</v>
      </c>
      <c r="J108" s="36">
        <f t="shared" si="10"/>
        <v>0.59151476497540312</v>
      </c>
      <c r="K108" s="37">
        <f t="shared" si="11"/>
        <v>37379.095688120004</v>
      </c>
      <c r="L108" s="36">
        <f t="shared" si="12"/>
        <v>0.14689991372508926</v>
      </c>
      <c r="M108" s="37">
        <f t="shared" si="13"/>
        <v>12881.602493240003</v>
      </c>
      <c r="N108" s="36">
        <f>H108/H106</f>
        <v>0.11427892465230977</v>
      </c>
      <c r="O108" s="209"/>
      <c r="P108" s="209"/>
      <c r="Q108" s="199"/>
    </row>
    <row r="109" spans="1:19" x14ac:dyDescent="0.25">
      <c r="A109" s="22">
        <v>108</v>
      </c>
      <c r="B109" s="23" t="s">
        <v>87</v>
      </c>
      <c r="C109" s="22" t="s">
        <v>4</v>
      </c>
      <c r="D109" s="49">
        <v>445906.62039261003</v>
      </c>
      <c r="E109" s="49">
        <v>399379.16597039002</v>
      </c>
      <c r="F109" s="49">
        <v>470248.86255836999</v>
      </c>
      <c r="G109" s="49">
        <v>429261.73575231998</v>
      </c>
      <c r="H109" s="49">
        <v>400835.90479325998</v>
      </c>
      <c r="J109" s="25">
        <f t="shared" si="10"/>
        <v>-0.101076578678438</v>
      </c>
      <c r="K109" s="26">
        <f t="shared" si="11"/>
        <v>-45070.715599350049</v>
      </c>
      <c r="L109" s="25">
        <f t="shared" si="12"/>
        <v>-6.6220276795091348E-2</v>
      </c>
      <c r="M109" s="26">
        <f t="shared" si="13"/>
        <v>-28425.830959059997</v>
      </c>
      <c r="N109" s="25">
        <f>H109/H103</f>
        <v>9.6251491864032229E-2</v>
      </c>
      <c r="O109" s="209"/>
      <c r="P109" s="209"/>
      <c r="Q109" s="199"/>
    </row>
    <row r="110" spans="1:19" x14ac:dyDescent="0.25">
      <c r="A110" s="33">
        <v>109</v>
      </c>
      <c r="B110" s="54" t="s">
        <v>88</v>
      </c>
      <c r="C110" s="33" t="s">
        <v>4</v>
      </c>
      <c r="D110" s="51">
        <v>176254.34053556001</v>
      </c>
      <c r="E110" s="51">
        <v>140967.38243617999</v>
      </c>
      <c r="F110" s="51">
        <v>207042.23195895</v>
      </c>
      <c r="G110" s="51">
        <v>185739.50343791</v>
      </c>
      <c r="H110" s="51">
        <v>175794.20969605001</v>
      </c>
      <c r="J110" s="36">
        <f t="shared" si="10"/>
        <v>-2.6106071380248563E-3</v>
      </c>
      <c r="K110" s="37">
        <f t="shared" si="11"/>
        <v>-460.1308395100059</v>
      </c>
      <c r="L110" s="36">
        <f t="shared" si="12"/>
        <v>-5.3544311025815583E-2</v>
      </c>
      <c r="M110" s="37">
        <f t="shared" si="13"/>
        <v>-9945.2937418599904</v>
      </c>
      <c r="N110" s="36">
        <f>H110/H109</f>
        <v>0.43856901937644477</v>
      </c>
      <c r="O110" s="209"/>
      <c r="P110" s="209"/>
      <c r="Q110" s="199"/>
    </row>
    <row r="111" spans="1:19" x14ac:dyDescent="0.25">
      <c r="A111" s="33">
        <v>110</v>
      </c>
      <c r="B111" s="54" t="s">
        <v>89</v>
      </c>
      <c r="C111" s="33" t="s">
        <v>4</v>
      </c>
      <c r="D111" s="51">
        <v>167201.69955570999</v>
      </c>
      <c r="E111" s="51">
        <v>164094.04054650001</v>
      </c>
      <c r="F111" s="51">
        <v>164444.42623424999</v>
      </c>
      <c r="G111" s="51">
        <v>149825.69071535001</v>
      </c>
      <c r="H111" s="51">
        <v>130963.19511951999</v>
      </c>
      <c r="J111" s="36">
        <f t="shared" si="10"/>
        <v>-0.21673526365152573</v>
      </c>
      <c r="K111" s="37">
        <f t="shared" si="11"/>
        <v>-36238.504436189993</v>
      </c>
      <c r="L111" s="36">
        <f t="shared" si="12"/>
        <v>-0.12589626989717262</v>
      </c>
      <c r="M111" s="37">
        <f t="shared" si="13"/>
        <v>-18862.495595830012</v>
      </c>
      <c r="N111" s="36">
        <f>H111/H109</f>
        <v>0.32672520987626386</v>
      </c>
      <c r="O111" s="209"/>
      <c r="P111" s="209"/>
      <c r="Q111" s="199"/>
    </row>
    <row r="112" spans="1:19" x14ac:dyDescent="0.25">
      <c r="A112" s="33">
        <v>111</v>
      </c>
      <c r="B112" s="54" t="s">
        <v>90</v>
      </c>
      <c r="C112" s="33" t="s">
        <v>4</v>
      </c>
      <c r="D112" s="51">
        <v>40665.69498973</v>
      </c>
      <c r="E112" s="51">
        <v>35742.053208390003</v>
      </c>
      <c r="F112" s="51">
        <v>39759.167498520001</v>
      </c>
      <c r="G112" s="51">
        <v>40715.65068631</v>
      </c>
      <c r="H112" s="51">
        <v>37420.215476700003</v>
      </c>
      <c r="J112" s="36">
        <f t="shared" si="10"/>
        <v>-7.9808780197894946E-2</v>
      </c>
      <c r="K112" s="37">
        <f t="shared" si="11"/>
        <v>-3245.4795130299972</v>
      </c>
      <c r="L112" s="36">
        <f t="shared" si="12"/>
        <v>-8.0937800429603302E-2</v>
      </c>
      <c r="M112" s="37">
        <f t="shared" si="13"/>
        <v>-3295.4352096099974</v>
      </c>
      <c r="N112" s="36">
        <f>H112/H109</f>
        <v>9.3355448025546295E-2</v>
      </c>
      <c r="O112" s="209"/>
      <c r="P112" s="209"/>
      <c r="Q112" s="199"/>
    </row>
    <row r="113" spans="1:17" x14ac:dyDescent="0.25">
      <c r="A113" s="33">
        <v>112</v>
      </c>
      <c r="B113" s="54" t="s">
        <v>91</v>
      </c>
      <c r="C113" s="33" t="s">
        <v>4</v>
      </c>
      <c r="D113" s="51">
        <v>10273.70567965</v>
      </c>
      <c r="E113" s="51">
        <v>15537.86571181</v>
      </c>
      <c r="F113" s="51">
        <v>15033.72903662</v>
      </c>
      <c r="G113" s="51">
        <v>11964.494644099999</v>
      </c>
      <c r="H113" s="51">
        <v>11235.45693652</v>
      </c>
      <c r="J113" s="36">
        <f t="shared" si="10"/>
        <v>9.361288777962784E-2</v>
      </c>
      <c r="K113" s="37">
        <f t="shared" si="11"/>
        <v>961.75125687000036</v>
      </c>
      <c r="L113" s="36">
        <f t="shared" si="12"/>
        <v>-6.0933430894175356E-2</v>
      </c>
      <c r="M113" s="37">
        <f t="shared" si="13"/>
        <v>-729.03770757999882</v>
      </c>
      <c r="N113" s="36">
        <f>H113/H109</f>
        <v>2.8030066174623097E-2</v>
      </c>
      <c r="O113" s="209"/>
      <c r="P113" s="209"/>
      <c r="Q113" s="199"/>
    </row>
    <row r="114" spans="1:17" x14ac:dyDescent="0.25">
      <c r="A114" s="33">
        <v>113</v>
      </c>
      <c r="B114" s="54" t="s">
        <v>92</v>
      </c>
      <c r="C114" s="33" t="s">
        <v>4</v>
      </c>
      <c r="D114" s="51">
        <v>8016.4738047999999</v>
      </c>
      <c r="E114" s="51">
        <v>7800.6111133699997</v>
      </c>
      <c r="F114" s="51">
        <v>9738.2169513099998</v>
      </c>
      <c r="G114" s="51">
        <v>8794.76060813</v>
      </c>
      <c r="H114" s="51">
        <v>8892.1205998999994</v>
      </c>
      <c r="J114" s="36">
        <f t="shared" si="10"/>
        <v>0.10923091828425746</v>
      </c>
      <c r="K114" s="37">
        <f t="shared" si="11"/>
        <v>875.64679509999951</v>
      </c>
      <c r="L114" s="36">
        <f t="shared" si="12"/>
        <v>1.1070226480070167E-2</v>
      </c>
      <c r="M114" s="37">
        <f t="shared" si="13"/>
        <v>97.359991769999397</v>
      </c>
      <c r="N114" s="36">
        <f>H114/H109</f>
        <v>2.2183942340410618E-2</v>
      </c>
      <c r="O114" s="209"/>
      <c r="P114" s="209"/>
      <c r="Q114" s="199"/>
    </row>
    <row r="115" spans="1:17" ht="22.5" x14ac:dyDescent="0.25">
      <c r="A115" s="33">
        <v>114</v>
      </c>
      <c r="B115" s="54" t="s">
        <v>93</v>
      </c>
      <c r="C115" s="33" t="s">
        <v>4</v>
      </c>
      <c r="D115" s="51">
        <v>808.14593172000002</v>
      </c>
      <c r="E115" s="51">
        <v>161.33868838000001</v>
      </c>
      <c r="F115" s="51">
        <v>838.39724921000004</v>
      </c>
      <c r="G115" s="51">
        <v>193.27470618000001</v>
      </c>
      <c r="H115" s="51">
        <v>74.670477259999998</v>
      </c>
      <c r="J115" s="36">
        <f t="shared" si="10"/>
        <v>-0.90760273073320219</v>
      </c>
      <c r="K115" s="37">
        <f t="shared" si="11"/>
        <v>-733.47545446000004</v>
      </c>
      <c r="L115" s="36">
        <f t="shared" si="12"/>
        <v>-0.61365623709468675</v>
      </c>
      <c r="M115" s="37">
        <f t="shared" si="13"/>
        <v>-118.60422892000001</v>
      </c>
      <c r="N115" s="36">
        <f>H115/H109</f>
        <v>1.8628689787286633E-4</v>
      </c>
      <c r="O115" s="209"/>
      <c r="P115" s="209"/>
      <c r="Q115" s="199"/>
    </row>
    <row r="116" spans="1:17" x14ac:dyDescent="0.25">
      <c r="A116" s="33">
        <v>115</v>
      </c>
      <c r="B116" s="54" t="s">
        <v>94</v>
      </c>
      <c r="C116" s="33" t="s">
        <v>4</v>
      </c>
      <c r="D116" s="51">
        <v>44.925588210000001</v>
      </c>
      <c r="E116" s="51">
        <v>11.274662620000001</v>
      </c>
      <c r="F116" s="51">
        <v>9.6497653000000003</v>
      </c>
      <c r="G116" s="51">
        <v>1.31201876</v>
      </c>
      <c r="H116" s="51">
        <v>0.62685166999999997</v>
      </c>
      <c r="J116" s="36">
        <f t="shared" si="10"/>
        <v>-0.98604689009145863</v>
      </c>
      <c r="K116" s="37">
        <f t="shared" si="11"/>
        <v>-44.29873654</v>
      </c>
      <c r="L116" s="36">
        <f t="shared" si="12"/>
        <v>-0.52222354655965431</v>
      </c>
      <c r="M116" s="37">
        <f t="shared" si="13"/>
        <v>-0.68516708999999998</v>
      </c>
      <c r="N116" s="36">
        <f>H116/H109</f>
        <v>1.5638610775731596E-6</v>
      </c>
      <c r="O116" s="209"/>
      <c r="P116" s="209"/>
      <c r="Q116" s="199"/>
    </row>
    <row r="117" spans="1:17" x14ac:dyDescent="0.25">
      <c r="A117" s="33">
        <v>116</v>
      </c>
      <c r="B117" s="54" t="s">
        <v>95</v>
      </c>
      <c r="C117" s="33" t="s">
        <v>4</v>
      </c>
      <c r="D117" s="51">
        <v>42641.634307230001</v>
      </c>
      <c r="E117" s="51">
        <v>35064.599603139999</v>
      </c>
      <c r="F117" s="51">
        <v>33383.043864209998</v>
      </c>
      <c r="G117" s="51">
        <v>32027.048935579998</v>
      </c>
      <c r="H117" s="51">
        <v>36455.409635639997</v>
      </c>
      <c r="J117" s="36">
        <f t="shared" si="10"/>
        <v>-0.14507475550816573</v>
      </c>
      <c r="K117" s="37">
        <f t="shared" si="11"/>
        <v>-6186.2246715900037</v>
      </c>
      <c r="L117" s="36">
        <f t="shared" si="12"/>
        <v>0.13826939562765572</v>
      </c>
      <c r="M117" s="37">
        <f t="shared" si="13"/>
        <v>4428.3607000599986</v>
      </c>
      <c r="N117" s="36">
        <f>H117/H109</f>
        <v>9.094846344776096E-2</v>
      </c>
      <c r="O117" s="209"/>
      <c r="P117" s="209"/>
      <c r="Q117" s="199"/>
    </row>
    <row r="118" spans="1:17" x14ac:dyDescent="0.25">
      <c r="A118" s="22">
        <v>117</v>
      </c>
      <c r="B118" s="23" t="s">
        <v>96</v>
      </c>
      <c r="C118" s="22" t="s">
        <v>4</v>
      </c>
      <c r="D118" s="49">
        <v>171392.34278275</v>
      </c>
      <c r="E118" s="49">
        <v>154456.76205217</v>
      </c>
      <c r="F118" s="49">
        <v>177610.43070597001</v>
      </c>
      <c r="G118" s="49">
        <v>168143.14365175</v>
      </c>
      <c r="H118" s="49">
        <v>176866.05407687</v>
      </c>
      <c r="J118" s="25">
        <f>H118/D118-1</f>
        <v>3.193673185889212E-2</v>
      </c>
      <c r="K118" s="26">
        <f>H118-D118</f>
        <v>5473.711294120003</v>
      </c>
      <c r="L118" s="25">
        <f>H118/G118-1</f>
        <v>5.1877883544193093E-2</v>
      </c>
      <c r="M118" s="26">
        <f>H118-G118</f>
        <v>8722.9104251200042</v>
      </c>
      <c r="N118" s="25">
        <f>H118/H103</f>
        <v>4.2470301091873608E-2</v>
      </c>
      <c r="O118" s="209"/>
      <c r="P118" s="209"/>
      <c r="Q118" s="199"/>
    </row>
    <row r="119" spans="1:17" ht="22.5" x14ac:dyDescent="0.25">
      <c r="A119" s="33">
        <v>118</v>
      </c>
      <c r="B119" s="63" t="s">
        <v>97</v>
      </c>
      <c r="C119" s="33" t="s">
        <v>4</v>
      </c>
      <c r="D119" s="51">
        <v>170107.36587628</v>
      </c>
      <c r="E119" s="51">
        <v>152542.17846065</v>
      </c>
      <c r="F119" s="51">
        <v>175581.16168863999</v>
      </c>
      <c r="G119" s="51">
        <v>166401.36746291001</v>
      </c>
      <c r="H119" s="51">
        <v>175130.51130061</v>
      </c>
      <c r="J119" s="36">
        <f t="shared" si="10"/>
        <v>2.9529264640917097E-2</v>
      </c>
      <c r="K119" s="37">
        <f t="shared" si="11"/>
        <v>5023.1454243299959</v>
      </c>
      <c r="L119" s="36">
        <f t="shared" si="12"/>
        <v>5.2458366002585022E-2</v>
      </c>
      <c r="M119" s="37">
        <f t="shared" si="13"/>
        <v>8729.1438376999868</v>
      </c>
      <c r="N119" s="36">
        <f>H119/H103</f>
        <v>4.2053550547794909E-2</v>
      </c>
      <c r="O119" s="209"/>
      <c r="P119" s="209"/>
      <c r="Q119" s="199"/>
    </row>
    <row r="120" spans="1:17" x14ac:dyDescent="0.25">
      <c r="A120" s="33">
        <v>119</v>
      </c>
      <c r="B120" s="63" t="s">
        <v>98</v>
      </c>
      <c r="C120" s="33" t="s">
        <v>4</v>
      </c>
      <c r="D120" s="51">
        <v>1284.9769064699999</v>
      </c>
      <c r="E120" s="51">
        <v>1914.58359152</v>
      </c>
      <c r="F120" s="51">
        <v>2029.26901733</v>
      </c>
      <c r="G120" s="51">
        <v>1741.77618884</v>
      </c>
      <c r="H120" s="51">
        <v>1735.54277626</v>
      </c>
      <c r="J120" s="36">
        <f t="shared" si="10"/>
        <v>0.35064121971480677</v>
      </c>
      <c r="K120" s="37">
        <f t="shared" si="11"/>
        <v>450.56586979000008</v>
      </c>
      <c r="L120" s="36">
        <f t="shared" si="12"/>
        <v>-3.5787678232939157E-3</v>
      </c>
      <c r="M120" s="37">
        <f t="shared" si="13"/>
        <v>-6.2334125800000493</v>
      </c>
      <c r="N120" s="36">
        <f>H120/H119</f>
        <v>9.909996626921028E-3</v>
      </c>
      <c r="O120" s="209"/>
      <c r="P120" s="209"/>
      <c r="Q120" s="199"/>
    </row>
    <row r="121" spans="1:17" x14ac:dyDescent="0.25">
      <c r="A121" s="22">
        <v>120</v>
      </c>
      <c r="B121" s="23" t="s">
        <v>99</v>
      </c>
      <c r="C121" s="22" t="s">
        <v>4</v>
      </c>
      <c r="D121" s="49">
        <v>278553.86557377002</v>
      </c>
      <c r="E121" s="49">
        <v>306356.59743771999</v>
      </c>
      <c r="F121" s="49">
        <v>327780.11848290998</v>
      </c>
      <c r="G121" s="49">
        <v>351352.94582531002</v>
      </c>
      <c r="H121" s="49">
        <v>369834.37984369998</v>
      </c>
      <c r="J121" s="25">
        <f t="shared" si="10"/>
        <v>0.32769430099958874</v>
      </c>
      <c r="K121" s="26">
        <f t="shared" si="11"/>
        <v>91280.514269929961</v>
      </c>
      <c r="L121" s="25">
        <f t="shared" si="12"/>
        <v>5.2600765805387084E-2</v>
      </c>
      <c r="M121" s="26">
        <f t="shared" si="13"/>
        <v>18481.434018389962</v>
      </c>
      <c r="N121" s="25">
        <f>H121/H119</f>
        <v>2.1117644041413346</v>
      </c>
      <c r="O121" s="209"/>
      <c r="P121" s="209"/>
      <c r="Q121" s="199"/>
    </row>
    <row r="122" spans="1:17" x14ac:dyDescent="0.25">
      <c r="A122" s="22">
        <v>121</v>
      </c>
      <c r="B122" s="23" t="s">
        <v>100</v>
      </c>
      <c r="C122" s="22" t="s">
        <v>4</v>
      </c>
      <c r="D122" s="49">
        <v>158800.62753965001</v>
      </c>
      <c r="E122" s="49">
        <v>134065.27334145</v>
      </c>
      <c r="F122" s="49">
        <v>137144.612815</v>
      </c>
      <c r="G122" s="49">
        <v>161396.98673013999</v>
      </c>
      <c r="H122" s="49">
        <v>114107.61452389001</v>
      </c>
      <c r="J122" s="25">
        <f t="shared" si="10"/>
        <v>-0.28144103526669539</v>
      </c>
      <c r="K122" s="26">
        <f t="shared" si="11"/>
        <v>-44693.013015760007</v>
      </c>
      <c r="L122" s="25">
        <f t="shared" si="12"/>
        <v>-0.29300034135903086</v>
      </c>
      <c r="M122" s="26">
        <f t="shared" si="13"/>
        <v>-47289.372206249987</v>
      </c>
      <c r="N122" s="25">
        <f>H122/H103</f>
        <v>2.7400310200841577E-2</v>
      </c>
      <c r="O122" s="209"/>
      <c r="P122" s="209"/>
      <c r="Q122" s="199"/>
    </row>
    <row r="123" spans="1:17" x14ac:dyDescent="0.25">
      <c r="A123" s="33">
        <v>122</v>
      </c>
      <c r="B123" s="54" t="s">
        <v>101</v>
      </c>
      <c r="C123" s="33" t="s">
        <v>4</v>
      </c>
      <c r="D123" s="51">
        <v>103504.01326002</v>
      </c>
      <c r="E123" s="51">
        <v>69705.487155209994</v>
      </c>
      <c r="F123" s="51">
        <v>75288.830687120004</v>
      </c>
      <c r="G123" s="51">
        <v>92589.322889529998</v>
      </c>
      <c r="H123" s="51">
        <v>76576.547464040006</v>
      </c>
      <c r="J123" s="36">
        <f t="shared" si="10"/>
        <v>-0.26015866388034192</v>
      </c>
      <c r="K123" s="37">
        <f t="shared" si="11"/>
        <v>-26927.465795979995</v>
      </c>
      <c r="L123" s="36">
        <f t="shared" si="12"/>
        <v>-0.17294408173386389</v>
      </c>
      <c r="M123" s="37">
        <f t="shared" si="13"/>
        <v>-16012.775425489992</v>
      </c>
      <c r="N123" s="36">
        <f>H123/H122</f>
        <v>0.67109059972511864</v>
      </c>
      <c r="O123" s="209"/>
      <c r="P123" s="209"/>
      <c r="Q123" s="199"/>
    </row>
    <row r="124" spans="1:17" x14ac:dyDescent="0.25">
      <c r="A124" s="33">
        <v>123</v>
      </c>
      <c r="B124" s="54" t="s">
        <v>102</v>
      </c>
      <c r="C124" s="33" t="s">
        <v>4</v>
      </c>
      <c r="D124" s="51">
        <v>46450.992286649998</v>
      </c>
      <c r="E124" s="51">
        <v>60604.65795257</v>
      </c>
      <c r="F124" s="51">
        <v>58958.955041219997</v>
      </c>
      <c r="G124" s="51">
        <v>65473.815939469998</v>
      </c>
      <c r="H124" s="51">
        <v>34094.753695500003</v>
      </c>
      <c r="J124" s="36">
        <f t="shared" si="10"/>
        <v>-0.26600591253033734</v>
      </c>
      <c r="K124" s="37">
        <f t="shared" si="11"/>
        <v>-12356.238591149995</v>
      </c>
      <c r="L124" s="36">
        <f t="shared" si="12"/>
        <v>-0.47926124044732143</v>
      </c>
      <c r="M124" s="37">
        <f t="shared" si="13"/>
        <v>-31379.062243969995</v>
      </c>
      <c r="N124" s="36">
        <f>H124/H122</f>
        <v>0.29879472844787053</v>
      </c>
      <c r="O124" s="209"/>
      <c r="P124" s="209"/>
      <c r="Q124" s="199"/>
    </row>
    <row r="125" spans="1:17" x14ac:dyDescent="0.25">
      <c r="A125" s="33">
        <v>124</v>
      </c>
      <c r="B125" s="54" t="s">
        <v>103</v>
      </c>
      <c r="C125" s="33" t="s">
        <v>4</v>
      </c>
      <c r="D125" s="51">
        <v>1150.99778324</v>
      </c>
      <c r="E125" s="51">
        <v>146.05900918</v>
      </c>
      <c r="F125" s="51">
        <v>174.47652170999999</v>
      </c>
      <c r="G125" s="51">
        <v>158.41122139000001</v>
      </c>
      <c r="H125" s="51">
        <v>138.56296</v>
      </c>
      <c r="J125" s="36">
        <f t="shared" si="10"/>
        <v>-0.87961492018694221</v>
      </c>
      <c r="K125" s="37">
        <f t="shared" si="11"/>
        <v>-1012.43482324</v>
      </c>
      <c r="L125" s="36">
        <f t="shared" si="12"/>
        <v>-0.12529580427345255</v>
      </c>
      <c r="M125" s="37">
        <f t="shared" si="13"/>
        <v>-19.848261390000005</v>
      </c>
      <c r="N125" s="36">
        <f>H125/H122</f>
        <v>1.2143182606888161E-3</v>
      </c>
      <c r="O125" s="209"/>
      <c r="P125" s="209"/>
      <c r="Q125" s="199"/>
    </row>
    <row r="126" spans="1:17" x14ac:dyDescent="0.25">
      <c r="A126" s="33">
        <v>125</v>
      </c>
      <c r="B126" s="54" t="s">
        <v>104</v>
      </c>
      <c r="C126" s="33" t="s">
        <v>4</v>
      </c>
      <c r="D126" s="51">
        <v>7694.62420974</v>
      </c>
      <c r="E126" s="51">
        <v>3609.0692244900001</v>
      </c>
      <c r="F126" s="51">
        <v>2722.3505649499998</v>
      </c>
      <c r="G126" s="51">
        <v>3175.4366797500002</v>
      </c>
      <c r="H126" s="51">
        <v>3297.7504043499998</v>
      </c>
      <c r="J126" s="36">
        <f t="shared" si="10"/>
        <v>-0.57142151267431029</v>
      </c>
      <c r="K126" s="37">
        <f t="shared" si="11"/>
        <v>-4396.8738053899997</v>
      </c>
      <c r="L126" s="36">
        <f t="shared" si="12"/>
        <v>3.8518710002943379E-2</v>
      </c>
      <c r="M126" s="37">
        <f t="shared" si="13"/>
        <v>122.31372459999966</v>
      </c>
      <c r="N126" s="36">
        <f>H126/H122</f>
        <v>2.8900353566321993E-2</v>
      </c>
      <c r="O126" s="209"/>
      <c r="P126" s="209"/>
      <c r="Q126" s="199"/>
    </row>
    <row r="127" spans="1:17" x14ac:dyDescent="0.25">
      <c r="A127" s="22">
        <v>126</v>
      </c>
      <c r="B127" s="23" t="s">
        <v>105</v>
      </c>
      <c r="C127" s="22" t="s">
        <v>4</v>
      </c>
      <c r="D127" s="49">
        <v>141336.90171077001</v>
      </c>
      <c r="E127" s="49">
        <v>136572.44440099999</v>
      </c>
      <c r="F127" s="49">
        <v>146756.43950671001</v>
      </c>
      <c r="G127" s="49">
        <v>147644.30946605999</v>
      </c>
      <c r="H127" s="49">
        <v>145156.77162846999</v>
      </c>
      <c r="J127" s="25">
        <f t="shared" si="10"/>
        <v>2.7026699124315767E-2</v>
      </c>
      <c r="K127" s="37">
        <f t="shared" si="11"/>
        <v>3819.8699176999799</v>
      </c>
      <c r="L127" s="25">
        <f t="shared" si="12"/>
        <v>-1.6848179564697863E-2</v>
      </c>
      <c r="M127" s="26">
        <f t="shared" si="13"/>
        <v>-2487.5378375900036</v>
      </c>
      <c r="N127" s="25">
        <f>H127/H103</f>
        <v>3.4856048713033834E-2</v>
      </c>
      <c r="O127" s="209"/>
      <c r="P127" s="209"/>
      <c r="Q127" s="199"/>
    </row>
    <row r="128" spans="1:17" x14ac:dyDescent="0.25">
      <c r="A128" s="22">
        <v>127</v>
      </c>
      <c r="B128" s="23" t="s">
        <v>106</v>
      </c>
      <c r="C128" s="22" t="s">
        <v>4</v>
      </c>
      <c r="D128" s="49">
        <v>61876.461161740001</v>
      </c>
      <c r="E128" s="49">
        <v>60142.579157460001</v>
      </c>
      <c r="F128" s="49">
        <v>58982.327351040003</v>
      </c>
      <c r="G128" s="49">
        <v>55916.871404570004</v>
      </c>
      <c r="H128" s="49">
        <v>53840.646256250002</v>
      </c>
      <c r="J128" s="25">
        <f t="shared" si="10"/>
        <v>-0.12986868923361727</v>
      </c>
      <c r="K128" s="26">
        <f t="shared" si="11"/>
        <v>-8035.8149054899986</v>
      </c>
      <c r="L128" s="25">
        <f t="shared" si="12"/>
        <v>-3.7130567146686166E-2</v>
      </c>
      <c r="M128" s="26">
        <f t="shared" si="13"/>
        <v>-2076.2251483200016</v>
      </c>
      <c r="N128" s="25">
        <f>H128/H103</f>
        <v>1.2928588639684213E-2</v>
      </c>
      <c r="O128" s="209"/>
      <c r="P128" s="209"/>
      <c r="Q128" s="199"/>
    </row>
    <row r="129" spans="1:17" x14ac:dyDescent="0.25">
      <c r="A129" s="22">
        <v>128</v>
      </c>
      <c r="B129" s="23" t="s">
        <v>107</v>
      </c>
      <c r="C129" s="22" t="s">
        <v>4</v>
      </c>
      <c r="D129" s="49">
        <v>11260.510188099999</v>
      </c>
      <c r="E129" s="49">
        <v>10372.64462481</v>
      </c>
      <c r="F129" s="49">
        <v>17508.303411770001</v>
      </c>
      <c r="G129" s="49">
        <v>25921.19968351</v>
      </c>
      <c r="H129" s="49">
        <v>12269.893208220001</v>
      </c>
      <c r="J129" s="25">
        <f t="shared" si="10"/>
        <v>8.9639190699077664E-2</v>
      </c>
      <c r="K129" s="26">
        <f t="shared" si="11"/>
        <v>1009.3830201200017</v>
      </c>
      <c r="L129" s="25">
        <f t="shared" si="12"/>
        <v>-0.52664639916239675</v>
      </c>
      <c r="M129" s="26">
        <f t="shared" si="13"/>
        <v>-13651.306475289999</v>
      </c>
      <c r="N129" s="25">
        <f>H129/H103</f>
        <v>2.9463316838162397E-3</v>
      </c>
      <c r="O129" s="209"/>
      <c r="P129" s="209"/>
      <c r="Q129" s="199"/>
    </row>
    <row r="130" spans="1:17" x14ac:dyDescent="0.25">
      <c r="A130" s="33">
        <v>129</v>
      </c>
      <c r="B130" s="63" t="s">
        <v>108</v>
      </c>
      <c r="C130" s="33" t="s">
        <v>4</v>
      </c>
      <c r="D130" s="51">
        <v>8128.2866926099996</v>
      </c>
      <c r="E130" s="51">
        <v>7053.0448044799996</v>
      </c>
      <c r="F130" s="51">
        <v>12132.612484019999</v>
      </c>
      <c r="G130" s="51">
        <v>12154.92921196</v>
      </c>
      <c r="H130" s="51">
        <v>1147.9549161499999</v>
      </c>
      <c r="J130" s="36">
        <f t="shared" si="10"/>
        <v>-0.85877037073585427</v>
      </c>
      <c r="K130" s="37">
        <f t="shared" si="11"/>
        <v>-6980.3317764599997</v>
      </c>
      <c r="L130" s="36">
        <f t="shared" si="12"/>
        <v>-0.90555642931918889</v>
      </c>
      <c r="M130" s="37">
        <f t="shared" si="13"/>
        <v>-11006.97429581</v>
      </c>
      <c r="N130" s="36">
        <f>H130/H129</f>
        <v>9.3558672163580658E-2</v>
      </c>
      <c r="O130" s="213"/>
      <c r="P130" s="209"/>
      <c r="Q130" s="199"/>
    </row>
    <row r="131" spans="1:17" x14ac:dyDescent="0.25">
      <c r="A131" s="22">
        <v>130</v>
      </c>
      <c r="B131" s="23" t="s">
        <v>109</v>
      </c>
      <c r="C131" s="22" t="s">
        <v>4</v>
      </c>
      <c r="D131" s="49">
        <v>72.623372270000004</v>
      </c>
      <c r="E131" s="49">
        <v>73.368601069999997</v>
      </c>
      <c r="F131" s="49">
        <v>74.146333679999998</v>
      </c>
      <c r="G131" s="49">
        <v>0</v>
      </c>
      <c r="H131" s="49">
        <v>0</v>
      </c>
      <c r="J131" s="25">
        <f t="shared" si="10"/>
        <v>-1</v>
      </c>
      <c r="K131" s="26">
        <f t="shared" si="11"/>
        <v>-72.623372270000004</v>
      </c>
      <c r="L131" s="25" t="e">
        <f t="shared" si="12"/>
        <v>#DIV/0!</v>
      </c>
      <c r="M131" s="26">
        <f t="shared" si="13"/>
        <v>0</v>
      </c>
      <c r="N131" s="25">
        <f>H131/H103</f>
        <v>0</v>
      </c>
      <c r="O131" s="213"/>
      <c r="P131" s="209"/>
      <c r="Q131" s="199"/>
    </row>
    <row r="132" spans="1:17" x14ac:dyDescent="0.25">
      <c r="A132" s="33">
        <v>131</v>
      </c>
      <c r="B132" s="38" t="s">
        <v>110</v>
      </c>
      <c r="C132" s="33" t="s">
        <v>4</v>
      </c>
      <c r="D132" s="51">
        <v>214354.22584746999</v>
      </c>
      <c r="E132" s="51">
        <v>202522.38212088999</v>
      </c>
      <c r="F132" s="51">
        <v>256069.25588899001</v>
      </c>
      <c r="G132" s="51">
        <v>251209.70146000001</v>
      </c>
      <c r="H132" s="51">
        <v>261576.34809956985</v>
      </c>
      <c r="J132" s="36">
        <f t="shared" si="10"/>
        <v>0.22029946955980306</v>
      </c>
      <c r="K132" s="37">
        <f t="shared" si="11"/>
        <v>47222.122252099856</v>
      </c>
      <c r="L132" s="36">
        <f t="shared" si="12"/>
        <v>4.1266904022098538E-2</v>
      </c>
      <c r="M132" s="37">
        <f t="shared" si="13"/>
        <v>10366.646639569837</v>
      </c>
      <c r="N132" s="36">
        <f>H132/H103</f>
        <v>6.2811523218995718E-2</v>
      </c>
      <c r="O132" s="213"/>
      <c r="Q132" s="209"/>
    </row>
    <row r="133" spans="1:17" x14ac:dyDescent="0.25">
      <c r="A133" s="33">
        <v>132</v>
      </c>
      <c r="B133" s="38" t="s">
        <v>111</v>
      </c>
      <c r="C133" s="33" t="s">
        <v>3</v>
      </c>
      <c r="D133" s="51">
        <v>7.2668130447000001</v>
      </c>
      <c r="E133" s="51">
        <v>8.0207493667000005</v>
      </c>
      <c r="F133" s="51">
        <v>8.0716741588000005</v>
      </c>
      <c r="G133" s="51">
        <v>8.5733321429</v>
      </c>
      <c r="H133" s="51">
        <v>8.8878197182999994</v>
      </c>
      <c r="J133" s="37">
        <f>H133-D133</f>
        <v>1.6210066735999993</v>
      </c>
      <c r="K133" s="37" t="s">
        <v>267</v>
      </c>
      <c r="L133" s="37">
        <f>H133-G133</f>
        <v>0.31448757539999939</v>
      </c>
      <c r="M133" s="37" t="s">
        <v>267</v>
      </c>
      <c r="N133" s="36" t="s">
        <v>267</v>
      </c>
      <c r="O133" s="213"/>
      <c r="P133" s="209"/>
      <c r="Q133" s="209"/>
    </row>
    <row r="134" spans="1:17" x14ac:dyDescent="0.25">
      <c r="A134" s="64">
        <v>133</v>
      </c>
      <c r="B134" s="65" t="s">
        <v>112</v>
      </c>
      <c r="C134" s="64" t="s">
        <v>3</v>
      </c>
      <c r="D134" s="66">
        <v>19.4374709692</v>
      </c>
      <c r="E134" s="51">
        <v>18.632876398000001</v>
      </c>
      <c r="F134" s="51">
        <v>17.119238254100001</v>
      </c>
      <c r="G134" s="51">
        <v>17.9157628313</v>
      </c>
      <c r="H134" s="51">
        <v>17.591734498099999</v>
      </c>
      <c r="J134" s="37">
        <f>H134-D134</f>
        <v>-1.8457364711000004</v>
      </c>
      <c r="K134" s="67" t="s">
        <v>267</v>
      </c>
      <c r="L134" s="67">
        <f>H134-G134</f>
        <v>-0.32402833320000113</v>
      </c>
      <c r="M134" s="67" t="s">
        <v>267</v>
      </c>
      <c r="N134" s="68" t="s">
        <v>267</v>
      </c>
      <c r="O134" s="213"/>
      <c r="P134" s="209"/>
      <c r="Q134" s="209"/>
    </row>
    <row r="135" spans="1:17" x14ac:dyDescent="0.25">
      <c r="A135" s="69">
        <v>134</v>
      </c>
      <c r="B135" s="70" t="s">
        <v>113</v>
      </c>
      <c r="C135" s="69" t="s">
        <v>4</v>
      </c>
      <c r="D135" s="71">
        <v>1135894.12613895</v>
      </c>
      <c r="E135" s="71">
        <v>1540949.44122266</v>
      </c>
      <c r="F135" s="71">
        <v>459799.28031904</v>
      </c>
      <c r="G135" s="71">
        <v>894187.30281953001</v>
      </c>
      <c r="H135" s="71">
        <v>1356131.1831338401</v>
      </c>
      <c r="J135" s="72">
        <f>H135/D135-1</f>
        <v>0.19388871896318727</v>
      </c>
      <c r="K135" s="73">
        <f>H135-D135</f>
        <v>220237.0569948901</v>
      </c>
      <c r="L135" s="69" t="s">
        <v>267</v>
      </c>
      <c r="M135" s="73" t="s">
        <v>267</v>
      </c>
      <c r="N135" s="72" t="s">
        <v>267</v>
      </c>
      <c r="O135" s="209"/>
      <c r="P135" s="209"/>
      <c r="Q135" s="209"/>
    </row>
    <row r="136" spans="1:17" x14ac:dyDescent="0.25">
      <c r="A136" s="22">
        <v>135</v>
      </c>
      <c r="B136" s="23" t="s">
        <v>114</v>
      </c>
      <c r="C136" s="22" t="s">
        <v>4</v>
      </c>
      <c r="D136" s="49">
        <v>950867.31640571996</v>
      </c>
      <c r="E136" s="162">
        <v>1297520.8520911799</v>
      </c>
      <c r="F136" s="162">
        <v>391398.55704038002</v>
      </c>
      <c r="G136" s="162">
        <v>764492.82247976004</v>
      </c>
      <c r="H136" s="162">
        <v>1162044.6949253001</v>
      </c>
      <c r="J136" s="25">
        <f t="shared" ref="J136:J149" si="14">H136/D136-1</f>
        <v>0.22208921778680013</v>
      </c>
      <c r="K136" s="26">
        <f t="shared" ref="K136:K149" si="15">H136-D136</f>
        <v>211177.37851958012</v>
      </c>
      <c r="L136" s="22" t="s">
        <v>267</v>
      </c>
      <c r="M136" s="26" t="s">
        <v>267</v>
      </c>
      <c r="N136" s="25">
        <f>H136/H135</f>
        <v>0.85688221713180301</v>
      </c>
      <c r="O136" s="209"/>
      <c r="P136" s="209"/>
      <c r="Q136" s="209"/>
    </row>
    <row r="137" spans="1:17" x14ac:dyDescent="0.25">
      <c r="A137" s="53">
        <v>136</v>
      </c>
      <c r="B137" s="38" t="s">
        <v>115</v>
      </c>
      <c r="C137" s="53" t="s">
        <v>4</v>
      </c>
      <c r="D137" s="62">
        <v>299652.63190048002</v>
      </c>
      <c r="E137" s="62">
        <v>430638.44709004997</v>
      </c>
      <c r="F137" s="62">
        <v>106351.26834073001</v>
      </c>
      <c r="G137" s="62">
        <v>235260.36414619</v>
      </c>
      <c r="H137" s="62">
        <v>379459.96769934997</v>
      </c>
      <c r="J137" s="58">
        <f t="shared" si="14"/>
        <v>0.26633283776855121</v>
      </c>
      <c r="K137" s="57">
        <f t="shared" si="15"/>
        <v>79807.335798869957</v>
      </c>
      <c r="L137" s="53" t="s">
        <v>267</v>
      </c>
      <c r="M137" s="57" t="s">
        <v>267</v>
      </c>
      <c r="N137" s="58">
        <f>H137/H135</f>
        <v>0.27981066464563414</v>
      </c>
      <c r="O137" s="209"/>
      <c r="P137" s="209"/>
      <c r="Q137" s="209"/>
    </row>
    <row r="138" spans="1:17" x14ac:dyDescent="0.25">
      <c r="A138" s="53">
        <v>137</v>
      </c>
      <c r="B138" s="74" t="s">
        <v>279</v>
      </c>
      <c r="C138" s="53" t="s">
        <v>4</v>
      </c>
      <c r="D138" s="62">
        <v>128085.01298612</v>
      </c>
      <c r="E138" s="62">
        <v>182899.08787074999</v>
      </c>
      <c r="F138" s="62">
        <v>44846.714194209999</v>
      </c>
      <c r="G138" s="62">
        <v>100886.65777508001</v>
      </c>
      <c r="H138" s="62">
        <v>158395.16892348</v>
      </c>
      <c r="J138" s="53" t="s">
        <v>267</v>
      </c>
      <c r="K138" s="57" t="s">
        <v>267</v>
      </c>
      <c r="L138" s="53" t="s">
        <v>267</v>
      </c>
      <c r="M138" s="57" t="s">
        <v>267</v>
      </c>
      <c r="N138" s="58">
        <f>H138/H137</f>
        <v>0.41742260687951704</v>
      </c>
      <c r="O138" s="209"/>
      <c r="P138" s="209"/>
      <c r="Q138" s="209"/>
    </row>
    <row r="139" spans="1:17" x14ac:dyDescent="0.25">
      <c r="A139" s="53">
        <v>138</v>
      </c>
      <c r="B139" s="76" t="s">
        <v>14</v>
      </c>
      <c r="C139" s="53" t="s">
        <v>4</v>
      </c>
      <c r="D139" s="62">
        <v>65807.285108399999</v>
      </c>
      <c r="E139" s="62">
        <v>94548.488993199993</v>
      </c>
      <c r="F139" s="62">
        <v>24100.068693599998</v>
      </c>
      <c r="G139" s="62">
        <v>59272.112189959997</v>
      </c>
      <c r="H139" s="62">
        <v>99354.523649549999</v>
      </c>
      <c r="J139" s="58">
        <f t="shared" si="14"/>
        <v>0.50978001122352712</v>
      </c>
      <c r="K139" s="57">
        <f t="shared" si="15"/>
        <v>33547.23854115</v>
      </c>
      <c r="L139" s="53" t="s">
        <v>267</v>
      </c>
      <c r="M139" s="57" t="s">
        <v>267</v>
      </c>
      <c r="N139" s="58">
        <f>H139/H137</f>
        <v>0.26183137117712929</v>
      </c>
      <c r="O139" s="209"/>
      <c r="P139" s="209"/>
      <c r="Q139" s="209"/>
    </row>
    <row r="140" spans="1:17" x14ac:dyDescent="0.25">
      <c r="A140" s="53">
        <v>139</v>
      </c>
      <c r="B140" s="76" t="s">
        <v>15</v>
      </c>
      <c r="C140" s="53" t="s">
        <v>4</v>
      </c>
      <c r="D140" s="62">
        <v>1246.4980956300001</v>
      </c>
      <c r="E140" s="62">
        <v>2267.8140074200001</v>
      </c>
      <c r="F140" s="62">
        <v>428.59651056000001</v>
      </c>
      <c r="G140" s="62">
        <v>848.09287902000005</v>
      </c>
      <c r="H140" s="62">
        <v>1670.9852214</v>
      </c>
      <c r="J140" s="58">
        <f t="shared" si="14"/>
        <v>0.34054374191037762</v>
      </c>
      <c r="K140" s="57">
        <f t="shared" si="15"/>
        <v>424.48712576999992</v>
      </c>
      <c r="L140" s="53" t="s">
        <v>267</v>
      </c>
      <c r="M140" s="57" t="s">
        <v>267</v>
      </c>
      <c r="N140" s="58">
        <f>H140/H137</f>
        <v>4.4035876341083201E-3</v>
      </c>
      <c r="O140" s="209"/>
      <c r="P140" s="209"/>
      <c r="Q140" s="209"/>
    </row>
    <row r="141" spans="1:17" x14ac:dyDescent="0.25">
      <c r="A141" s="53">
        <v>140</v>
      </c>
      <c r="B141" s="38" t="s">
        <v>116</v>
      </c>
      <c r="C141" s="53" t="s">
        <v>4</v>
      </c>
      <c r="D141" s="62">
        <v>651214.68450523994</v>
      </c>
      <c r="E141" s="62">
        <v>866882.40500112996</v>
      </c>
      <c r="F141" s="62">
        <v>285047.28869964997</v>
      </c>
      <c r="G141" s="62">
        <v>529232.45833357004</v>
      </c>
      <c r="H141" s="62">
        <v>782584.72722594999</v>
      </c>
      <c r="J141" s="58">
        <f t="shared" si="14"/>
        <v>0.20173077457631106</v>
      </c>
      <c r="K141" s="57">
        <f t="shared" si="15"/>
        <v>131370.04272071004</v>
      </c>
      <c r="L141" s="53" t="s">
        <v>267</v>
      </c>
      <c r="M141" s="57" t="s">
        <v>267</v>
      </c>
      <c r="N141" s="58">
        <f>H141/H135</f>
        <v>0.57707155248616882</v>
      </c>
      <c r="O141" s="209"/>
      <c r="P141" s="209"/>
      <c r="Q141" s="209"/>
    </row>
    <row r="142" spans="1:17" x14ac:dyDescent="0.25">
      <c r="A142" s="53">
        <v>141</v>
      </c>
      <c r="B142" s="76" t="s">
        <v>117</v>
      </c>
      <c r="C142" s="53" t="s">
        <v>4</v>
      </c>
      <c r="D142" s="62">
        <v>143338.56779122</v>
      </c>
      <c r="E142" s="62">
        <v>202403.85271168</v>
      </c>
      <c r="F142" s="62">
        <v>63193.495945839997</v>
      </c>
      <c r="G142" s="62">
        <v>132955.69250373999</v>
      </c>
      <c r="H142" s="62">
        <v>200789.95366514</v>
      </c>
      <c r="J142" s="58">
        <f t="shared" si="14"/>
        <v>0.40080898504302698</v>
      </c>
      <c r="K142" s="57">
        <f t="shared" si="15"/>
        <v>57451.385873919993</v>
      </c>
      <c r="L142" s="53" t="s">
        <v>267</v>
      </c>
      <c r="M142" s="57" t="s">
        <v>267</v>
      </c>
      <c r="N142" s="58">
        <f>H142/H135</f>
        <v>0.14806086325744749</v>
      </c>
      <c r="O142" s="209"/>
      <c r="P142" s="209"/>
      <c r="Q142" s="209"/>
    </row>
    <row r="143" spans="1:17" x14ac:dyDescent="0.25">
      <c r="A143" s="53">
        <v>142</v>
      </c>
      <c r="B143" s="76" t="s">
        <v>118</v>
      </c>
      <c r="C143" s="53" t="s">
        <v>4</v>
      </c>
      <c r="D143" s="62">
        <v>147570.62292517</v>
      </c>
      <c r="E143" s="62">
        <v>177111.50839385</v>
      </c>
      <c r="F143" s="62">
        <v>86959.055422570003</v>
      </c>
      <c r="G143" s="62">
        <v>127172.23987973</v>
      </c>
      <c r="H143" s="62">
        <v>163973.73882949</v>
      </c>
      <c r="J143" s="58">
        <f t="shared" si="14"/>
        <v>0.11115434480911346</v>
      </c>
      <c r="K143" s="57">
        <f t="shared" si="15"/>
        <v>16403.115904320002</v>
      </c>
      <c r="L143" s="53" t="s">
        <v>267</v>
      </c>
      <c r="M143" s="57" t="s">
        <v>267</v>
      </c>
      <c r="N143" s="58">
        <f>H143/H135</f>
        <v>0.12091288871521141</v>
      </c>
      <c r="O143" s="209"/>
      <c r="P143" s="209"/>
      <c r="Q143" s="209"/>
    </row>
    <row r="144" spans="1:17" ht="22.5" x14ac:dyDescent="0.25">
      <c r="A144" s="53">
        <v>143</v>
      </c>
      <c r="B144" s="38" t="s">
        <v>119</v>
      </c>
      <c r="C144" s="53" t="s">
        <v>4</v>
      </c>
      <c r="D144" s="62">
        <v>123062.86928525</v>
      </c>
      <c r="E144" s="62">
        <v>175710.25212277999</v>
      </c>
      <c r="F144" s="62">
        <v>44581.445624979999</v>
      </c>
      <c r="G144" s="62">
        <v>93188.307082350002</v>
      </c>
      <c r="H144" s="62">
        <v>147998.32309301</v>
      </c>
      <c r="J144" s="58">
        <f t="shared" si="14"/>
        <v>0.20262369919200895</v>
      </c>
      <c r="K144" s="57">
        <f t="shared" si="15"/>
        <v>24935.453807760001</v>
      </c>
      <c r="L144" s="53" t="s">
        <v>267</v>
      </c>
      <c r="M144" s="57" t="s">
        <v>267</v>
      </c>
      <c r="N144" s="58">
        <f>H144/H135</f>
        <v>0.1091327483164316</v>
      </c>
      <c r="O144" s="209"/>
      <c r="P144" s="209"/>
      <c r="Q144" s="209"/>
    </row>
    <row r="145" spans="1:17" x14ac:dyDescent="0.25">
      <c r="A145" s="53">
        <v>144</v>
      </c>
      <c r="B145" s="77" t="s">
        <v>120</v>
      </c>
      <c r="C145" s="53" t="s">
        <v>4</v>
      </c>
      <c r="D145" s="62">
        <v>78463.926783200004</v>
      </c>
      <c r="E145" s="62">
        <v>111169.52910874999</v>
      </c>
      <c r="F145" s="62">
        <v>26808.815262550001</v>
      </c>
      <c r="G145" s="62">
        <v>58271.953615899998</v>
      </c>
      <c r="H145" s="62">
        <v>92326.063073519996</v>
      </c>
      <c r="J145" s="58">
        <f t="shared" si="14"/>
        <v>0.17666890835863724</v>
      </c>
      <c r="K145" s="57">
        <f t="shared" si="15"/>
        <v>13862.136290319992</v>
      </c>
      <c r="L145" s="53" t="s">
        <v>267</v>
      </c>
      <c r="M145" s="57" t="s">
        <v>267</v>
      </c>
      <c r="N145" s="58">
        <f>H145/H144</f>
        <v>0.62383181879363192</v>
      </c>
      <c r="O145" s="209"/>
      <c r="P145" s="209"/>
      <c r="Q145" s="209"/>
    </row>
    <row r="146" spans="1:17" x14ac:dyDescent="0.25">
      <c r="A146" s="53">
        <v>145</v>
      </c>
      <c r="B146" s="74" t="s">
        <v>121</v>
      </c>
      <c r="C146" s="53" t="s">
        <v>4</v>
      </c>
      <c r="D146" s="62">
        <v>96562.788325779999</v>
      </c>
      <c r="E146" s="62">
        <v>113988.75263096001</v>
      </c>
      <c r="F146" s="62">
        <v>37533.8131651</v>
      </c>
      <c r="G146" s="62">
        <v>65632.020049280007</v>
      </c>
      <c r="H146" s="62">
        <v>96748.072960379999</v>
      </c>
      <c r="J146" s="58">
        <f t="shared" si="14"/>
        <v>1.9187995480711706E-3</v>
      </c>
      <c r="K146" s="57">
        <f t="shared" si="15"/>
        <v>185.28463460000057</v>
      </c>
      <c r="L146" s="53" t="s">
        <v>267</v>
      </c>
      <c r="M146" s="57" t="s">
        <v>267</v>
      </c>
      <c r="N146" s="58">
        <f>H146/H135</f>
        <v>7.1341234656080971E-2</v>
      </c>
      <c r="O146" s="210"/>
      <c r="P146" s="209"/>
      <c r="Q146" s="209"/>
    </row>
    <row r="147" spans="1:17" x14ac:dyDescent="0.25">
      <c r="A147" s="22">
        <v>146</v>
      </c>
      <c r="B147" s="23" t="s">
        <v>122</v>
      </c>
      <c r="C147" s="22" t="s">
        <v>4</v>
      </c>
      <c r="D147" s="49">
        <v>185172.11951478</v>
      </c>
      <c r="E147" s="62">
        <v>242190.51512875</v>
      </c>
      <c r="F147" s="62">
        <v>68255.764161200001</v>
      </c>
      <c r="G147" s="62">
        <v>129367.0673298</v>
      </c>
      <c r="H147" s="62">
        <v>192588.82801778</v>
      </c>
      <c r="J147" s="25">
        <f t="shared" si="14"/>
        <v>4.0053051844060272E-2</v>
      </c>
      <c r="K147" s="26">
        <f t="shared" si="15"/>
        <v>7416.7085030000017</v>
      </c>
      <c r="L147" s="22" t="s">
        <v>267</v>
      </c>
      <c r="M147" s="26" t="s">
        <v>267</v>
      </c>
      <c r="N147" s="25">
        <f>H147/H135</f>
        <v>0.14201342053998983</v>
      </c>
      <c r="O147" s="209"/>
      <c r="P147" s="209"/>
      <c r="Q147" s="209"/>
    </row>
    <row r="148" spans="1:17" x14ac:dyDescent="0.25">
      <c r="A148" s="53">
        <v>147</v>
      </c>
      <c r="B148" s="76" t="s">
        <v>123</v>
      </c>
      <c r="C148" s="53" t="s">
        <v>4</v>
      </c>
      <c r="D148" s="62">
        <v>163784.74405149999</v>
      </c>
      <c r="E148" s="62">
        <v>220304.23725829</v>
      </c>
      <c r="F148" s="62">
        <v>49977.035223860003</v>
      </c>
      <c r="G148" s="62">
        <v>109462.10144639001</v>
      </c>
      <c r="H148" s="62">
        <v>171987.23070024</v>
      </c>
      <c r="J148" s="58">
        <f t="shared" si="14"/>
        <v>5.0080895484141408E-2</v>
      </c>
      <c r="K148" s="57">
        <f t="shared" si="15"/>
        <v>8202.4866487400141</v>
      </c>
      <c r="L148" s="53" t="s">
        <v>267</v>
      </c>
      <c r="M148" s="57" t="s">
        <v>267</v>
      </c>
      <c r="N148" s="58">
        <f>H148/H135</f>
        <v>0.12682197182635402</v>
      </c>
      <c r="O148" s="213"/>
      <c r="P148" s="213"/>
      <c r="Q148" s="209"/>
    </row>
    <row r="149" spans="1:17" x14ac:dyDescent="0.25">
      <c r="A149" s="53">
        <v>148</v>
      </c>
      <c r="B149" s="74" t="s">
        <v>124</v>
      </c>
      <c r="C149" s="53" t="s">
        <v>4</v>
      </c>
      <c r="D149" s="62">
        <v>145077.01501897001</v>
      </c>
      <c r="E149" s="62">
        <v>193847.95384261</v>
      </c>
      <c r="F149" s="62">
        <v>42807.529660840002</v>
      </c>
      <c r="G149" s="62">
        <v>95649.190141960004</v>
      </c>
      <c r="H149" s="62">
        <v>151067.46429815999</v>
      </c>
      <c r="J149" s="58">
        <f t="shared" si="14"/>
        <v>4.1291511811203829E-2</v>
      </c>
      <c r="K149" s="57">
        <f t="shared" si="15"/>
        <v>5990.4492791899829</v>
      </c>
      <c r="L149" s="53" t="s">
        <v>267</v>
      </c>
      <c r="M149" s="57" t="s">
        <v>267</v>
      </c>
      <c r="N149" s="58">
        <f>H149/H148</f>
        <v>0.87836442091133216</v>
      </c>
      <c r="O149" s="216"/>
      <c r="P149" s="213"/>
      <c r="Q149" s="209"/>
    </row>
    <row r="150" spans="1:17" ht="22.5" x14ac:dyDescent="0.25">
      <c r="A150" s="17">
        <v>149</v>
      </c>
      <c r="B150" s="18" t="s">
        <v>125</v>
      </c>
      <c r="C150" s="17" t="s">
        <v>3</v>
      </c>
      <c r="D150" s="41">
        <v>3.1525887822999996</v>
      </c>
      <c r="E150" s="160">
        <v>4.1199676717999996</v>
      </c>
      <c r="F150" s="41">
        <v>7.8651345935000005</v>
      </c>
      <c r="G150" s="41">
        <v>20.988968525500002</v>
      </c>
      <c r="H150" s="41">
        <v>19.3884188376</v>
      </c>
      <c r="J150" s="42">
        <f>H150-D150</f>
        <v>16.235830055299999</v>
      </c>
      <c r="K150" s="21" t="s">
        <v>267</v>
      </c>
      <c r="L150" s="17" t="s">
        <v>267</v>
      </c>
      <c r="M150" s="21" t="s">
        <v>267</v>
      </c>
      <c r="N150" s="20" t="s">
        <v>267</v>
      </c>
      <c r="O150" s="213"/>
      <c r="P150" s="213"/>
      <c r="Q150" s="209"/>
    </row>
    <row r="151" spans="1:17" x14ac:dyDescent="0.25">
      <c r="A151" s="53">
        <v>150</v>
      </c>
      <c r="B151" s="78" t="s">
        <v>126</v>
      </c>
      <c r="C151" s="53" t="s">
        <v>3</v>
      </c>
      <c r="D151" s="62">
        <v>2.9294399310999997</v>
      </c>
      <c r="E151" s="167">
        <v>4.3589405709000006</v>
      </c>
      <c r="F151" s="62">
        <v>8.0454177328000007</v>
      </c>
      <c r="G151" s="62">
        <v>23.950369689399999</v>
      </c>
      <c r="H151" s="62">
        <v>22.208367776900001</v>
      </c>
      <c r="J151" s="56">
        <f t="shared" ref="J151:J158" si="16">H151-D151</f>
        <v>19.278927845800002</v>
      </c>
      <c r="K151" s="57" t="s">
        <v>267</v>
      </c>
      <c r="L151" s="53" t="s">
        <v>267</v>
      </c>
      <c r="M151" s="57" t="s">
        <v>267</v>
      </c>
      <c r="N151" s="58" t="s">
        <v>267</v>
      </c>
      <c r="O151" s="213"/>
      <c r="P151" s="213"/>
      <c r="Q151" s="209"/>
    </row>
    <row r="152" spans="1:17" x14ac:dyDescent="0.25">
      <c r="A152" s="53">
        <v>151</v>
      </c>
      <c r="B152" s="76" t="s">
        <v>127</v>
      </c>
      <c r="C152" s="53" t="s">
        <v>3</v>
      </c>
      <c r="D152" s="62">
        <v>4.0432808844000006</v>
      </c>
      <c r="E152" s="167">
        <v>5.2010615242</v>
      </c>
      <c r="F152" s="62">
        <v>7.8270348835000005</v>
      </c>
      <c r="G152" s="62">
        <v>31.300419577100001</v>
      </c>
      <c r="H152" s="62">
        <v>26.633283776799999</v>
      </c>
      <c r="J152" s="56">
        <f t="shared" si="16"/>
        <v>22.590002892399998</v>
      </c>
      <c r="K152" s="57" t="s">
        <v>267</v>
      </c>
      <c r="L152" s="53" t="s">
        <v>267</v>
      </c>
      <c r="M152" s="57" t="s">
        <v>267</v>
      </c>
      <c r="N152" s="58" t="s">
        <v>267</v>
      </c>
      <c r="O152" s="213"/>
      <c r="P152" s="213"/>
      <c r="Q152" s="209"/>
    </row>
    <row r="153" spans="1:17" x14ac:dyDescent="0.25">
      <c r="A153" s="53">
        <v>152</v>
      </c>
      <c r="B153" s="76" t="s">
        <v>16</v>
      </c>
      <c r="C153" s="53" t="s">
        <v>3</v>
      </c>
      <c r="D153" s="62">
        <v>4.0404084798</v>
      </c>
      <c r="E153" s="167">
        <v>8.0224909677999996</v>
      </c>
      <c r="F153" s="62">
        <v>29.931609494299998</v>
      </c>
      <c r="G153" s="62">
        <v>51.541713200100006</v>
      </c>
      <c r="H153" s="62">
        <v>40.078694583100003</v>
      </c>
      <c r="J153" s="56">
        <f t="shared" si="16"/>
        <v>36.038286103300003</v>
      </c>
      <c r="K153" s="57" t="s">
        <v>267</v>
      </c>
      <c r="L153" s="53" t="s">
        <v>267</v>
      </c>
      <c r="M153" s="57" t="s">
        <v>267</v>
      </c>
      <c r="N153" s="58" t="s">
        <v>267</v>
      </c>
      <c r="O153" s="213"/>
      <c r="P153" s="213"/>
      <c r="Q153" s="209"/>
    </row>
    <row r="154" spans="1:17" x14ac:dyDescent="0.25">
      <c r="A154" s="53">
        <v>153</v>
      </c>
      <c r="B154" s="76" t="s">
        <v>128</v>
      </c>
      <c r="C154" s="53" t="s">
        <v>3</v>
      </c>
      <c r="D154" s="62">
        <v>-1.8941147254999999</v>
      </c>
      <c r="E154" s="167">
        <v>-2.0163874326999998</v>
      </c>
      <c r="F154" s="62">
        <v>2.8254994557000002</v>
      </c>
      <c r="G154" s="62">
        <v>8.8763512860000002</v>
      </c>
      <c r="H154" s="62">
        <v>11.113886923700001</v>
      </c>
      <c r="J154" s="56">
        <f t="shared" si="16"/>
        <v>13.008001649200001</v>
      </c>
      <c r="K154" s="57" t="s">
        <v>267</v>
      </c>
      <c r="L154" s="53" t="s">
        <v>267</v>
      </c>
      <c r="M154" s="57" t="s">
        <v>267</v>
      </c>
      <c r="N154" s="58" t="s">
        <v>267</v>
      </c>
      <c r="O154" s="213"/>
      <c r="P154" s="213"/>
      <c r="Q154" s="209"/>
    </row>
    <row r="155" spans="1:17" ht="22.5" x14ac:dyDescent="0.25">
      <c r="A155" s="53">
        <v>154</v>
      </c>
      <c r="B155" s="76" t="s">
        <v>129</v>
      </c>
      <c r="C155" s="53" t="s">
        <v>3</v>
      </c>
      <c r="D155" s="62">
        <v>1.2477004154</v>
      </c>
      <c r="E155" s="167">
        <v>3.0555879101000003</v>
      </c>
      <c r="F155" s="62">
        <v>13.2953551813</v>
      </c>
      <c r="G155" s="62">
        <v>23.354823357800001</v>
      </c>
      <c r="H155" s="62">
        <v>20.262369919199998</v>
      </c>
      <c r="J155" s="56">
        <f t="shared" si="16"/>
        <v>19.014669503799997</v>
      </c>
      <c r="K155" s="57" t="s">
        <v>267</v>
      </c>
      <c r="L155" s="53" t="s">
        <v>267</v>
      </c>
      <c r="M155" s="57" t="s">
        <v>267</v>
      </c>
      <c r="N155" s="58" t="s">
        <v>267</v>
      </c>
      <c r="O155" s="213"/>
      <c r="P155" s="213"/>
      <c r="Q155" s="209"/>
    </row>
    <row r="156" spans="1:17" x14ac:dyDescent="0.25">
      <c r="A156" s="53">
        <v>155</v>
      </c>
      <c r="B156" s="76" t="s">
        <v>130</v>
      </c>
      <c r="C156" s="53" t="s">
        <v>3</v>
      </c>
      <c r="D156" s="62">
        <v>13.6977892805</v>
      </c>
      <c r="E156" s="167">
        <v>10.3168288683</v>
      </c>
      <c r="F156" s="62">
        <v>-13.833313005399999</v>
      </c>
      <c r="G156" s="62">
        <v>-3.1006359362000002</v>
      </c>
      <c r="H156" s="62">
        <v>0.1918799548</v>
      </c>
      <c r="J156" s="56">
        <f t="shared" si="16"/>
        <v>-13.505909325700001</v>
      </c>
      <c r="K156" s="57" t="s">
        <v>267</v>
      </c>
      <c r="L156" s="53" t="s">
        <v>267</v>
      </c>
      <c r="M156" s="57" t="s">
        <v>267</v>
      </c>
      <c r="N156" s="58" t="s">
        <v>267</v>
      </c>
      <c r="O156" s="214"/>
      <c r="P156" s="213"/>
      <c r="Q156" s="209"/>
    </row>
    <row r="157" spans="1:17" x14ac:dyDescent="0.25">
      <c r="A157" s="53">
        <v>156</v>
      </c>
      <c r="B157" s="78" t="s">
        <v>131</v>
      </c>
      <c r="C157" s="53" t="s">
        <v>3</v>
      </c>
      <c r="D157" s="62">
        <v>4.9222670151000001</v>
      </c>
      <c r="E157" s="167">
        <v>2.9772668252000001</v>
      </c>
      <c r="F157" s="62">
        <v>7.0241912795000001</v>
      </c>
      <c r="G157" s="62">
        <v>4.8116407000999999</v>
      </c>
      <c r="H157" s="62">
        <v>4.0053051844000001</v>
      </c>
      <c r="J157" s="56">
        <f t="shared" si="16"/>
        <v>-0.91696183070000004</v>
      </c>
      <c r="K157" s="57" t="s">
        <v>267</v>
      </c>
      <c r="L157" s="53" t="s">
        <v>267</v>
      </c>
      <c r="M157" s="57" t="s">
        <v>267</v>
      </c>
      <c r="N157" s="58" t="s">
        <v>267</v>
      </c>
      <c r="O157" s="213"/>
      <c r="P157" s="213"/>
      <c r="Q157" s="209"/>
    </row>
    <row r="158" spans="1:17" x14ac:dyDescent="0.25">
      <c r="A158" s="53">
        <v>157</v>
      </c>
      <c r="B158" s="76" t="s">
        <v>20</v>
      </c>
      <c r="C158" s="53" t="s">
        <v>3</v>
      </c>
      <c r="D158" s="62">
        <v>5.1146370606999998</v>
      </c>
      <c r="E158" s="167">
        <v>2.9752174256999999</v>
      </c>
      <c r="F158" s="62">
        <v>7.5584953523000005</v>
      </c>
      <c r="G158" s="62">
        <v>6.3140197280000008</v>
      </c>
      <c r="H158" s="62">
        <v>5.0080895484000001</v>
      </c>
      <c r="J158" s="56">
        <f t="shared" si="16"/>
        <v>-0.1065475122999997</v>
      </c>
      <c r="K158" s="57" t="s">
        <v>267</v>
      </c>
      <c r="L158" s="53" t="s">
        <v>267</v>
      </c>
      <c r="M158" s="57" t="s">
        <v>267</v>
      </c>
      <c r="N158" s="58" t="s">
        <v>267</v>
      </c>
      <c r="O158" s="213"/>
      <c r="P158" s="213"/>
      <c r="Q158" s="209"/>
    </row>
    <row r="159" spans="1:17" x14ac:dyDescent="0.25">
      <c r="A159" s="69">
        <v>158</v>
      </c>
      <c r="B159" s="70" t="s">
        <v>132</v>
      </c>
      <c r="C159" s="69" t="s">
        <v>4</v>
      </c>
      <c r="D159" s="71">
        <v>396828.97522731998</v>
      </c>
      <c r="E159" s="168">
        <v>405055.31508371001</v>
      </c>
      <c r="F159" s="168">
        <v>459799.28031904</v>
      </c>
      <c r="G159" s="168">
        <v>434384.19405284</v>
      </c>
      <c r="H159" s="168">
        <v>461943.85186157998</v>
      </c>
      <c r="J159" s="72">
        <f>H159/D159-1</f>
        <v>0.16408800944275681</v>
      </c>
      <c r="K159" s="73">
        <f>H159-D159</f>
        <v>65114.876634259999</v>
      </c>
      <c r="L159" s="72">
        <f>H159/G159-1</f>
        <v>6.344535134118523E-2</v>
      </c>
      <c r="M159" s="73">
        <f>H159-G159</f>
        <v>27559.657808739983</v>
      </c>
      <c r="N159" s="72" t="s">
        <v>267</v>
      </c>
      <c r="O159" s="213"/>
      <c r="P159" s="213"/>
      <c r="Q159" s="209"/>
    </row>
    <row r="160" spans="1:17" x14ac:dyDescent="0.25">
      <c r="A160" s="22">
        <v>159</v>
      </c>
      <c r="B160" s="23" t="s">
        <v>133</v>
      </c>
      <c r="C160" s="22" t="s">
        <v>4</v>
      </c>
      <c r="D160" s="49">
        <v>334093.98656823998</v>
      </c>
      <c r="E160" s="162">
        <v>346653.53568546002</v>
      </c>
      <c r="F160" s="162">
        <v>391398.55704038002</v>
      </c>
      <c r="G160" s="162">
        <v>373095.06347915001</v>
      </c>
      <c r="H160" s="162">
        <v>397551.83764053998</v>
      </c>
      <c r="J160" s="25">
        <f t="shared" ref="J160:J208" si="17">H160/D160-1</f>
        <v>0.18994011752240403</v>
      </c>
      <c r="K160" s="26">
        <f t="shared" ref="K160:K208" si="18">H160-D160</f>
        <v>63457.851072299993</v>
      </c>
      <c r="L160" s="25">
        <f t="shared" ref="L160:L173" si="19">H160/G160-1</f>
        <v>6.5551052681662503E-2</v>
      </c>
      <c r="M160" s="26">
        <f t="shared" ref="M160:M173" si="20">H160-G160</f>
        <v>24456.774161389971</v>
      </c>
      <c r="N160" s="25">
        <f>H160/H159</f>
        <v>0.86060640495257668</v>
      </c>
      <c r="O160" s="213"/>
      <c r="P160" s="213"/>
      <c r="Q160" s="209"/>
    </row>
    <row r="161" spans="1:22" x14ac:dyDescent="0.25">
      <c r="A161" s="53">
        <v>160</v>
      </c>
      <c r="B161" s="38" t="s">
        <v>134</v>
      </c>
      <c r="C161" s="53" t="s">
        <v>4</v>
      </c>
      <c r="D161" s="62">
        <v>120475.47092583</v>
      </c>
      <c r="E161" s="167">
        <v>130985.81518957</v>
      </c>
      <c r="F161" s="167">
        <v>106351.26834073001</v>
      </c>
      <c r="G161" s="167">
        <v>128909.09580546001</v>
      </c>
      <c r="H161" s="167">
        <v>144199.60355316001</v>
      </c>
      <c r="J161" s="58">
        <f t="shared" si="17"/>
        <v>0.19692085405447912</v>
      </c>
      <c r="K161" s="57">
        <f t="shared" si="18"/>
        <v>23724.132627330007</v>
      </c>
      <c r="L161" s="58">
        <f t="shared" si="19"/>
        <v>0.11861465362207868</v>
      </c>
      <c r="M161" s="57">
        <f t="shared" si="20"/>
        <v>15290.507747700001</v>
      </c>
      <c r="N161" s="58">
        <f>H161/H159</f>
        <v>0.31215829147211804</v>
      </c>
      <c r="O161" s="203"/>
      <c r="P161" s="203"/>
      <c r="Q161" s="203"/>
      <c r="R161" s="203"/>
      <c r="S161" s="203"/>
    </row>
    <row r="162" spans="1:22" s="201" customFormat="1" x14ac:dyDescent="0.25">
      <c r="A162" s="43">
        <v>161</v>
      </c>
      <c r="B162" s="211" t="s">
        <v>279</v>
      </c>
      <c r="C162" s="43" t="s">
        <v>4</v>
      </c>
      <c r="D162" s="212">
        <v>46656.549973879999</v>
      </c>
      <c r="E162" s="161">
        <v>54814.074884629998</v>
      </c>
      <c r="F162" s="161">
        <v>44846.714194209999</v>
      </c>
      <c r="G162" s="161">
        <v>56039.94358087</v>
      </c>
      <c r="H162" s="161">
        <v>57508.511148400001</v>
      </c>
      <c r="J162" s="48">
        <f t="shared" si="17"/>
        <v>0.23259244801845225</v>
      </c>
      <c r="K162" s="47" t="s">
        <v>267</v>
      </c>
      <c r="L162" s="48">
        <f>H162/G162-1</f>
        <v>2.6205728872848333E-2</v>
      </c>
      <c r="M162" s="47">
        <f>H162-G162</f>
        <v>1468.5675675300008</v>
      </c>
      <c r="N162" s="48">
        <f>H162/H161</f>
        <v>0.39881185337100572</v>
      </c>
      <c r="O162" s="213"/>
      <c r="P162" s="213"/>
      <c r="Q162" s="213"/>
      <c r="R162" s="213"/>
    </row>
    <row r="163" spans="1:22" x14ac:dyDescent="0.25">
      <c r="A163" s="53">
        <v>162</v>
      </c>
      <c r="B163" s="76" t="s">
        <v>14</v>
      </c>
      <c r="C163" s="53" t="s">
        <v>4</v>
      </c>
      <c r="D163" s="62">
        <v>29616.715143329999</v>
      </c>
      <c r="E163" s="167">
        <v>28741.203884800001</v>
      </c>
      <c r="F163" s="167">
        <v>24100.068693599998</v>
      </c>
      <c r="G163" s="167">
        <v>35172.043496359998</v>
      </c>
      <c r="H163" s="167">
        <v>40082.411459590003</v>
      </c>
      <c r="J163" s="58">
        <f t="shared" si="17"/>
        <v>0.35337127245919397</v>
      </c>
      <c r="K163" s="57">
        <f t="shared" si="18"/>
        <v>10465.696316260004</v>
      </c>
      <c r="L163" s="58">
        <f t="shared" si="19"/>
        <v>0.13960997073537063</v>
      </c>
      <c r="M163" s="57">
        <f t="shared" si="20"/>
        <v>4910.3679632300045</v>
      </c>
      <c r="N163" s="58">
        <f>H163/H161</f>
        <v>0.27796478264805624</v>
      </c>
      <c r="O163" s="213"/>
      <c r="P163" s="213"/>
      <c r="Q163" s="213"/>
      <c r="R163" s="213"/>
    </row>
    <row r="164" spans="1:22" x14ac:dyDescent="0.25">
      <c r="A164" s="53">
        <v>163</v>
      </c>
      <c r="B164" s="76" t="s">
        <v>15</v>
      </c>
      <c r="C164" s="53" t="s">
        <v>4</v>
      </c>
      <c r="D164" s="62">
        <v>476.92262076999998</v>
      </c>
      <c r="E164" s="167">
        <v>1021.31591179</v>
      </c>
      <c r="F164" s="167">
        <v>428.59651056000001</v>
      </c>
      <c r="G164" s="167">
        <v>419.49636845999999</v>
      </c>
      <c r="H164" s="167">
        <v>822.89234237999995</v>
      </c>
      <c r="J164" s="58">
        <f t="shared" si="17"/>
        <v>0.72542107784995769</v>
      </c>
      <c r="K164" s="57">
        <f t="shared" si="18"/>
        <v>345.96972160999997</v>
      </c>
      <c r="L164" s="58">
        <f t="shared" si="19"/>
        <v>0.96161970460172119</v>
      </c>
      <c r="M164" s="57">
        <f t="shared" si="20"/>
        <v>403.39597391999996</v>
      </c>
      <c r="N164" s="58">
        <f>H164/H161</f>
        <v>5.7066200052112905E-3</v>
      </c>
      <c r="O164" s="213"/>
      <c r="P164" s="213"/>
      <c r="Q164" s="213"/>
      <c r="R164" s="213"/>
    </row>
    <row r="165" spans="1:22" x14ac:dyDescent="0.25">
      <c r="A165" s="53">
        <v>164</v>
      </c>
      <c r="B165" s="38" t="s">
        <v>135</v>
      </c>
      <c r="C165" s="53" t="s">
        <v>4</v>
      </c>
      <c r="D165" s="62">
        <v>213618.51564241</v>
      </c>
      <c r="E165" s="167">
        <v>215667.72049589001</v>
      </c>
      <c r="F165" s="167">
        <v>285047.28869964997</v>
      </c>
      <c r="G165" s="167">
        <v>244185.96767369</v>
      </c>
      <c r="H165" s="167">
        <v>253352.23408738</v>
      </c>
      <c r="J165" s="58">
        <f t="shared" si="17"/>
        <v>0.1860031576639305</v>
      </c>
      <c r="K165" s="57">
        <f t="shared" si="18"/>
        <v>39733.71844497</v>
      </c>
      <c r="L165" s="58">
        <f t="shared" si="19"/>
        <v>3.7538055527986058E-2</v>
      </c>
      <c r="M165" s="57">
        <f t="shared" si="20"/>
        <v>9166.2664136899984</v>
      </c>
      <c r="N165" s="58">
        <f>H165/H159</f>
        <v>0.54844811348045863</v>
      </c>
      <c r="O165" s="213"/>
      <c r="P165" s="213"/>
      <c r="Q165" s="213"/>
      <c r="R165" s="209"/>
    </row>
    <row r="166" spans="1:22" x14ac:dyDescent="0.25">
      <c r="A166" s="53">
        <v>165</v>
      </c>
      <c r="B166" s="76" t="s">
        <v>136</v>
      </c>
      <c r="C166" s="53" t="s">
        <v>4</v>
      </c>
      <c r="D166" s="62">
        <v>55603.191375000002</v>
      </c>
      <c r="E166" s="167">
        <v>59065.284920459999</v>
      </c>
      <c r="F166" s="167">
        <v>63193.495945839997</v>
      </c>
      <c r="G166" s="167">
        <v>69762.811627289993</v>
      </c>
      <c r="H166" s="167">
        <v>67834.227756399996</v>
      </c>
      <c r="J166" s="58">
        <f t="shared" si="17"/>
        <v>0.21997004270692355</v>
      </c>
      <c r="K166" s="57">
        <f t="shared" si="18"/>
        <v>12231.036381399994</v>
      </c>
      <c r="L166" s="58">
        <f t="shared" si="19"/>
        <v>-2.7644870180885461E-2</v>
      </c>
      <c r="M166" s="57">
        <f t="shared" si="20"/>
        <v>-1928.5838708899973</v>
      </c>
      <c r="N166" s="58">
        <f>H166/H159</f>
        <v>0.14684517930704338</v>
      </c>
      <c r="O166" s="209"/>
      <c r="P166" s="209"/>
      <c r="Q166" s="209"/>
      <c r="R166" s="209"/>
      <c r="S166" s="210"/>
      <c r="T166" s="210"/>
      <c r="U166" s="210"/>
      <c r="V166" s="210"/>
    </row>
    <row r="167" spans="1:22" x14ac:dyDescent="0.25">
      <c r="A167" s="53">
        <v>166</v>
      </c>
      <c r="B167" s="76" t="s">
        <v>137</v>
      </c>
      <c r="C167" s="53" t="s">
        <v>4</v>
      </c>
      <c r="D167" s="62">
        <v>30766.341391509999</v>
      </c>
      <c r="E167" s="167">
        <v>29540.88546868</v>
      </c>
      <c r="F167" s="167">
        <v>86959.055422570003</v>
      </c>
      <c r="G167" s="167">
        <v>40213.367427539997</v>
      </c>
      <c r="H167" s="167">
        <v>36801.495549760002</v>
      </c>
      <c r="J167" s="58">
        <f t="shared" si="17"/>
        <v>0.19616093059135742</v>
      </c>
      <c r="K167" s="57">
        <f t="shared" si="18"/>
        <v>6035.1541582500031</v>
      </c>
      <c r="L167" s="58">
        <f t="shared" si="19"/>
        <v>-8.4844222109173195E-2</v>
      </c>
      <c r="M167" s="57">
        <f t="shared" si="20"/>
        <v>-3411.871877779995</v>
      </c>
      <c r="N167" s="58">
        <f>H167/H159</f>
        <v>7.9666598876582631E-2</v>
      </c>
      <c r="O167" s="213"/>
      <c r="P167" s="213"/>
      <c r="Q167" s="209"/>
    </row>
    <row r="168" spans="1:22" ht="22.5" x14ac:dyDescent="0.25">
      <c r="A168" s="53">
        <v>167</v>
      </c>
      <c r="B168" s="38" t="s">
        <v>138</v>
      </c>
      <c r="C168" s="53" t="s">
        <v>4</v>
      </c>
      <c r="D168" s="62">
        <v>47517.945669250003</v>
      </c>
      <c r="E168" s="167">
        <v>52647.38283753</v>
      </c>
      <c r="F168" s="167">
        <v>44581.445624979999</v>
      </c>
      <c r="G168" s="167">
        <v>48607.024657369999</v>
      </c>
      <c r="H168" s="167">
        <v>54810.018010660002</v>
      </c>
      <c r="J168" s="58">
        <f t="shared" si="17"/>
        <v>0.15345933496718644</v>
      </c>
      <c r="K168" s="57">
        <f t="shared" si="18"/>
        <v>7292.0723414099994</v>
      </c>
      <c r="L168" s="58">
        <f t="shared" si="19"/>
        <v>0.12761516256168304</v>
      </c>
      <c r="M168" s="57">
        <f t="shared" si="20"/>
        <v>6202.9933532900031</v>
      </c>
      <c r="N168" s="58">
        <f>H168/H159</f>
        <v>0.11865082258326852</v>
      </c>
      <c r="O168" s="213"/>
      <c r="P168" s="213"/>
      <c r="Q168" s="209"/>
    </row>
    <row r="169" spans="1:22" x14ac:dyDescent="0.25">
      <c r="A169" s="53">
        <v>168</v>
      </c>
      <c r="B169" s="77" t="s">
        <v>124</v>
      </c>
      <c r="C169" s="53" t="s">
        <v>4</v>
      </c>
      <c r="D169" s="62">
        <v>31325.743874489999</v>
      </c>
      <c r="E169" s="167">
        <v>32705.60232555</v>
      </c>
      <c r="F169" s="167">
        <v>26808.815262550001</v>
      </c>
      <c r="G169" s="167">
        <v>31463.299753349998</v>
      </c>
      <c r="H169" s="167">
        <v>34054.111457619998</v>
      </c>
      <c r="J169" s="58">
        <f t="shared" si="17"/>
        <v>8.7096657434904134E-2</v>
      </c>
      <c r="K169" s="57">
        <f t="shared" si="18"/>
        <v>2728.3675831299988</v>
      </c>
      <c r="L169" s="58">
        <f t="shared" si="19"/>
        <v>8.234392846841021E-2</v>
      </c>
      <c r="M169" s="57">
        <f t="shared" si="20"/>
        <v>2590.8117042699996</v>
      </c>
      <c r="N169" s="58">
        <f>H169/H168</f>
        <v>0.62131180929363705</v>
      </c>
      <c r="O169" s="213"/>
      <c r="P169" s="213"/>
      <c r="Q169" s="209"/>
    </row>
    <row r="170" spans="1:22" x14ac:dyDescent="0.25">
      <c r="A170" s="53">
        <v>169</v>
      </c>
      <c r="B170" s="74" t="s">
        <v>139</v>
      </c>
      <c r="C170" s="53" t="s">
        <v>4</v>
      </c>
      <c r="D170" s="62">
        <v>28830.640975329999</v>
      </c>
      <c r="E170" s="167">
        <v>17425.964305180001</v>
      </c>
      <c r="F170" s="167">
        <v>37533.8131651</v>
      </c>
      <c r="G170" s="167">
        <v>28098.206884179999</v>
      </c>
      <c r="H170" s="167">
        <v>31116.0529111</v>
      </c>
      <c r="J170" s="58">
        <f t="shared" si="17"/>
        <v>7.9270243687110442E-2</v>
      </c>
      <c r="K170" s="57">
        <f t="shared" si="18"/>
        <v>2285.4119357700001</v>
      </c>
      <c r="L170" s="58">
        <f t="shared" si="19"/>
        <v>0.10740350938974408</v>
      </c>
      <c r="M170" s="57">
        <f t="shared" si="20"/>
        <v>3017.8460269200004</v>
      </c>
      <c r="N170" s="58">
        <f>H170/H159</f>
        <v>6.7358950196449038E-2</v>
      </c>
      <c r="O170" s="213"/>
      <c r="P170" s="213"/>
      <c r="Q170" s="209"/>
    </row>
    <row r="171" spans="1:22" x14ac:dyDescent="0.25">
      <c r="A171" s="22">
        <v>170</v>
      </c>
      <c r="B171" s="23" t="s">
        <v>140</v>
      </c>
      <c r="C171" s="22" t="s">
        <v>4</v>
      </c>
      <c r="D171" s="49">
        <v>61743.97120457</v>
      </c>
      <c r="E171" s="162">
        <v>57018.395613970002</v>
      </c>
      <c r="F171" s="162">
        <v>68255.764161200001</v>
      </c>
      <c r="G171" s="162">
        <v>61111.303168600003</v>
      </c>
      <c r="H171" s="162">
        <v>63221.767040250001</v>
      </c>
      <c r="J171" s="25">
        <f t="shared" si="17"/>
        <v>2.3934253123819582E-2</v>
      </c>
      <c r="K171" s="26">
        <f t="shared" si="18"/>
        <v>1477.7958356800009</v>
      </c>
      <c r="L171" s="25">
        <f t="shared" si="19"/>
        <v>3.4534754819864233E-2</v>
      </c>
      <c r="M171" s="26">
        <f t="shared" si="20"/>
        <v>2110.4638716499976</v>
      </c>
      <c r="N171" s="25">
        <f>H171/H159</f>
        <v>0.13686028461137351</v>
      </c>
      <c r="O171" s="213"/>
      <c r="P171" s="213"/>
      <c r="Q171" s="209"/>
    </row>
    <row r="172" spans="1:22" x14ac:dyDescent="0.25">
      <c r="A172" s="53">
        <v>171</v>
      </c>
      <c r="B172" s="76" t="s">
        <v>141</v>
      </c>
      <c r="C172" s="53" t="s">
        <v>4</v>
      </c>
      <c r="D172" s="62">
        <v>60823.627797629997</v>
      </c>
      <c r="E172" s="167">
        <v>56519.493206790001</v>
      </c>
      <c r="F172" s="167">
        <v>49977.035223860003</v>
      </c>
      <c r="G172" s="167">
        <v>59485.066222529997</v>
      </c>
      <c r="H172" s="167">
        <v>62525.135606119999</v>
      </c>
      <c r="J172" s="58">
        <f t="shared" si="17"/>
        <v>2.7974454502306179E-2</v>
      </c>
      <c r="K172" s="57">
        <f t="shared" si="18"/>
        <v>1701.5078084900015</v>
      </c>
      <c r="L172" s="58">
        <f t="shared" si="19"/>
        <v>5.110643017891725E-2</v>
      </c>
      <c r="M172" s="57">
        <f t="shared" si="20"/>
        <v>3040.069383590002</v>
      </c>
      <c r="N172" s="58">
        <f>H172/H159</f>
        <v>0.13535224108763647</v>
      </c>
      <c r="O172" s="213"/>
      <c r="P172" s="213"/>
      <c r="Q172" s="209"/>
    </row>
    <row r="173" spans="1:22" x14ac:dyDescent="0.25">
      <c r="A173" s="53">
        <v>172</v>
      </c>
      <c r="B173" s="74" t="s">
        <v>124</v>
      </c>
      <c r="C173" s="53" t="s">
        <v>4</v>
      </c>
      <c r="D173" s="62">
        <v>54833.211037879999</v>
      </c>
      <c r="E173" s="167">
        <v>48770.938823639997</v>
      </c>
      <c r="F173" s="167">
        <v>42807.529660840002</v>
      </c>
      <c r="G173" s="167">
        <v>52842.613069669998</v>
      </c>
      <c r="H173" s="167">
        <v>55418.277153130002</v>
      </c>
      <c r="J173" s="58">
        <f t="shared" si="17"/>
        <v>1.0669922555617273E-2</v>
      </c>
      <c r="K173" s="57">
        <f t="shared" si="18"/>
        <v>585.06611525000335</v>
      </c>
      <c r="L173" s="58">
        <f t="shared" si="19"/>
        <v>4.8742178591057561E-2</v>
      </c>
      <c r="M173" s="57">
        <f t="shared" si="20"/>
        <v>2575.6640834600039</v>
      </c>
      <c r="N173" s="58">
        <f>H173/H172</f>
        <v>0.88633597697796318</v>
      </c>
      <c r="O173" s="213"/>
      <c r="P173" s="213"/>
      <c r="Q173" s="209"/>
    </row>
    <row r="174" spans="1:22" x14ac:dyDescent="0.25">
      <c r="A174" s="17">
        <v>173</v>
      </c>
      <c r="B174" s="18" t="s">
        <v>142</v>
      </c>
      <c r="C174" s="17" t="s">
        <v>268</v>
      </c>
      <c r="D174" s="41">
        <v>8.9917382931879999</v>
      </c>
      <c r="E174" s="160">
        <v>8.7861073391049995</v>
      </c>
      <c r="F174" s="160">
        <v>11.156169421547</v>
      </c>
      <c r="G174" s="160">
        <v>9.2859616439840007</v>
      </c>
      <c r="H174" s="160">
        <v>7.3378592676830001</v>
      </c>
      <c r="J174" s="20">
        <f t="shared" si="17"/>
        <v>-0.18393318083534005</v>
      </c>
      <c r="K174" s="21">
        <f t="shared" si="18"/>
        <v>-1.6538790255049998</v>
      </c>
      <c r="L174" s="20" t="s">
        <v>267</v>
      </c>
      <c r="M174" s="21" t="s">
        <v>267</v>
      </c>
      <c r="N174" s="20" t="s">
        <v>267</v>
      </c>
      <c r="O174" s="213"/>
      <c r="P174" s="213"/>
      <c r="Q174" s="209"/>
    </row>
    <row r="175" spans="1:22" x14ac:dyDescent="0.25">
      <c r="A175" s="22">
        <v>174</v>
      </c>
      <c r="B175" s="23" t="s">
        <v>143</v>
      </c>
      <c r="C175" s="22" t="s">
        <v>268</v>
      </c>
      <c r="D175" s="49">
        <v>81.658496864759996</v>
      </c>
      <c r="E175" s="162">
        <v>79.991003596867998</v>
      </c>
      <c r="F175" s="162">
        <v>77.178324681188002</v>
      </c>
      <c r="G175" s="162">
        <v>79.904181749700001</v>
      </c>
      <c r="H175" s="162">
        <v>82.275502990384993</v>
      </c>
      <c r="J175" s="25">
        <f t="shared" si="17"/>
        <v>7.5559329318399815E-3</v>
      </c>
      <c r="K175" s="26">
        <f t="shared" si="18"/>
        <v>0.61700612562499657</v>
      </c>
      <c r="L175" s="25" t="s">
        <v>267</v>
      </c>
      <c r="M175" s="26" t="s">
        <v>267</v>
      </c>
      <c r="N175" s="25" t="s">
        <v>267</v>
      </c>
      <c r="O175" s="213"/>
      <c r="P175" s="213"/>
      <c r="Q175" s="209"/>
    </row>
    <row r="176" spans="1:22" x14ac:dyDescent="0.25">
      <c r="A176" s="33">
        <v>175</v>
      </c>
      <c r="B176" s="63" t="s">
        <v>279</v>
      </c>
      <c r="C176" s="33" t="s">
        <v>268</v>
      </c>
      <c r="D176" s="60">
        <v>413.13881277596602</v>
      </c>
      <c r="E176" s="165">
        <v>526.798259946283</v>
      </c>
      <c r="F176" s="165">
        <v>559.46499743275899</v>
      </c>
      <c r="G176" s="165">
        <v>579.85836580785701</v>
      </c>
      <c r="H176" s="165">
        <v>592.13589979543804</v>
      </c>
      <c r="J176" s="36" t="s">
        <v>267</v>
      </c>
      <c r="K176" s="37" t="s">
        <v>267</v>
      </c>
      <c r="L176" s="36" t="s">
        <v>267</v>
      </c>
      <c r="M176" s="37" t="s">
        <v>267</v>
      </c>
      <c r="N176" s="36" t="s">
        <v>267</v>
      </c>
      <c r="O176" s="213"/>
      <c r="P176" s="213"/>
      <c r="Q176" s="209"/>
    </row>
    <row r="177" spans="1:17" x14ac:dyDescent="0.25">
      <c r="A177" s="33">
        <v>176</v>
      </c>
      <c r="B177" s="38" t="s">
        <v>14</v>
      </c>
      <c r="C177" s="33" t="s">
        <v>268</v>
      </c>
      <c r="D177" s="51">
        <v>24.310258054892</v>
      </c>
      <c r="E177" s="163">
        <v>23.561178679122001</v>
      </c>
      <c r="F177" s="163">
        <v>23.360204302918</v>
      </c>
      <c r="G177" s="163">
        <v>26.548659396447999</v>
      </c>
      <c r="H177" s="163">
        <v>28.050354417680001</v>
      </c>
      <c r="J177" s="36">
        <f t="shared" si="17"/>
        <v>0.15384848463323397</v>
      </c>
      <c r="K177" s="37">
        <f t="shared" si="18"/>
        <v>3.7400963627880017</v>
      </c>
      <c r="L177" s="36" t="s">
        <v>267</v>
      </c>
      <c r="M177" s="37" t="s">
        <v>267</v>
      </c>
      <c r="N177" s="36" t="s">
        <v>267</v>
      </c>
      <c r="O177" s="217"/>
      <c r="P177" s="213"/>
      <c r="Q177" s="209"/>
    </row>
    <row r="178" spans="1:17" x14ac:dyDescent="0.25">
      <c r="A178" s="33">
        <v>177</v>
      </c>
      <c r="B178" s="38" t="s">
        <v>15</v>
      </c>
      <c r="C178" s="33" t="s">
        <v>268</v>
      </c>
      <c r="D178" s="51">
        <v>267.37410888674401</v>
      </c>
      <c r="E178" s="163">
        <v>337.97526191058103</v>
      </c>
      <c r="F178" s="163">
        <v>261.81827156994501</v>
      </c>
      <c r="G178" s="163">
        <v>250.98931015685099</v>
      </c>
      <c r="H178" s="163">
        <v>319.37790928899102</v>
      </c>
      <c r="J178" s="36">
        <f t="shared" si="17"/>
        <v>0.19449826544078386</v>
      </c>
      <c r="K178" s="37">
        <f t="shared" si="18"/>
        <v>52.003800402247009</v>
      </c>
      <c r="L178" s="36" t="s">
        <v>267</v>
      </c>
      <c r="M178" s="37" t="s">
        <v>267</v>
      </c>
      <c r="N178" s="36" t="s">
        <v>267</v>
      </c>
      <c r="O178" s="213"/>
      <c r="P178" s="213"/>
      <c r="Q178" s="209"/>
    </row>
    <row r="179" spans="1:17" x14ac:dyDescent="0.25">
      <c r="A179" s="22">
        <v>178</v>
      </c>
      <c r="B179" s="23" t="s">
        <v>144</v>
      </c>
      <c r="C179" s="22" t="s">
        <v>268</v>
      </c>
      <c r="D179" s="49">
        <v>5.1419035640309998</v>
      </c>
      <c r="E179" s="162">
        <v>5.0706081956420004</v>
      </c>
      <c r="F179" s="162">
        <v>6.3250471970989999</v>
      </c>
      <c r="G179" s="162">
        <v>5.5999551729499997</v>
      </c>
      <c r="H179" s="162">
        <v>4.0007463451929999</v>
      </c>
      <c r="J179" s="25">
        <f t="shared" si="17"/>
        <v>-0.22193283180585144</v>
      </c>
      <c r="K179" s="26">
        <f t="shared" si="18"/>
        <v>-1.1411572188379999</v>
      </c>
      <c r="L179" s="25" t="s">
        <v>267</v>
      </c>
      <c r="M179" s="26" t="s">
        <v>267</v>
      </c>
      <c r="N179" s="25" t="s">
        <v>267</v>
      </c>
      <c r="O179" s="213"/>
      <c r="P179" s="213"/>
      <c r="Q179" s="209"/>
    </row>
    <row r="180" spans="1:17" x14ac:dyDescent="0.25">
      <c r="A180" s="22">
        <v>179</v>
      </c>
      <c r="B180" s="23" t="s">
        <v>145</v>
      </c>
      <c r="C180" s="22" t="s">
        <v>268</v>
      </c>
      <c r="D180" s="49">
        <v>17.864793120003</v>
      </c>
      <c r="E180" s="162">
        <v>16.476997372953999</v>
      </c>
      <c r="F180" s="162">
        <v>40.046114053718</v>
      </c>
      <c r="G180" s="162">
        <v>18.635872841566002</v>
      </c>
      <c r="H180" s="162">
        <v>16.509164036304</v>
      </c>
      <c r="J180" s="25">
        <f t="shared" si="17"/>
        <v>-7.5882719413141064E-2</v>
      </c>
      <c r="K180" s="26">
        <f t="shared" si="18"/>
        <v>-1.3556290836990001</v>
      </c>
      <c r="L180" s="25" t="s">
        <v>267</v>
      </c>
      <c r="M180" s="26" t="s">
        <v>267</v>
      </c>
      <c r="N180" s="25" t="s">
        <v>267</v>
      </c>
      <c r="O180" s="214"/>
      <c r="P180" s="213"/>
      <c r="Q180" s="209"/>
    </row>
    <row r="181" spans="1:17" ht="22.5" x14ac:dyDescent="0.25">
      <c r="A181" s="22">
        <v>180</v>
      </c>
      <c r="B181" s="23" t="s">
        <v>146</v>
      </c>
      <c r="C181" s="22" t="s">
        <v>268</v>
      </c>
      <c r="D181" s="49">
        <v>29.354408720256998</v>
      </c>
      <c r="E181" s="162">
        <v>33.464310523592999</v>
      </c>
      <c r="F181" s="162">
        <v>38.458538609964002</v>
      </c>
      <c r="G181" s="162">
        <v>36.653777398831998</v>
      </c>
      <c r="H181" s="162">
        <v>36.076658671941999</v>
      </c>
      <c r="J181" s="25">
        <f t="shared" si="17"/>
        <v>0.22900307806391229</v>
      </c>
      <c r="K181" s="26">
        <f t="shared" si="18"/>
        <v>6.7222499516850007</v>
      </c>
      <c r="L181" s="25" t="s">
        <v>267</v>
      </c>
      <c r="M181" s="26" t="s">
        <v>267</v>
      </c>
      <c r="N181" s="25" t="s">
        <v>267</v>
      </c>
      <c r="O181" s="213"/>
      <c r="P181" s="213"/>
      <c r="Q181" s="209"/>
    </row>
    <row r="182" spans="1:17" x14ac:dyDescent="0.25">
      <c r="A182" s="53">
        <v>181</v>
      </c>
      <c r="B182" s="78" t="s">
        <v>124</v>
      </c>
      <c r="C182" s="53" t="s">
        <v>268</v>
      </c>
      <c r="D182" s="62">
        <v>22.409595483118</v>
      </c>
      <c r="E182" s="167">
        <v>25.864115477877998</v>
      </c>
      <c r="F182" s="167">
        <v>27.789362933663998</v>
      </c>
      <c r="G182" s="167">
        <v>27.835821268156</v>
      </c>
      <c r="H182" s="167">
        <v>27.384114719067998</v>
      </c>
      <c r="J182" s="58">
        <f t="shared" si="17"/>
        <v>0.22198166136900999</v>
      </c>
      <c r="K182" s="57">
        <f t="shared" si="18"/>
        <v>4.9745192359499981</v>
      </c>
      <c r="L182" s="58" t="s">
        <v>267</v>
      </c>
      <c r="M182" s="57" t="s">
        <v>267</v>
      </c>
      <c r="N182" s="58" t="s">
        <v>267</v>
      </c>
      <c r="O182" s="213"/>
      <c r="P182" s="213"/>
      <c r="Q182" s="209"/>
    </row>
    <row r="183" spans="1:17" x14ac:dyDescent="0.25">
      <c r="A183" s="22">
        <v>182</v>
      </c>
      <c r="B183" s="23" t="s">
        <v>130</v>
      </c>
      <c r="C183" s="22" t="s">
        <v>268</v>
      </c>
      <c r="D183" s="49">
        <v>342.81267378275902</v>
      </c>
      <c r="E183" s="162">
        <v>277.80587893039097</v>
      </c>
      <c r="F183" s="162">
        <v>336.05949757449298</v>
      </c>
      <c r="G183" s="162">
        <v>271.88528413594298</v>
      </c>
      <c r="H183" s="162">
        <v>264.44087192164199</v>
      </c>
      <c r="J183" s="25">
        <f t="shared" si="17"/>
        <v>-0.22861407367564646</v>
      </c>
      <c r="K183" s="26">
        <f t="shared" si="18"/>
        <v>-78.371801861117035</v>
      </c>
      <c r="L183" s="25" t="s">
        <v>267</v>
      </c>
      <c r="M183" s="26" t="s">
        <v>267</v>
      </c>
      <c r="N183" s="25" t="s">
        <v>267</v>
      </c>
      <c r="O183" s="213"/>
      <c r="P183" s="213"/>
      <c r="Q183" s="209"/>
    </row>
    <row r="184" spans="1:17" x14ac:dyDescent="0.25">
      <c r="A184" s="22">
        <v>183</v>
      </c>
      <c r="B184" s="23" t="s">
        <v>147</v>
      </c>
      <c r="C184" s="22" t="s">
        <v>268</v>
      </c>
      <c r="D184" s="49">
        <v>5.4693046771449998</v>
      </c>
      <c r="E184" s="162">
        <v>5.5489028082720004</v>
      </c>
      <c r="F184" s="162">
        <v>5.7505526489100003</v>
      </c>
      <c r="G184" s="162">
        <v>5.5514228808960002</v>
      </c>
      <c r="H184" s="162">
        <v>5.5763277525139996</v>
      </c>
      <c r="J184" s="25">
        <f t="shared" si="17"/>
        <v>1.9567949069691615E-2</v>
      </c>
      <c r="K184" s="26">
        <f t="shared" si="18"/>
        <v>0.1070230753689998</v>
      </c>
      <c r="L184" s="25" t="s">
        <v>267</v>
      </c>
      <c r="M184" s="26" t="s">
        <v>267</v>
      </c>
      <c r="N184" s="25" t="s">
        <v>267</v>
      </c>
      <c r="O184" s="213"/>
      <c r="P184" s="213"/>
      <c r="Q184" s="209"/>
    </row>
    <row r="185" spans="1:17" x14ac:dyDescent="0.25">
      <c r="A185" s="53">
        <v>184</v>
      </c>
      <c r="B185" s="78" t="s">
        <v>124</v>
      </c>
      <c r="C185" s="53" t="s">
        <v>268</v>
      </c>
      <c r="D185" s="62">
        <v>5.3672690855500003</v>
      </c>
      <c r="E185" s="167">
        <v>5.4545745452389998</v>
      </c>
      <c r="F185" s="167">
        <v>5.4974185505289999</v>
      </c>
      <c r="G185" s="167">
        <v>5.3973176115510002</v>
      </c>
      <c r="H185" s="167">
        <v>5.4331249850530003</v>
      </c>
      <c r="J185" s="58">
        <f t="shared" si="17"/>
        <v>1.2269908300349686E-2</v>
      </c>
      <c r="K185" s="57">
        <f t="shared" si="18"/>
        <v>6.5855899503000082E-2</v>
      </c>
      <c r="L185" s="58" t="s">
        <v>267</v>
      </c>
      <c r="M185" s="57" t="s">
        <v>267</v>
      </c>
      <c r="N185" s="58" t="s">
        <v>267</v>
      </c>
      <c r="O185" s="215"/>
      <c r="P185" s="209"/>
      <c r="Q185" s="209"/>
    </row>
    <row r="186" spans="1:17" x14ac:dyDescent="0.25">
      <c r="A186" s="17">
        <v>185</v>
      </c>
      <c r="B186" s="18" t="s">
        <v>148</v>
      </c>
      <c r="C186" s="17" t="s">
        <v>268</v>
      </c>
      <c r="D186" s="41">
        <v>8.1963442765809997</v>
      </c>
      <c r="E186" s="160">
        <v>8.2564652356860009</v>
      </c>
      <c r="F186" s="160">
        <v>11.156169421547</v>
      </c>
      <c r="G186" s="160">
        <v>7.9343926434840002</v>
      </c>
      <c r="H186" s="160">
        <v>5.2186200113250001</v>
      </c>
      <c r="J186" s="20">
        <f t="shared" si="17"/>
        <v>-0.36329907148533291</v>
      </c>
      <c r="K186" s="21">
        <f t="shared" si="18"/>
        <v>-2.9777242652559996</v>
      </c>
      <c r="L186" s="20">
        <f>H186/G186-1</f>
        <v>-0.34227857810758677</v>
      </c>
      <c r="M186" s="21">
        <f>H186-G186</f>
        <v>-2.7157726321590001</v>
      </c>
      <c r="N186" s="20" t="s">
        <v>267</v>
      </c>
      <c r="O186" s="209"/>
      <c r="P186" s="209"/>
      <c r="Q186" s="209"/>
    </row>
    <row r="187" spans="1:17" x14ac:dyDescent="0.25">
      <c r="A187" s="22">
        <v>186</v>
      </c>
      <c r="B187" s="23" t="s">
        <v>149</v>
      </c>
      <c r="C187" s="22" t="s">
        <v>268</v>
      </c>
      <c r="D187" s="49">
        <v>77.388844696711999</v>
      </c>
      <c r="E187" s="162">
        <v>76.395099446611994</v>
      </c>
      <c r="F187" s="162">
        <v>77.178324681188002</v>
      </c>
      <c r="G187" s="162">
        <v>82.302136579638997</v>
      </c>
      <c r="H187" s="162">
        <v>86.461642615729005</v>
      </c>
      <c r="J187" s="25">
        <f t="shared" si="17"/>
        <v>0.11723650811138775</v>
      </c>
      <c r="K187" s="26">
        <f t="shared" si="18"/>
        <v>9.0727979190170061</v>
      </c>
      <c r="L187" s="25">
        <f t="shared" ref="L187:L197" si="21">H187/G187-1</f>
        <v>5.0539466032757163E-2</v>
      </c>
      <c r="M187" s="26">
        <f t="shared" ref="M187:M197" si="22">H187-G187</f>
        <v>4.1595060360900078</v>
      </c>
      <c r="N187" s="25" t="s">
        <v>267</v>
      </c>
      <c r="O187" s="209"/>
      <c r="P187" s="209"/>
      <c r="Q187" s="209"/>
    </row>
    <row r="188" spans="1:17" x14ac:dyDescent="0.25">
      <c r="A188" s="53">
        <v>187</v>
      </c>
      <c r="B188" s="63" t="s">
        <v>279</v>
      </c>
      <c r="C188" s="53" t="s">
        <v>268</v>
      </c>
      <c r="D188" s="75">
        <v>293.45034041674802</v>
      </c>
      <c r="E188" s="169">
        <v>1472.98188494961</v>
      </c>
      <c r="F188" s="169">
        <v>559.46499743275899</v>
      </c>
      <c r="G188" s="169">
        <v>597.28157293759705</v>
      </c>
      <c r="H188" s="169">
        <v>614.97878528546801</v>
      </c>
      <c r="J188" s="53" t="s">
        <v>267</v>
      </c>
      <c r="K188" s="57" t="s">
        <v>267</v>
      </c>
      <c r="L188" s="58">
        <f>H188/G188-1</f>
        <v>2.9629597077356795E-2</v>
      </c>
      <c r="M188" s="57">
        <f>H188-G188</f>
        <v>17.697212347870959</v>
      </c>
      <c r="N188" s="58" t="s">
        <v>267</v>
      </c>
      <c r="O188" s="209"/>
      <c r="P188" s="209"/>
      <c r="Q188" s="209"/>
    </row>
    <row r="189" spans="1:17" x14ac:dyDescent="0.25">
      <c r="A189" s="53">
        <v>188</v>
      </c>
      <c r="B189" s="38" t="s">
        <v>14</v>
      </c>
      <c r="C189" s="53" t="s">
        <v>268</v>
      </c>
      <c r="D189" s="62">
        <v>25.425783284539001</v>
      </c>
      <c r="E189" s="167">
        <v>22.008446084092</v>
      </c>
      <c r="F189" s="167">
        <v>23.360204302918</v>
      </c>
      <c r="G189" s="167">
        <v>29.287777536038998</v>
      </c>
      <c r="H189" s="167">
        <v>30.610766780755</v>
      </c>
      <c r="J189" s="58">
        <f t="shared" si="17"/>
        <v>0.20392620507266335</v>
      </c>
      <c r="K189" s="57">
        <f t="shared" si="18"/>
        <v>5.1849834962159989</v>
      </c>
      <c r="L189" s="58">
        <f t="shared" si="21"/>
        <v>4.5172060020192584E-2</v>
      </c>
      <c r="M189" s="57">
        <f t="shared" si="22"/>
        <v>1.3229892447160019</v>
      </c>
      <c r="N189" s="58" t="s">
        <v>267</v>
      </c>
      <c r="O189" s="210"/>
      <c r="P189" s="209"/>
      <c r="Q189" s="209"/>
    </row>
    <row r="190" spans="1:17" x14ac:dyDescent="0.25">
      <c r="A190" s="53">
        <v>189</v>
      </c>
      <c r="B190" s="38" t="s">
        <v>15</v>
      </c>
      <c r="C190" s="53" t="s">
        <v>268</v>
      </c>
      <c r="D190" s="62">
        <v>271.596025495444</v>
      </c>
      <c r="E190" s="167">
        <v>498.68941005371101</v>
      </c>
      <c r="F190" s="167">
        <v>261.81827156994501</v>
      </c>
      <c r="G190" s="167">
        <v>240.813070298507</v>
      </c>
      <c r="H190" s="167">
        <v>444.086531235834</v>
      </c>
      <c r="J190" s="58">
        <f t="shared" si="17"/>
        <v>0.63509952115732826</v>
      </c>
      <c r="K190" s="57">
        <f t="shared" si="18"/>
        <v>172.49050574039001</v>
      </c>
      <c r="L190" s="58">
        <f t="shared" si="21"/>
        <v>0.84411307361910781</v>
      </c>
      <c r="M190" s="57">
        <f t="shared" si="22"/>
        <v>203.273460937327</v>
      </c>
      <c r="N190" s="58" t="s">
        <v>267</v>
      </c>
      <c r="O190" s="209"/>
      <c r="P190" s="209"/>
      <c r="Q190" s="209"/>
    </row>
    <row r="191" spans="1:17" x14ac:dyDescent="0.25">
      <c r="A191" s="22">
        <v>190</v>
      </c>
      <c r="B191" s="23" t="s">
        <v>150</v>
      </c>
      <c r="C191" s="22" t="s">
        <v>268</v>
      </c>
      <c r="D191" s="49">
        <v>5.0167561202490001</v>
      </c>
      <c r="E191" s="162">
        <v>4.9055125453489996</v>
      </c>
      <c r="F191" s="162">
        <v>6.3250471970989999</v>
      </c>
      <c r="G191" s="162">
        <v>5.0731815949310004</v>
      </c>
      <c r="H191" s="162">
        <v>2.5650241208560001</v>
      </c>
      <c r="J191" s="25">
        <f t="shared" si="17"/>
        <v>-0.48870862777186619</v>
      </c>
      <c r="K191" s="26">
        <f t="shared" si="18"/>
        <v>-2.451731999393</v>
      </c>
      <c r="L191" s="25">
        <f t="shared" si="21"/>
        <v>-0.49439536652523741</v>
      </c>
      <c r="M191" s="26">
        <f t="shared" si="22"/>
        <v>-2.5081574740750003</v>
      </c>
      <c r="N191" s="25" t="s">
        <v>267</v>
      </c>
      <c r="O191" s="209"/>
      <c r="P191" s="209"/>
      <c r="Q191" s="209"/>
    </row>
    <row r="192" spans="1:17" x14ac:dyDescent="0.25">
      <c r="A192" s="22">
        <v>191</v>
      </c>
      <c r="B192" s="23" t="s">
        <v>151</v>
      </c>
      <c r="C192" s="22" t="s">
        <v>268</v>
      </c>
      <c r="D192" s="49">
        <v>15.255807586122</v>
      </c>
      <c r="E192" s="162">
        <v>11.870478822712</v>
      </c>
      <c r="F192" s="162">
        <v>40.046114053718</v>
      </c>
      <c r="G192" s="162">
        <v>8.6432422593009992</v>
      </c>
      <c r="H192" s="162">
        <v>11.840035888573</v>
      </c>
      <c r="J192" s="25">
        <f t="shared" si="17"/>
        <v>-0.22389976264883416</v>
      </c>
      <c r="K192" s="26">
        <f t="shared" si="18"/>
        <v>-3.4157716975489993</v>
      </c>
      <c r="L192" s="25">
        <f t="shared" si="21"/>
        <v>0.36986046825563967</v>
      </c>
      <c r="M192" s="26">
        <f t="shared" si="22"/>
        <v>3.1967936292720012</v>
      </c>
      <c r="N192" s="25" t="s">
        <v>267</v>
      </c>
      <c r="O192" s="209"/>
      <c r="P192" s="209"/>
      <c r="Q192" s="209"/>
    </row>
    <row r="193" spans="1:17" ht="22.5" x14ac:dyDescent="0.25">
      <c r="A193" s="22">
        <v>192</v>
      </c>
      <c r="B193" s="23" t="s">
        <v>152</v>
      </c>
      <c r="C193" s="22" t="s">
        <v>268</v>
      </c>
      <c r="D193" s="49">
        <v>27.061258168986001</v>
      </c>
      <c r="E193" s="162">
        <v>49.744164183300001</v>
      </c>
      <c r="F193" s="162">
        <v>38.458538609964002</v>
      </c>
      <c r="G193" s="162">
        <v>35.139216969477999</v>
      </c>
      <c r="H193" s="162">
        <v>35.136045885609001</v>
      </c>
      <c r="J193" s="25">
        <f t="shared" si="17"/>
        <v>0.29838921997637358</v>
      </c>
      <c r="K193" s="26">
        <f t="shared" si="18"/>
        <v>8.0747877166229998</v>
      </c>
      <c r="L193" s="25">
        <f t="shared" si="21"/>
        <v>-9.0243441444703976E-5</v>
      </c>
      <c r="M193" s="26">
        <f t="shared" si="22"/>
        <v>-3.1710838689988918E-3</v>
      </c>
      <c r="N193" s="25" t="s">
        <v>267</v>
      </c>
      <c r="O193" s="209"/>
      <c r="P193" s="209"/>
      <c r="Q193" s="209"/>
    </row>
    <row r="194" spans="1:17" x14ac:dyDescent="0.25">
      <c r="A194" s="53">
        <v>193</v>
      </c>
      <c r="B194" s="78" t="s">
        <v>124</v>
      </c>
      <c r="C194" s="53" t="s">
        <v>268</v>
      </c>
      <c r="D194" s="62">
        <v>21.632516214153998</v>
      </c>
      <c r="E194" s="167">
        <v>41.043045556941003</v>
      </c>
      <c r="F194" s="167">
        <v>27.789362933663998</v>
      </c>
      <c r="G194" s="167">
        <v>27.873647772291001</v>
      </c>
      <c r="H194" s="167">
        <v>26.644241358778</v>
      </c>
      <c r="J194" s="58">
        <f t="shared" si="17"/>
        <v>0.23167555244197002</v>
      </c>
      <c r="K194" s="57">
        <f t="shared" si="18"/>
        <v>5.0117251446240019</v>
      </c>
      <c r="L194" s="58">
        <f t="shared" si="21"/>
        <v>-4.4106405575489283E-2</v>
      </c>
      <c r="M194" s="57">
        <f t="shared" si="22"/>
        <v>-1.2294064135130007</v>
      </c>
      <c r="N194" s="58" t="s">
        <v>267</v>
      </c>
      <c r="O194" s="209"/>
      <c r="P194" s="209"/>
      <c r="Q194" s="209"/>
    </row>
    <row r="195" spans="1:17" x14ac:dyDescent="0.25">
      <c r="A195" s="22">
        <v>194</v>
      </c>
      <c r="B195" s="23" t="s">
        <v>153</v>
      </c>
      <c r="C195" s="22" t="s">
        <v>268</v>
      </c>
      <c r="D195" s="49">
        <v>269.15596298678997</v>
      </c>
      <c r="E195" s="162">
        <v>135.46303097932201</v>
      </c>
      <c r="F195" s="162">
        <v>336.05949757449298</v>
      </c>
      <c r="G195" s="162">
        <v>216.639991396916</v>
      </c>
      <c r="H195" s="162">
        <v>250.00243374416499</v>
      </c>
      <c r="J195" s="25">
        <f t="shared" si="17"/>
        <v>-7.1161452379061796E-2</v>
      </c>
      <c r="K195" s="26">
        <f t="shared" si="18"/>
        <v>-19.153529242624984</v>
      </c>
      <c r="L195" s="25">
        <f t="shared" si="21"/>
        <v>0.15399946303600132</v>
      </c>
      <c r="M195" s="26">
        <f t="shared" si="22"/>
        <v>33.362442347248987</v>
      </c>
      <c r="N195" s="25" t="s">
        <v>267</v>
      </c>
      <c r="O195" s="209"/>
      <c r="P195" s="209"/>
      <c r="Q195" s="209"/>
    </row>
    <row r="196" spans="1:17" x14ac:dyDescent="0.25">
      <c r="A196" s="22">
        <v>195</v>
      </c>
      <c r="B196" s="23" t="s">
        <v>141</v>
      </c>
      <c r="C196" s="22" t="s">
        <v>268</v>
      </c>
      <c r="D196" s="49">
        <v>5.5184320057249998</v>
      </c>
      <c r="E196" s="162">
        <v>5.7932270097979996</v>
      </c>
      <c r="F196" s="162">
        <v>5.7505526489100003</v>
      </c>
      <c r="G196" s="162">
        <v>5.3943846429580002</v>
      </c>
      <c r="H196" s="162">
        <v>5.6204708210429999</v>
      </c>
      <c r="J196" s="25">
        <f t="shared" si="17"/>
        <v>1.8490544997590286E-2</v>
      </c>
      <c r="K196" s="26">
        <f t="shared" si="18"/>
        <v>0.10203881531800008</v>
      </c>
      <c r="L196" s="25">
        <f t="shared" si="21"/>
        <v>4.1911393615607251E-2</v>
      </c>
      <c r="M196" s="26">
        <f t="shared" si="22"/>
        <v>0.22608617808499964</v>
      </c>
      <c r="N196" s="25" t="s">
        <v>267</v>
      </c>
      <c r="O196" s="209"/>
      <c r="P196" s="209"/>
      <c r="Q196" s="209"/>
    </row>
    <row r="197" spans="1:17" x14ac:dyDescent="0.25">
      <c r="A197" s="53">
        <v>196</v>
      </c>
      <c r="B197" s="78" t="s">
        <v>124</v>
      </c>
      <c r="C197" s="53" t="s">
        <v>268</v>
      </c>
      <c r="D197" s="62">
        <v>5.474499495301</v>
      </c>
      <c r="E197" s="167">
        <v>5.7319230853059997</v>
      </c>
      <c r="F197" s="167">
        <v>5.4974185505289999</v>
      </c>
      <c r="G197" s="167">
        <v>5.3188567469050003</v>
      </c>
      <c r="H197" s="167">
        <v>5.4960571013779997</v>
      </c>
      <c r="J197" s="58">
        <f t="shared" si="17"/>
        <v>3.9378222786399242E-3</v>
      </c>
      <c r="K197" s="57">
        <f t="shared" si="18"/>
        <v>2.1557606076999747E-2</v>
      </c>
      <c r="L197" s="58">
        <f t="shared" si="21"/>
        <v>3.3315496713858916E-2</v>
      </c>
      <c r="M197" s="57">
        <f t="shared" si="22"/>
        <v>0.17720035447299942</v>
      </c>
      <c r="N197" s="58" t="s">
        <v>267</v>
      </c>
      <c r="O197" s="209"/>
      <c r="P197" s="209"/>
      <c r="Q197" s="209"/>
    </row>
    <row r="198" spans="1:17" x14ac:dyDescent="0.25">
      <c r="A198" s="17">
        <v>197</v>
      </c>
      <c r="B198" s="18" t="s">
        <v>154</v>
      </c>
      <c r="C198" s="17" t="s">
        <v>4</v>
      </c>
      <c r="D198" s="41">
        <v>123658.07605641001</v>
      </c>
      <c r="E198" s="160">
        <v>149502.58777260999</v>
      </c>
      <c r="F198" s="160">
        <v>51103.638051020003</v>
      </c>
      <c r="G198" s="160">
        <v>85379.277296739994</v>
      </c>
      <c r="H198" s="160">
        <v>122444.25635172</v>
      </c>
      <c r="J198" s="20">
        <f>H198/D198-1</f>
        <v>-9.8159355490561317E-3</v>
      </c>
      <c r="K198" s="21">
        <f t="shared" si="18"/>
        <v>-1213.8197046900023</v>
      </c>
      <c r="L198" s="20" t="s">
        <v>267</v>
      </c>
      <c r="M198" s="21" t="s">
        <v>267</v>
      </c>
      <c r="N198" s="20" t="s">
        <v>267</v>
      </c>
      <c r="O198" s="209"/>
      <c r="P198" s="209"/>
      <c r="Q198" s="209"/>
    </row>
    <row r="199" spans="1:17" x14ac:dyDescent="0.25">
      <c r="A199" s="53">
        <v>198</v>
      </c>
      <c r="B199" s="38" t="s">
        <v>155</v>
      </c>
      <c r="C199" s="53" t="s">
        <v>4</v>
      </c>
      <c r="D199" s="62">
        <v>66182.168486519993</v>
      </c>
      <c r="E199" s="167">
        <v>74016.916141950001</v>
      </c>
      <c r="F199" s="167">
        <v>28446.284263329999</v>
      </c>
      <c r="G199" s="167">
        <v>44768.194820299999</v>
      </c>
      <c r="H199" s="167">
        <v>59549.771389109999</v>
      </c>
      <c r="J199" s="58">
        <f t="shared" si="17"/>
        <v>-0.10021426086636742</v>
      </c>
      <c r="K199" s="57">
        <f t="shared" si="18"/>
        <v>-6632.3970974099939</v>
      </c>
      <c r="L199" s="58" t="s">
        <v>267</v>
      </c>
      <c r="M199" s="57" t="s">
        <v>267</v>
      </c>
      <c r="N199" s="58">
        <f>H199/H198</f>
        <v>0.48634189273896056</v>
      </c>
      <c r="O199" s="209"/>
      <c r="P199" s="209"/>
      <c r="Q199" s="209"/>
    </row>
    <row r="200" spans="1:17" x14ac:dyDescent="0.25">
      <c r="A200" s="53">
        <v>199</v>
      </c>
      <c r="B200" s="54" t="s">
        <v>156</v>
      </c>
      <c r="C200" s="53" t="s">
        <v>4</v>
      </c>
      <c r="D200" s="62">
        <v>10234.95261013</v>
      </c>
      <c r="E200" s="167">
        <v>12267.01116063</v>
      </c>
      <c r="F200" s="167">
        <v>5391.1859608300001</v>
      </c>
      <c r="G200" s="167">
        <v>9222.8501972699996</v>
      </c>
      <c r="H200" s="167">
        <v>12500.160802840001</v>
      </c>
      <c r="J200" s="58">
        <f t="shared" si="17"/>
        <v>0.22132082863461622</v>
      </c>
      <c r="K200" s="57">
        <f t="shared" si="18"/>
        <v>2265.2081927100007</v>
      </c>
      <c r="L200" s="58" t="s">
        <v>267</v>
      </c>
      <c r="M200" s="57" t="s">
        <v>267</v>
      </c>
      <c r="N200" s="58">
        <f>H200/H198</f>
        <v>0.10208858443252253</v>
      </c>
      <c r="O200" s="209"/>
      <c r="P200" s="209"/>
      <c r="Q200" s="209"/>
    </row>
    <row r="201" spans="1:17" ht="22.5" x14ac:dyDescent="0.25">
      <c r="A201" s="53">
        <v>200</v>
      </c>
      <c r="B201" s="54" t="s">
        <v>157</v>
      </c>
      <c r="C201" s="53" t="s">
        <v>4</v>
      </c>
      <c r="D201" s="62">
        <v>4897.4914282700001</v>
      </c>
      <c r="E201" s="167">
        <v>7383.7036485400004</v>
      </c>
      <c r="F201" s="167">
        <v>1592.8655228699999</v>
      </c>
      <c r="G201" s="167">
        <v>2408.55860811</v>
      </c>
      <c r="H201" s="167">
        <v>4576.2155337100003</v>
      </c>
      <c r="J201" s="58">
        <f t="shared" si="17"/>
        <v>-6.560009328561256E-2</v>
      </c>
      <c r="K201" s="57">
        <f t="shared" si="18"/>
        <v>-321.27589455999987</v>
      </c>
      <c r="L201" s="58" t="s">
        <v>267</v>
      </c>
      <c r="M201" s="57" t="s">
        <v>267</v>
      </c>
      <c r="N201" s="58">
        <f>H201/H198</f>
        <v>3.7373868485630415E-2</v>
      </c>
      <c r="O201" s="209"/>
      <c r="P201" s="209"/>
      <c r="Q201" s="209"/>
    </row>
    <row r="202" spans="1:17" x14ac:dyDescent="0.25">
      <c r="A202" s="53">
        <v>201</v>
      </c>
      <c r="B202" s="54" t="s">
        <v>158</v>
      </c>
      <c r="C202" s="53" t="s">
        <v>4</v>
      </c>
      <c r="D202" s="62">
        <v>4038.75650451</v>
      </c>
      <c r="E202" s="167">
        <v>4868.5774371999996</v>
      </c>
      <c r="F202" s="167">
        <v>1975.8430119499999</v>
      </c>
      <c r="G202" s="167">
        <v>2953.7915008499999</v>
      </c>
      <c r="H202" s="167">
        <v>4275.1748908600002</v>
      </c>
      <c r="J202" s="58">
        <f>H202/D202-1</f>
        <v>5.8537420140579499E-2</v>
      </c>
      <c r="K202" s="57">
        <f>H202-D202</f>
        <v>236.41838635000022</v>
      </c>
      <c r="L202" s="58" t="s">
        <v>267</v>
      </c>
      <c r="M202" s="57" t="s">
        <v>267</v>
      </c>
      <c r="N202" s="58">
        <f>H202/H198</f>
        <v>3.4915275066717703E-2</v>
      </c>
      <c r="O202" s="209"/>
      <c r="P202" s="209"/>
      <c r="Q202" s="209"/>
    </row>
    <row r="203" spans="1:17" x14ac:dyDescent="0.25">
      <c r="A203" s="53">
        <v>202</v>
      </c>
      <c r="B203" s="54" t="s">
        <v>159</v>
      </c>
      <c r="C203" s="53" t="s">
        <v>4</v>
      </c>
      <c r="D203" s="62">
        <v>7040.0520074200003</v>
      </c>
      <c r="E203" s="167">
        <v>8752.5333598699999</v>
      </c>
      <c r="F203" s="167">
        <v>1147.1325797500001</v>
      </c>
      <c r="G203" s="167">
        <v>3016.9352918899999</v>
      </c>
      <c r="H203" s="167">
        <v>7343.7104832200002</v>
      </c>
      <c r="J203" s="58">
        <f t="shared" si="17"/>
        <v>4.3132987580198678E-2</v>
      </c>
      <c r="K203" s="57">
        <f t="shared" si="18"/>
        <v>303.65847579999991</v>
      </c>
      <c r="L203" s="58" t="s">
        <v>267</v>
      </c>
      <c r="M203" s="57" t="s">
        <v>267</v>
      </c>
      <c r="N203" s="58">
        <f>H203/H198</f>
        <v>5.9975949072901054E-2</v>
      </c>
      <c r="O203" s="209"/>
      <c r="P203" s="209"/>
      <c r="Q203" s="209"/>
    </row>
    <row r="204" spans="1:17" x14ac:dyDescent="0.25">
      <c r="A204" s="22">
        <v>203</v>
      </c>
      <c r="B204" s="23" t="s">
        <v>160</v>
      </c>
      <c r="C204" s="22" t="s">
        <v>4</v>
      </c>
      <c r="D204" s="49">
        <v>29701.611628359999</v>
      </c>
      <c r="E204" s="162">
        <v>36897.749931099999</v>
      </c>
      <c r="F204" s="162">
        <v>10411.19905644</v>
      </c>
      <c r="G204" s="162">
        <v>19761.102818970001</v>
      </c>
      <c r="H204" s="162">
        <v>31047.32145838</v>
      </c>
      <c r="J204" s="25">
        <f t="shared" si="17"/>
        <v>4.530763673224647E-2</v>
      </c>
      <c r="K204" s="26">
        <f t="shared" si="18"/>
        <v>1345.7098300200014</v>
      </c>
      <c r="L204" s="25" t="s">
        <v>267</v>
      </c>
      <c r="M204" s="26" t="s">
        <v>267</v>
      </c>
      <c r="N204" s="25">
        <f>H204/H198</f>
        <v>0.25356290595776787</v>
      </c>
      <c r="O204" s="209"/>
      <c r="P204" s="209"/>
      <c r="Q204" s="209"/>
    </row>
    <row r="205" spans="1:17" x14ac:dyDescent="0.25">
      <c r="A205" s="22">
        <v>204</v>
      </c>
      <c r="B205" s="23" t="s">
        <v>161</v>
      </c>
      <c r="C205" s="22" t="s">
        <v>4</v>
      </c>
      <c r="D205" s="49">
        <v>93956.464428050007</v>
      </c>
      <c r="E205" s="162">
        <v>112604.83784151</v>
      </c>
      <c r="F205" s="162">
        <v>40692.438994579999</v>
      </c>
      <c r="G205" s="162">
        <v>65618.174477769993</v>
      </c>
      <c r="H205" s="162">
        <v>91396.934893340003</v>
      </c>
      <c r="J205" s="25">
        <f t="shared" si="17"/>
        <v>-2.7241654422512251E-2</v>
      </c>
      <c r="K205" s="26">
        <f t="shared" si="18"/>
        <v>-2559.5295347100036</v>
      </c>
      <c r="L205" s="25" t="s">
        <v>267</v>
      </c>
      <c r="M205" s="26" t="s">
        <v>267</v>
      </c>
      <c r="N205" s="25">
        <f>H205/H198</f>
        <v>0.74643709404223213</v>
      </c>
      <c r="O205" s="209"/>
      <c r="P205" s="209"/>
      <c r="Q205" s="209"/>
    </row>
    <row r="206" spans="1:17" x14ac:dyDescent="0.25">
      <c r="A206" s="33">
        <v>205</v>
      </c>
      <c r="B206" s="38" t="s">
        <v>162</v>
      </c>
      <c r="C206" s="33" t="s">
        <v>4</v>
      </c>
      <c r="D206" s="51">
        <v>36119.692776099997</v>
      </c>
      <c r="E206" s="163">
        <v>25844.511716199999</v>
      </c>
      <c r="F206" s="163">
        <v>51103.638051020003</v>
      </c>
      <c r="G206" s="163">
        <v>34355.372707269999</v>
      </c>
      <c r="H206" s="163">
        <v>37064.979054980002</v>
      </c>
      <c r="J206" s="36">
        <f t="shared" si="17"/>
        <v>2.6170939070265131E-2</v>
      </c>
      <c r="K206" s="37">
        <f t="shared" si="18"/>
        <v>945.28627888000483</v>
      </c>
      <c r="L206" s="36">
        <f>H206/G206-1</f>
        <v>7.8869944762282262E-2</v>
      </c>
      <c r="M206" s="37">
        <f>H206-G206</f>
        <v>2709.6063477100033</v>
      </c>
      <c r="N206" s="36" t="s">
        <v>267</v>
      </c>
      <c r="O206" s="209"/>
      <c r="P206" s="209"/>
      <c r="Q206" s="209"/>
    </row>
    <row r="207" spans="1:17" x14ac:dyDescent="0.25">
      <c r="A207" s="33">
        <v>206</v>
      </c>
      <c r="B207" s="38" t="s">
        <v>163</v>
      </c>
      <c r="C207" s="33" t="s">
        <v>4</v>
      </c>
      <c r="D207" s="51">
        <v>7937.4627140299999</v>
      </c>
      <c r="E207" s="163">
        <v>7196.1383027399997</v>
      </c>
      <c r="F207" s="163">
        <v>10411.19905644</v>
      </c>
      <c r="G207" s="163">
        <v>9349.9037625300007</v>
      </c>
      <c r="H207" s="163">
        <v>11286.218639410001</v>
      </c>
      <c r="J207" s="36">
        <f t="shared" si="17"/>
        <v>0.42189249210088886</v>
      </c>
      <c r="K207" s="37">
        <f t="shared" si="18"/>
        <v>3348.7559253800009</v>
      </c>
      <c r="L207" s="36">
        <f>H207/G207-1</f>
        <v>0.20709463178004417</v>
      </c>
      <c r="M207" s="37">
        <f>H207-G207</f>
        <v>1936.3148768800002</v>
      </c>
      <c r="N207" s="36">
        <f>H207/H206</f>
        <v>0.30449817933712281</v>
      </c>
      <c r="O207" s="209"/>
      <c r="P207" s="209"/>
      <c r="Q207" s="209"/>
    </row>
    <row r="208" spans="1:17" x14ac:dyDescent="0.25">
      <c r="A208" s="33">
        <v>207</v>
      </c>
      <c r="B208" s="38" t="s">
        <v>164</v>
      </c>
      <c r="C208" s="33" t="s">
        <v>4</v>
      </c>
      <c r="D208" s="51">
        <v>28182.230062070001</v>
      </c>
      <c r="E208" s="163">
        <v>18648.373413460002</v>
      </c>
      <c r="F208" s="163">
        <v>40692.438994579999</v>
      </c>
      <c r="G208" s="163">
        <v>25005.468944740001</v>
      </c>
      <c r="H208" s="163">
        <v>25778.760415569999</v>
      </c>
      <c r="J208" s="36">
        <f t="shared" si="17"/>
        <v>-8.5283160388886059E-2</v>
      </c>
      <c r="K208" s="37">
        <f t="shared" si="18"/>
        <v>-2403.4696465000015</v>
      </c>
      <c r="L208" s="36">
        <f>H208/G208-1</f>
        <v>3.0924893771794748E-2</v>
      </c>
      <c r="M208" s="37">
        <f>H208-G208</f>
        <v>773.29147082999771</v>
      </c>
      <c r="N208" s="36">
        <f>H208/H206</f>
        <v>0.69550182066287713</v>
      </c>
      <c r="O208" s="209"/>
      <c r="P208" s="209"/>
      <c r="Q208" s="209"/>
    </row>
    <row r="209" spans="1:17" x14ac:dyDescent="0.25">
      <c r="A209" s="53">
        <v>208</v>
      </c>
      <c r="B209" s="54" t="s">
        <v>165</v>
      </c>
      <c r="C209" s="53" t="s">
        <v>3</v>
      </c>
      <c r="D209" s="62">
        <v>0.108864086195</v>
      </c>
      <c r="E209" s="167">
        <v>9.7019787782999994E-2</v>
      </c>
      <c r="F209" s="167">
        <v>0.111143362415</v>
      </c>
      <c r="G209" s="167">
        <v>9.5482542670000004E-2</v>
      </c>
      <c r="H209" s="167">
        <v>9.0289389311000001E-2</v>
      </c>
      <c r="J209" s="56">
        <f>H209-D209</f>
        <v>-1.8574696884E-2</v>
      </c>
      <c r="K209" s="57" t="s">
        <v>267</v>
      </c>
      <c r="L209" s="53" t="s">
        <v>267</v>
      </c>
      <c r="M209" s="57" t="s">
        <v>267</v>
      </c>
      <c r="N209" s="58" t="s">
        <v>267</v>
      </c>
      <c r="O209" s="209"/>
      <c r="P209" s="209"/>
      <c r="Q209" s="209"/>
    </row>
    <row r="210" spans="1:17" x14ac:dyDescent="0.25">
      <c r="A210" s="17">
        <v>209</v>
      </c>
      <c r="B210" s="18" t="s">
        <v>166</v>
      </c>
      <c r="C210" s="17" t="s">
        <v>4</v>
      </c>
      <c r="D210" s="41">
        <v>50066.412091339997</v>
      </c>
      <c r="E210" s="160">
        <v>62563.095979409998</v>
      </c>
      <c r="F210" s="160">
        <v>20248.307030560001</v>
      </c>
      <c r="G210" s="160">
        <v>36480.311071759999</v>
      </c>
      <c r="H210" s="160">
        <v>52338.545862569998</v>
      </c>
      <c r="J210" s="20">
        <f>H210/D210-1</f>
        <v>4.538239662719934E-2</v>
      </c>
      <c r="K210" s="21">
        <f>H210-D210</f>
        <v>2272.133771230001</v>
      </c>
      <c r="L210" s="20" t="s">
        <v>267</v>
      </c>
      <c r="M210" s="21" t="s">
        <v>267</v>
      </c>
      <c r="N210" s="20" t="s">
        <v>267</v>
      </c>
      <c r="O210" s="209"/>
      <c r="P210" s="209"/>
      <c r="Q210" s="209"/>
    </row>
    <row r="211" spans="1:17" x14ac:dyDescent="0.25">
      <c r="A211" s="53">
        <v>210</v>
      </c>
      <c r="B211" s="54" t="s">
        <v>155</v>
      </c>
      <c r="C211" s="53" t="s">
        <v>4</v>
      </c>
      <c r="D211" s="62">
        <v>27507.562677450002</v>
      </c>
      <c r="E211" s="167">
        <v>33168.671404909997</v>
      </c>
      <c r="F211" s="167">
        <v>12288.356251949999</v>
      </c>
      <c r="G211" s="167">
        <v>21512.323502110001</v>
      </c>
      <c r="H211" s="167">
        <v>29752.99418781</v>
      </c>
      <c r="J211" s="58">
        <f t="shared" ref="J211:J220" si="23">H211/D211-1</f>
        <v>8.1629606253728282E-2</v>
      </c>
      <c r="K211" s="57">
        <f t="shared" ref="K211:K220" si="24">H211-D211</f>
        <v>2245.4315103599984</v>
      </c>
      <c r="L211" s="58" t="s">
        <v>267</v>
      </c>
      <c r="M211" s="57" t="s">
        <v>267</v>
      </c>
      <c r="N211" s="58">
        <f>H211/H210</f>
        <v>0.56847193015134767</v>
      </c>
      <c r="O211" s="209"/>
      <c r="P211" s="209"/>
      <c r="Q211" s="209"/>
    </row>
    <row r="212" spans="1:17" ht="22.5" x14ac:dyDescent="0.25">
      <c r="A212" s="53">
        <v>211</v>
      </c>
      <c r="B212" s="54" t="s">
        <v>167</v>
      </c>
      <c r="C212" s="53" t="s">
        <v>4</v>
      </c>
      <c r="D212" s="62">
        <v>1620.0802206999999</v>
      </c>
      <c r="E212" s="167">
        <v>2032.82162973</v>
      </c>
      <c r="F212" s="167">
        <v>172.45003702</v>
      </c>
      <c r="G212" s="167">
        <v>994.89969142999996</v>
      </c>
      <c r="H212" s="167">
        <v>1348.9190504200001</v>
      </c>
      <c r="J212" s="58">
        <f>H212/D212-1</f>
        <v>-0.16737515020264693</v>
      </c>
      <c r="K212" s="57">
        <f>H212-D212</f>
        <v>-271.16117027999985</v>
      </c>
      <c r="L212" s="58" t="s">
        <v>267</v>
      </c>
      <c r="M212" s="57" t="s">
        <v>267</v>
      </c>
      <c r="N212" s="58">
        <f>H212/H210</f>
        <v>2.5772956206348903E-2</v>
      </c>
      <c r="O212" s="209"/>
      <c r="P212" s="209"/>
      <c r="Q212" s="209"/>
    </row>
    <row r="213" spans="1:17" x14ac:dyDescent="0.25">
      <c r="A213" s="53">
        <v>212</v>
      </c>
      <c r="B213" s="54" t="s">
        <v>159</v>
      </c>
      <c r="C213" s="53" t="s">
        <v>4</v>
      </c>
      <c r="D213" s="62">
        <v>4044.62784276</v>
      </c>
      <c r="E213" s="167">
        <v>5356.2511396199998</v>
      </c>
      <c r="F213" s="167">
        <v>965.14854380999998</v>
      </c>
      <c r="G213" s="167">
        <v>2130.7890906100001</v>
      </c>
      <c r="H213" s="167">
        <v>3906.7272884399999</v>
      </c>
      <c r="J213" s="58">
        <f>H213/D213-1</f>
        <v>-3.4094744851951186E-2</v>
      </c>
      <c r="K213" s="57">
        <f>H213-D213</f>
        <v>-137.90055432000008</v>
      </c>
      <c r="L213" s="58" t="s">
        <v>267</v>
      </c>
      <c r="M213" s="57" t="s">
        <v>267</v>
      </c>
      <c r="N213" s="58">
        <f>H213/H210</f>
        <v>7.4643405239003841E-2</v>
      </c>
      <c r="O213" s="209"/>
      <c r="P213" s="209"/>
      <c r="Q213" s="209"/>
    </row>
    <row r="214" spans="1:17" x14ac:dyDescent="0.25">
      <c r="A214" s="53">
        <v>213</v>
      </c>
      <c r="B214" s="54" t="s">
        <v>168</v>
      </c>
      <c r="C214" s="53" t="s">
        <v>4</v>
      </c>
      <c r="D214" s="62">
        <v>1778.7772328200001</v>
      </c>
      <c r="E214" s="167">
        <v>2336.2389810899999</v>
      </c>
      <c r="F214" s="167">
        <v>475.89768645999999</v>
      </c>
      <c r="G214" s="167">
        <v>1022.52447623</v>
      </c>
      <c r="H214" s="167">
        <v>1998.3026447300001</v>
      </c>
      <c r="J214" s="58">
        <f t="shared" si="23"/>
        <v>0.1234136618456565</v>
      </c>
      <c r="K214" s="57">
        <f t="shared" si="24"/>
        <v>219.52541191</v>
      </c>
      <c r="L214" s="58" t="s">
        <v>267</v>
      </c>
      <c r="M214" s="57" t="s">
        <v>267</v>
      </c>
      <c r="N214" s="58">
        <f>H214/H210</f>
        <v>3.8180324114795279E-2</v>
      </c>
      <c r="O214" s="209"/>
      <c r="P214" s="209"/>
      <c r="Q214" s="209"/>
    </row>
    <row r="215" spans="1:17" ht="22.5" x14ac:dyDescent="0.25">
      <c r="A215" s="53">
        <v>214</v>
      </c>
      <c r="B215" s="54" t="s">
        <v>169</v>
      </c>
      <c r="C215" s="53" t="s">
        <v>4</v>
      </c>
      <c r="D215" s="62">
        <v>2025.34079692</v>
      </c>
      <c r="E215" s="167">
        <v>2430.6390234999999</v>
      </c>
      <c r="F215" s="167">
        <v>700.70530465000002</v>
      </c>
      <c r="G215" s="167">
        <v>1502.1665551599999</v>
      </c>
      <c r="H215" s="167">
        <v>1845.4067598900001</v>
      </c>
      <c r="J215" s="58">
        <f t="shared" si="23"/>
        <v>-8.8841363045484179E-2</v>
      </c>
      <c r="K215" s="57">
        <f t="shared" si="24"/>
        <v>-179.9340370299999</v>
      </c>
      <c r="L215" s="58" t="s">
        <v>267</v>
      </c>
      <c r="M215" s="57" t="s">
        <v>267</v>
      </c>
      <c r="N215" s="58">
        <f>H215/H210</f>
        <v>3.5259037664814946E-2</v>
      </c>
      <c r="O215" s="209"/>
      <c r="P215" s="209"/>
      <c r="Q215" s="209"/>
    </row>
    <row r="216" spans="1:17" x14ac:dyDescent="0.25">
      <c r="A216" s="22">
        <v>215</v>
      </c>
      <c r="B216" s="23" t="s">
        <v>170</v>
      </c>
      <c r="C216" s="22" t="s">
        <v>4</v>
      </c>
      <c r="D216" s="49">
        <v>30146.583689219999</v>
      </c>
      <c r="E216" s="162">
        <v>36354.438245719997</v>
      </c>
      <c r="F216" s="162">
        <v>11175.267277049999</v>
      </c>
      <c r="G216" s="162">
        <v>21160.517802409999</v>
      </c>
      <c r="H216" s="162">
        <v>31790.308375879998</v>
      </c>
      <c r="J216" s="25">
        <f t="shared" si="23"/>
        <v>5.45244099167288E-2</v>
      </c>
      <c r="K216" s="26">
        <f t="shared" si="24"/>
        <v>1643.7246866599999</v>
      </c>
      <c r="L216" s="25" t="s">
        <v>267</v>
      </c>
      <c r="M216" s="26" t="s">
        <v>267</v>
      </c>
      <c r="N216" s="25">
        <f>H216/H210</f>
        <v>0.60739762352883586</v>
      </c>
      <c r="O216" s="209"/>
      <c r="P216" s="209"/>
      <c r="Q216" s="209"/>
    </row>
    <row r="217" spans="1:17" x14ac:dyDescent="0.25">
      <c r="A217" s="22">
        <v>216</v>
      </c>
      <c r="B217" s="23" t="s">
        <v>171</v>
      </c>
      <c r="C217" s="22" t="s">
        <v>4</v>
      </c>
      <c r="D217" s="49">
        <v>19919.828402120002</v>
      </c>
      <c r="E217" s="162">
        <v>26208.657733690001</v>
      </c>
      <c r="F217" s="162">
        <v>9073.0397535100001</v>
      </c>
      <c r="G217" s="162">
        <v>15319.793269350001</v>
      </c>
      <c r="H217" s="162">
        <v>20548.237486689999</v>
      </c>
      <c r="J217" s="25">
        <f t="shared" si="23"/>
        <v>3.1546912547856909E-2</v>
      </c>
      <c r="K217" s="26">
        <f t="shared" si="24"/>
        <v>628.4090845699975</v>
      </c>
      <c r="L217" s="25" t="s">
        <v>267</v>
      </c>
      <c r="M217" s="26" t="s">
        <v>267</v>
      </c>
      <c r="N217" s="25">
        <f>H217/H210</f>
        <v>0.39260237647116419</v>
      </c>
      <c r="O217" s="209"/>
      <c r="P217" s="209"/>
      <c r="Q217" s="209"/>
    </row>
    <row r="218" spans="1:17" x14ac:dyDescent="0.25">
      <c r="A218" s="33">
        <v>217</v>
      </c>
      <c r="B218" s="38" t="s">
        <v>172</v>
      </c>
      <c r="C218" s="33" t="s">
        <v>4</v>
      </c>
      <c r="D218" s="51">
        <v>13091.13136609</v>
      </c>
      <c r="E218" s="163">
        <v>12496.554270819999</v>
      </c>
      <c r="F218" s="163">
        <v>20248.307030560001</v>
      </c>
      <c r="G218" s="163">
        <v>16336.61591043</v>
      </c>
      <c r="H218" s="163">
        <v>15858.23479081</v>
      </c>
      <c r="J218" s="36">
        <f t="shared" si="23"/>
        <v>0.21137236708873286</v>
      </c>
      <c r="K218" s="37">
        <f t="shared" si="24"/>
        <v>2767.1034247200005</v>
      </c>
      <c r="L218" s="36">
        <f>H218/G218-1</f>
        <v>-2.9282754901189811E-2</v>
      </c>
      <c r="M218" s="37">
        <f>H218-G218</f>
        <v>-478.38111962000039</v>
      </c>
      <c r="N218" s="36" t="s">
        <v>267</v>
      </c>
      <c r="O218" s="209"/>
      <c r="P218" s="209"/>
      <c r="Q218" s="209"/>
    </row>
    <row r="219" spans="1:17" x14ac:dyDescent="0.25">
      <c r="A219" s="33">
        <v>218</v>
      </c>
      <c r="B219" s="38" t="s">
        <v>170</v>
      </c>
      <c r="C219" s="33" t="s">
        <v>4</v>
      </c>
      <c r="D219" s="51">
        <v>8226.6786742500008</v>
      </c>
      <c r="E219" s="163">
        <v>6207.8545565000004</v>
      </c>
      <c r="F219" s="163">
        <v>11175.267277049999</v>
      </c>
      <c r="G219" s="163">
        <v>10042.690911330001</v>
      </c>
      <c r="H219" s="163">
        <v>10629.79057347</v>
      </c>
      <c r="J219" s="36">
        <f t="shared" si="23"/>
        <v>0.29211204112564704</v>
      </c>
      <c r="K219" s="37">
        <f t="shared" si="24"/>
        <v>2403.111899219999</v>
      </c>
      <c r="L219" s="36">
        <f>H219/G219-1</f>
        <v>5.8460393466619909E-2</v>
      </c>
      <c r="M219" s="37">
        <f>H219-G219</f>
        <v>587.09966213999905</v>
      </c>
      <c r="N219" s="36">
        <f>H219/H218</f>
        <v>0.67030099589836223</v>
      </c>
      <c r="O219" s="209"/>
      <c r="P219" s="209"/>
      <c r="Q219" s="209"/>
    </row>
    <row r="220" spans="1:17" x14ac:dyDescent="0.25">
      <c r="A220" s="33">
        <v>219</v>
      </c>
      <c r="B220" s="38" t="s">
        <v>171</v>
      </c>
      <c r="C220" s="33" t="s">
        <v>4</v>
      </c>
      <c r="D220" s="51">
        <v>4864.4526918399997</v>
      </c>
      <c r="E220" s="163">
        <v>6288.6997143199997</v>
      </c>
      <c r="F220" s="163">
        <v>9073.0397535100001</v>
      </c>
      <c r="G220" s="163">
        <v>6293.9249990999997</v>
      </c>
      <c r="H220" s="163">
        <v>5228.4442173400003</v>
      </c>
      <c r="J220" s="36">
        <f t="shared" si="23"/>
        <v>7.4826819903210717E-2</v>
      </c>
      <c r="K220" s="37">
        <f t="shared" si="24"/>
        <v>363.99152550000053</v>
      </c>
      <c r="L220" s="36">
        <f>H220/G220-1</f>
        <v>-0.16928717484119338</v>
      </c>
      <c r="M220" s="37">
        <f>H220-G220</f>
        <v>-1065.4807817599994</v>
      </c>
      <c r="N220" s="36">
        <f>H220/H218</f>
        <v>0.32969900410163772</v>
      </c>
      <c r="O220" s="209"/>
      <c r="P220" s="209"/>
      <c r="Q220" s="209"/>
    </row>
    <row r="221" spans="1:17" x14ac:dyDescent="0.25">
      <c r="A221" s="17">
        <v>220</v>
      </c>
      <c r="B221" s="18" t="s">
        <v>173</v>
      </c>
      <c r="C221" s="17" t="s">
        <v>268</v>
      </c>
      <c r="D221" s="79" t="s">
        <v>281</v>
      </c>
      <c r="E221" s="170" t="s">
        <v>281</v>
      </c>
      <c r="F221" s="170" t="s">
        <v>281</v>
      </c>
      <c r="G221" s="170" t="s">
        <v>281</v>
      </c>
      <c r="H221" s="170" t="s">
        <v>281</v>
      </c>
      <c r="J221" s="20" t="s">
        <v>267</v>
      </c>
      <c r="K221" s="21" t="s">
        <v>267</v>
      </c>
      <c r="L221" s="17" t="s">
        <v>267</v>
      </c>
      <c r="M221" s="21" t="s">
        <v>267</v>
      </c>
      <c r="N221" s="20" t="s">
        <v>267</v>
      </c>
      <c r="O221" s="209"/>
      <c r="P221" s="209"/>
      <c r="Q221" s="209"/>
    </row>
    <row r="222" spans="1:17" x14ac:dyDescent="0.25">
      <c r="A222" s="53">
        <v>221</v>
      </c>
      <c r="B222" s="54" t="s">
        <v>174</v>
      </c>
      <c r="C222" s="53" t="s">
        <v>268</v>
      </c>
      <c r="D222" s="75" t="s">
        <v>281</v>
      </c>
      <c r="E222" s="169" t="s">
        <v>281</v>
      </c>
      <c r="F222" s="169" t="s">
        <v>281</v>
      </c>
      <c r="G222" s="169" t="s">
        <v>281</v>
      </c>
      <c r="H222" s="169" t="s">
        <v>281</v>
      </c>
      <c r="J222" s="58" t="s">
        <v>267</v>
      </c>
      <c r="K222" s="57" t="s">
        <v>267</v>
      </c>
      <c r="L222" s="53" t="s">
        <v>267</v>
      </c>
      <c r="M222" s="57" t="s">
        <v>267</v>
      </c>
      <c r="N222" s="58" t="s">
        <v>267</v>
      </c>
      <c r="O222" s="209"/>
      <c r="P222" s="209"/>
      <c r="Q222" s="209"/>
    </row>
    <row r="223" spans="1:17" x14ac:dyDescent="0.25">
      <c r="A223" s="53">
        <v>222</v>
      </c>
      <c r="B223" s="54" t="s">
        <v>175</v>
      </c>
      <c r="C223" s="53" t="s">
        <v>268</v>
      </c>
      <c r="D223" s="75" t="s">
        <v>281</v>
      </c>
      <c r="E223" s="169" t="s">
        <v>281</v>
      </c>
      <c r="F223" s="169" t="s">
        <v>281</v>
      </c>
      <c r="G223" s="169" t="s">
        <v>281</v>
      </c>
      <c r="H223" s="169" t="s">
        <v>281</v>
      </c>
      <c r="J223" s="58" t="s">
        <v>267</v>
      </c>
      <c r="K223" s="57" t="s">
        <v>267</v>
      </c>
      <c r="L223" s="53" t="s">
        <v>267</v>
      </c>
      <c r="M223" s="57" t="s">
        <v>267</v>
      </c>
      <c r="N223" s="58" t="s">
        <v>267</v>
      </c>
      <c r="O223" s="209"/>
      <c r="P223" s="209"/>
      <c r="Q223" s="209"/>
    </row>
    <row r="224" spans="1:17" x14ac:dyDescent="0.25">
      <c r="A224" s="17">
        <v>223</v>
      </c>
      <c r="B224" s="18" t="s">
        <v>176</v>
      </c>
      <c r="C224" s="17" t="s">
        <v>3</v>
      </c>
      <c r="D224" s="171">
        <v>1.4240792658000001</v>
      </c>
      <c r="E224" s="80">
        <v>1.4454540724708038</v>
      </c>
      <c r="F224" s="171">
        <v>1.4457304233000001</v>
      </c>
      <c r="G224" s="171">
        <v>1.4609027126</v>
      </c>
      <c r="H224" s="171" t="s">
        <v>316</v>
      </c>
      <c r="J224" s="198" t="e">
        <f>H224-D224</f>
        <v>#VALUE!</v>
      </c>
      <c r="K224" s="21" t="s">
        <v>267</v>
      </c>
      <c r="L224" s="198" t="e">
        <f>H224-G224</f>
        <v>#VALUE!</v>
      </c>
      <c r="M224" s="21" t="s">
        <v>267</v>
      </c>
      <c r="N224" s="20" t="s">
        <v>267</v>
      </c>
      <c r="O224" s="209"/>
      <c r="P224" s="209"/>
      <c r="Q224" s="209"/>
    </row>
    <row r="225" spans="1:17" x14ac:dyDescent="0.25">
      <c r="A225" s="53">
        <v>224</v>
      </c>
      <c r="B225" s="78" t="s">
        <v>127</v>
      </c>
      <c r="C225" s="53" t="s">
        <v>3</v>
      </c>
      <c r="D225" s="172">
        <v>0.3958084637</v>
      </c>
      <c r="E225" s="55">
        <v>0.40395101906453251</v>
      </c>
      <c r="F225" s="172">
        <v>0.4023811819</v>
      </c>
      <c r="G225" s="172">
        <v>0.4191038916</v>
      </c>
      <c r="H225" s="172" t="s">
        <v>316</v>
      </c>
      <c r="J225" s="197" t="e">
        <f>H225-D225</f>
        <v>#VALUE!</v>
      </c>
      <c r="K225" s="57" t="s">
        <v>267</v>
      </c>
      <c r="L225" s="197" t="e">
        <f>H225-G225</f>
        <v>#VALUE!</v>
      </c>
      <c r="M225" s="57" t="s">
        <v>267</v>
      </c>
      <c r="N225" s="58" t="s">
        <v>267</v>
      </c>
      <c r="O225" s="209"/>
      <c r="P225" s="209"/>
      <c r="Q225" s="209"/>
    </row>
    <row r="226" spans="1:17" x14ac:dyDescent="0.25">
      <c r="A226" s="53">
        <v>225</v>
      </c>
      <c r="B226" s="78" t="s">
        <v>177</v>
      </c>
      <c r="C226" s="53" t="s">
        <v>3</v>
      </c>
      <c r="D226" s="172">
        <v>1.0282708021000002</v>
      </c>
      <c r="E226" s="55">
        <v>1.0415030534062713</v>
      </c>
      <c r="F226" s="172">
        <v>0.81595994469999999</v>
      </c>
      <c r="G226" s="172">
        <v>0.82588833389999994</v>
      </c>
      <c r="H226" s="172" t="s">
        <v>316</v>
      </c>
      <c r="J226" s="197" t="e">
        <f>H226-D226</f>
        <v>#VALUE!</v>
      </c>
      <c r="K226" s="57" t="s">
        <v>267</v>
      </c>
      <c r="L226" s="197" t="e">
        <f>H226-G226</f>
        <v>#VALUE!</v>
      </c>
      <c r="M226" s="57" t="s">
        <v>267</v>
      </c>
      <c r="N226" s="58" t="s">
        <v>267</v>
      </c>
      <c r="O226" s="209"/>
      <c r="P226" s="209"/>
      <c r="Q226" s="209"/>
    </row>
    <row r="227" spans="1:17" ht="22.5" x14ac:dyDescent="0.25">
      <c r="A227" s="17">
        <v>226</v>
      </c>
      <c r="B227" s="18" t="s">
        <v>178</v>
      </c>
      <c r="C227" s="17" t="s">
        <v>4</v>
      </c>
      <c r="D227" s="41">
        <v>259194.06791735001</v>
      </c>
      <c r="E227" s="160">
        <v>317645.08403127</v>
      </c>
      <c r="F227" s="160">
        <v>137750.62243376</v>
      </c>
      <c r="G227" s="160">
        <v>205849.11826779999</v>
      </c>
      <c r="H227" s="160">
        <v>276408.28614588</v>
      </c>
      <c r="J227" s="20">
        <f>H227/D227-1</f>
        <v>6.6414398936086583E-2</v>
      </c>
      <c r="K227" s="21">
        <f>H227-D227</f>
        <v>17214.218228529993</v>
      </c>
      <c r="L227" s="20" t="s">
        <v>267</v>
      </c>
      <c r="M227" s="21" t="s">
        <v>267</v>
      </c>
      <c r="N227" s="20">
        <f>H227/H135</f>
        <v>0.20382120076845145</v>
      </c>
      <c r="O227" s="209"/>
      <c r="P227" s="209"/>
      <c r="Q227" s="209"/>
    </row>
    <row r="228" spans="1:17" ht="22.5" x14ac:dyDescent="0.25">
      <c r="A228" s="33">
        <v>227</v>
      </c>
      <c r="B228" s="38" t="s">
        <v>179</v>
      </c>
      <c r="C228" s="33" t="s">
        <v>4</v>
      </c>
      <c r="D228" s="51">
        <v>62717.317887030003</v>
      </c>
      <c r="E228" s="163">
        <v>57779.845478889998</v>
      </c>
      <c r="F228" s="163">
        <v>137750.62243376</v>
      </c>
      <c r="G228" s="163">
        <v>67834.255251039998</v>
      </c>
      <c r="H228" s="163">
        <v>70283.751646350007</v>
      </c>
      <c r="J228" s="36">
        <f>H228/D228-1</f>
        <v>0.12064345246633623</v>
      </c>
      <c r="K228" s="37">
        <f>H228-D228</f>
        <v>7566.4337593200034</v>
      </c>
      <c r="L228" s="36">
        <f>H228/G228-1</f>
        <v>3.6110021201603004E-2</v>
      </c>
      <c r="M228" s="37">
        <f>H228-G228</f>
        <v>2449.4963953100087</v>
      </c>
      <c r="N228" s="36">
        <f>H228/H159</f>
        <v>0.15214782351386358</v>
      </c>
      <c r="O228" s="199"/>
      <c r="P228" s="209"/>
      <c r="Q228" s="209"/>
    </row>
    <row r="229" spans="1:17" ht="22.5" x14ac:dyDescent="0.25">
      <c r="A229" s="17">
        <v>228</v>
      </c>
      <c r="B229" s="18" t="s">
        <v>180</v>
      </c>
      <c r="C229" s="17" t="s">
        <v>4</v>
      </c>
      <c r="D229" s="41">
        <v>52964.256598679996</v>
      </c>
      <c r="E229" s="160">
        <v>72115.102157760004</v>
      </c>
      <c r="F229" s="160">
        <v>19527.35928339</v>
      </c>
      <c r="G229" s="160">
        <v>52398.297905220003</v>
      </c>
      <c r="H229" s="160">
        <v>79373.112079939994</v>
      </c>
      <c r="J229" s="20">
        <f>H229/D229-1</f>
        <v>0.49861656100197527</v>
      </c>
      <c r="K229" s="21">
        <f>H229-D229</f>
        <v>26408.855481259998</v>
      </c>
      <c r="L229" s="20" t="s">
        <v>267</v>
      </c>
      <c r="M229" s="21" t="s">
        <v>267</v>
      </c>
      <c r="N229" s="20">
        <f>H229/H135</f>
        <v>5.8529081159035969E-2</v>
      </c>
      <c r="O229" s="199"/>
      <c r="P229" s="209"/>
      <c r="Q229" s="209"/>
    </row>
    <row r="230" spans="1:17" x14ac:dyDescent="0.25">
      <c r="A230" s="53">
        <v>229</v>
      </c>
      <c r="B230" s="54" t="s">
        <v>181</v>
      </c>
      <c r="C230" s="53" t="s">
        <v>4</v>
      </c>
      <c r="D230" s="62">
        <v>45276.85819467</v>
      </c>
      <c r="E230" s="167">
        <v>60887.126356009998</v>
      </c>
      <c r="F230" s="167">
        <v>14557.242780549999</v>
      </c>
      <c r="G230" s="167">
        <v>32918.441272570002</v>
      </c>
      <c r="H230" s="167">
        <v>50819.149365880003</v>
      </c>
      <c r="J230" s="58">
        <f>H230/D230-1</f>
        <v>0.12240891687715294</v>
      </c>
      <c r="K230" s="57">
        <f>H230-D230</f>
        <v>5542.2911712100031</v>
      </c>
      <c r="L230" s="58" t="s">
        <v>267</v>
      </c>
      <c r="M230" s="57" t="s">
        <v>267</v>
      </c>
      <c r="N230" s="58">
        <f>H230/H148</f>
        <v>0.29548210735745678</v>
      </c>
      <c r="O230" s="199"/>
      <c r="P230" s="209"/>
      <c r="Q230" s="209"/>
    </row>
    <row r="231" spans="1:17" ht="22.5" x14ac:dyDescent="0.25">
      <c r="A231" s="53">
        <v>230</v>
      </c>
      <c r="B231" s="54" t="s">
        <v>182</v>
      </c>
      <c r="C231" s="53" t="s">
        <v>3</v>
      </c>
      <c r="D231" s="62">
        <v>4.6624889460707939</v>
      </c>
      <c r="E231" s="167">
        <v>4.6840290383840228</v>
      </c>
      <c r="F231" s="167">
        <v>4.2469312412999997E-2</v>
      </c>
      <c r="G231" s="167">
        <v>5.8598794390999999E-2</v>
      </c>
      <c r="H231" s="167">
        <v>5.8529081158999997E-2</v>
      </c>
      <c r="J231" s="56">
        <f>H231-D231</f>
        <v>-4.6039598649117943</v>
      </c>
      <c r="K231" s="57" t="s">
        <v>267</v>
      </c>
      <c r="L231" s="53" t="s">
        <v>267</v>
      </c>
      <c r="M231" s="57" t="s">
        <v>267</v>
      </c>
      <c r="N231" s="58" t="s">
        <v>267</v>
      </c>
      <c r="O231" s="199"/>
      <c r="P231" s="209"/>
      <c r="Q231" s="209"/>
    </row>
    <row r="232" spans="1:17" ht="22.5" x14ac:dyDescent="0.25">
      <c r="A232" s="33">
        <v>231</v>
      </c>
      <c r="B232" s="38" t="s">
        <v>183</v>
      </c>
      <c r="C232" s="33" t="s">
        <v>4</v>
      </c>
      <c r="D232" s="51">
        <v>19468.122140889998</v>
      </c>
      <c r="E232" s="163">
        <v>19143.406240550001</v>
      </c>
      <c r="F232" s="163">
        <v>19527.35928339</v>
      </c>
      <c r="G232" s="163">
        <v>32853.286514610001</v>
      </c>
      <c r="H232" s="163">
        <v>26806.102227719999</v>
      </c>
      <c r="J232" s="36">
        <f>H232/D232-1</f>
        <v>0.37692285027417349</v>
      </c>
      <c r="K232" s="37">
        <f>H232-D232</f>
        <v>7337.9800868300008</v>
      </c>
      <c r="L232" s="36">
        <f>H232/G232-1</f>
        <v>-0.18406634247081466</v>
      </c>
      <c r="M232" s="37">
        <f>H232-G232</f>
        <v>-6047.1842868900021</v>
      </c>
      <c r="N232" s="36">
        <f>H232/H159</f>
        <v>5.8028918708831229E-2</v>
      </c>
      <c r="O232" s="199"/>
      <c r="P232" s="209"/>
      <c r="Q232" s="209"/>
    </row>
    <row r="233" spans="1:17" x14ac:dyDescent="0.25">
      <c r="A233" s="33">
        <v>232</v>
      </c>
      <c r="B233" s="38" t="s">
        <v>184</v>
      </c>
      <c r="C233" s="33" t="s">
        <v>4</v>
      </c>
      <c r="D233" s="51">
        <v>16456.869212680002</v>
      </c>
      <c r="E233" s="163">
        <v>15610.26816134</v>
      </c>
      <c r="F233" s="163">
        <v>14557.242780549999</v>
      </c>
      <c r="G233" s="163">
        <v>18361.195389469998</v>
      </c>
      <c r="H233" s="163">
        <v>17900.708093310001</v>
      </c>
      <c r="J233" s="36">
        <f t="shared" ref="J233:J296" si="25">H233/D233-1</f>
        <v>8.7734724142883858E-2</v>
      </c>
      <c r="K233" s="37">
        <f t="shared" ref="K233:K296" si="26">H233-D233</f>
        <v>1443.838880629999</v>
      </c>
      <c r="L233" s="36">
        <f>H233/G233-1</f>
        <v>-2.5079374539202615E-2</v>
      </c>
      <c r="M233" s="37">
        <f>H233-G233</f>
        <v>-460.48729615999764</v>
      </c>
      <c r="N233" s="36">
        <f>H233/H172</f>
        <v>0.28629618984077609</v>
      </c>
      <c r="O233" s="199"/>
      <c r="P233" s="209"/>
      <c r="Q233" s="209"/>
    </row>
    <row r="234" spans="1:17" ht="22.5" x14ac:dyDescent="0.25">
      <c r="A234" s="17">
        <v>233</v>
      </c>
      <c r="B234" s="18" t="s">
        <v>185</v>
      </c>
      <c r="C234" s="17" t="s">
        <v>4</v>
      </c>
      <c r="D234" s="41">
        <v>823806.97666317003</v>
      </c>
      <c r="E234" s="160">
        <v>1149835.3536080399</v>
      </c>
      <c r="F234" s="160">
        <v>301441.56850190001</v>
      </c>
      <c r="G234" s="160">
        <v>635546.20406419004</v>
      </c>
      <c r="H234" s="160">
        <v>998605.16261315998</v>
      </c>
      <c r="J234" s="20">
        <f t="shared" si="25"/>
        <v>0.21218342512466926</v>
      </c>
      <c r="K234" s="21">
        <f t="shared" si="26"/>
        <v>174798.18594998994</v>
      </c>
      <c r="L234" s="20" t="s">
        <v>267</v>
      </c>
      <c r="M234" s="21" t="s">
        <v>267</v>
      </c>
      <c r="N234" s="20">
        <f>H234/H135</f>
        <v>0.73636324791641128</v>
      </c>
      <c r="O234" s="199"/>
      <c r="P234" s="209"/>
      <c r="Q234" s="209"/>
    </row>
    <row r="235" spans="1:17" x14ac:dyDescent="0.25">
      <c r="A235" s="53">
        <v>234</v>
      </c>
      <c r="B235" s="78" t="s">
        <v>186</v>
      </c>
      <c r="C235" s="53" t="s">
        <v>4</v>
      </c>
      <c r="D235" s="62">
        <v>405889.19089062</v>
      </c>
      <c r="E235" s="167">
        <v>584795.04174351995</v>
      </c>
      <c r="F235" s="167">
        <v>151223.76853361001</v>
      </c>
      <c r="G235" s="167">
        <v>321092.60093623999</v>
      </c>
      <c r="H235" s="167">
        <v>507457.62069103</v>
      </c>
      <c r="J235" s="58">
        <f t="shared" si="25"/>
        <v>0.25023684315796646</v>
      </c>
      <c r="K235" s="57">
        <f t="shared" si="26"/>
        <v>101568.42980041</v>
      </c>
      <c r="L235" s="58" t="s">
        <v>267</v>
      </c>
      <c r="M235" s="57" t="s">
        <v>267</v>
      </c>
      <c r="N235" s="58">
        <f>H235/H234</f>
        <v>0.5081664302266472</v>
      </c>
      <c r="O235" s="199"/>
      <c r="P235" s="209"/>
      <c r="Q235" s="209"/>
    </row>
    <row r="236" spans="1:17" ht="22.5" x14ac:dyDescent="0.25">
      <c r="A236" s="53">
        <v>235</v>
      </c>
      <c r="B236" s="78" t="s">
        <v>187</v>
      </c>
      <c r="C236" s="53" t="s">
        <v>4</v>
      </c>
      <c r="D236" s="62">
        <v>216951.25500927999</v>
      </c>
      <c r="E236" s="167">
        <v>294931.34959661</v>
      </c>
      <c r="F236" s="167">
        <v>75881.747553540001</v>
      </c>
      <c r="G236" s="167">
        <v>159610.53670843999</v>
      </c>
      <c r="H236" s="167">
        <v>240777.98807267999</v>
      </c>
      <c r="J236" s="58">
        <f t="shared" si="25"/>
        <v>0.10982528339087416</v>
      </c>
      <c r="K236" s="57">
        <f t="shared" si="26"/>
        <v>23826.733063399995</v>
      </c>
      <c r="L236" s="58" t="s">
        <v>267</v>
      </c>
      <c r="M236" s="57" t="s">
        <v>267</v>
      </c>
      <c r="N236" s="58">
        <f>H236/H234</f>
        <v>0.24111430331744904</v>
      </c>
      <c r="O236" s="199"/>
      <c r="P236" s="209"/>
      <c r="Q236" s="209"/>
    </row>
    <row r="237" spans="1:17" x14ac:dyDescent="0.25">
      <c r="A237" s="53">
        <v>236</v>
      </c>
      <c r="B237" s="78" t="s">
        <v>188</v>
      </c>
      <c r="C237" s="53" t="s">
        <v>4</v>
      </c>
      <c r="D237" s="62">
        <v>65727.652454690004</v>
      </c>
      <c r="E237" s="167">
        <v>73339.752247740005</v>
      </c>
      <c r="F237" s="167">
        <v>20014.273657459999</v>
      </c>
      <c r="G237" s="167">
        <v>44495.875480000002</v>
      </c>
      <c r="H237" s="167">
        <v>73376.077283170001</v>
      </c>
      <c r="J237" s="58">
        <f t="shared" si="25"/>
        <v>0.11636540394855133</v>
      </c>
      <c r="K237" s="57">
        <f t="shared" si="26"/>
        <v>7648.4248284799978</v>
      </c>
      <c r="L237" s="58" t="s">
        <v>267</v>
      </c>
      <c r="M237" s="57" t="s">
        <v>267</v>
      </c>
      <c r="N237" s="58">
        <f>H237/H234</f>
        <v>7.3478567936859793E-2</v>
      </c>
      <c r="O237" s="199"/>
      <c r="P237" s="209"/>
      <c r="Q237" s="209"/>
    </row>
    <row r="238" spans="1:17" ht="22.5" x14ac:dyDescent="0.25">
      <c r="A238" s="53">
        <v>237</v>
      </c>
      <c r="B238" s="78" t="s">
        <v>189</v>
      </c>
      <c r="C238" s="53" t="s">
        <v>4</v>
      </c>
      <c r="D238" s="62">
        <v>41734.289088849997</v>
      </c>
      <c r="E238" s="167">
        <v>65363.45806633</v>
      </c>
      <c r="F238" s="167">
        <v>15609.05643533</v>
      </c>
      <c r="G238" s="167">
        <v>32858.202604309998</v>
      </c>
      <c r="H238" s="167">
        <v>50630.193414790003</v>
      </c>
      <c r="J238" s="58">
        <f t="shared" si="25"/>
        <v>0.21315576520307111</v>
      </c>
      <c r="K238" s="57">
        <f t="shared" si="26"/>
        <v>8895.9043259400059</v>
      </c>
      <c r="L238" s="58" t="s">
        <v>267</v>
      </c>
      <c r="M238" s="57" t="s">
        <v>267</v>
      </c>
      <c r="N238" s="58">
        <f>H238/H234</f>
        <v>5.0700912943710812E-2</v>
      </c>
      <c r="O238" s="199"/>
      <c r="P238" s="209"/>
      <c r="Q238" s="209"/>
    </row>
    <row r="239" spans="1:17" x14ac:dyDescent="0.25">
      <c r="A239" s="53">
        <v>238</v>
      </c>
      <c r="B239" s="78" t="s">
        <v>190</v>
      </c>
      <c r="C239" s="53" t="s">
        <v>4</v>
      </c>
      <c r="D239" s="62">
        <v>37125.206615089999</v>
      </c>
      <c r="E239" s="167">
        <v>50584.84698853</v>
      </c>
      <c r="F239" s="167">
        <v>19176.70094739</v>
      </c>
      <c r="G239" s="167">
        <v>37583.08147931</v>
      </c>
      <c r="H239" s="167">
        <v>61791.887082599998</v>
      </c>
      <c r="J239" s="58">
        <f t="shared" si="25"/>
        <v>0.66441867174643332</v>
      </c>
      <c r="K239" s="57">
        <f t="shared" si="26"/>
        <v>24666.680467509999</v>
      </c>
      <c r="L239" s="58" t="s">
        <v>267</v>
      </c>
      <c r="M239" s="57" t="s">
        <v>267</v>
      </c>
      <c r="N239" s="58">
        <f>H239/H234</f>
        <v>6.1878197105352799E-2</v>
      </c>
      <c r="O239" s="199"/>
      <c r="P239" s="209"/>
      <c r="Q239" s="209"/>
    </row>
    <row r="240" spans="1:17" ht="22.5" x14ac:dyDescent="0.25">
      <c r="A240" s="33">
        <v>239</v>
      </c>
      <c r="B240" s="38" t="s">
        <v>191</v>
      </c>
      <c r="C240" s="33" t="s">
        <v>4</v>
      </c>
      <c r="D240" s="51">
        <v>313628.52608640998</v>
      </c>
      <c r="E240" s="163">
        <v>326706.98689842998</v>
      </c>
      <c r="F240" s="163">
        <v>301441.56850190001</v>
      </c>
      <c r="G240" s="163">
        <v>333478.68274025997</v>
      </c>
      <c r="H240" s="163">
        <v>363503.05827496998</v>
      </c>
      <c r="J240" s="36">
        <f t="shared" si="25"/>
        <v>0.15902422146006812</v>
      </c>
      <c r="K240" s="37">
        <f t="shared" si="26"/>
        <v>49874.532188559999</v>
      </c>
      <c r="L240" s="36">
        <f t="shared" ref="L240:L245" si="27">H240/G240-1</f>
        <v>9.0033867496398301E-2</v>
      </c>
      <c r="M240" s="37">
        <f t="shared" ref="M240:M245" si="28">H240-G240</f>
        <v>30024.375534710009</v>
      </c>
      <c r="N240" s="36" t="s">
        <v>267</v>
      </c>
      <c r="O240" s="199"/>
      <c r="P240" s="209"/>
      <c r="Q240" s="209"/>
    </row>
    <row r="241" spans="1:17" x14ac:dyDescent="0.25">
      <c r="A241" s="33">
        <v>240</v>
      </c>
      <c r="B241" s="63" t="s">
        <v>186</v>
      </c>
      <c r="C241" s="33" t="s">
        <v>4</v>
      </c>
      <c r="D241" s="51">
        <v>161990.86975406</v>
      </c>
      <c r="E241" s="163">
        <v>175643.50364241999</v>
      </c>
      <c r="F241" s="163">
        <v>151223.76853361001</v>
      </c>
      <c r="G241" s="163">
        <v>169844.14015604</v>
      </c>
      <c r="H241" s="163">
        <v>186365.01975479</v>
      </c>
      <c r="J241" s="36">
        <f t="shared" si="25"/>
        <v>0.15046619625992297</v>
      </c>
      <c r="K241" s="37">
        <f t="shared" si="26"/>
        <v>24374.150000730006</v>
      </c>
      <c r="L241" s="36">
        <f t="shared" si="27"/>
        <v>9.7270824790139265E-2</v>
      </c>
      <c r="M241" s="37">
        <f t="shared" si="28"/>
        <v>16520.879598750005</v>
      </c>
      <c r="N241" s="36" t="s">
        <v>267</v>
      </c>
      <c r="O241" s="199"/>
      <c r="P241" s="209"/>
      <c r="Q241" s="209"/>
    </row>
    <row r="242" spans="1:17" ht="22.5" x14ac:dyDescent="0.25">
      <c r="A242" s="33">
        <v>241</v>
      </c>
      <c r="B242" s="63" t="s">
        <v>187</v>
      </c>
      <c r="C242" s="33" t="s">
        <v>4</v>
      </c>
      <c r="D242" s="51">
        <v>78114.395112900005</v>
      </c>
      <c r="E242" s="163">
        <v>78648.731948550005</v>
      </c>
      <c r="F242" s="163">
        <v>75881.747553540001</v>
      </c>
      <c r="G242" s="163">
        <v>83618.282723819997</v>
      </c>
      <c r="H242" s="163">
        <v>81336.134858510006</v>
      </c>
      <c r="J242" s="36">
        <f t="shared" si="25"/>
        <v>4.1243867291727243E-2</v>
      </c>
      <c r="K242" s="37">
        <f t="shared" si="26"/>
        <v>3221.7397456100007</v>
      </c>
      <c r="L242" s="36">
        <f t="shared" si="27"/>
        <v>-2.7292450777153809E-2</v>
      </c>
      <c r="M242" s="37">
        <f t="shared" si="28"/>
        <v>-2282.1478653099912</v>
      </c>
      <c r="N242" s="36" t="s">
        <v>267</v>
      </c>
      <c r="O242" s="199"/>
      <c r="P242" s="209"/>
      <c r="Q242" s="209"/>
    </row>
    <row r="243" spans="1:17" x14ac:dyDescent="0.25">
      <c r="A243" s="33">
        <v>242</v>
      </c>
      <c r="B243" s="63" t="s">
        <v>192</v>
      </c>
      <c r="C243" s="33" t="s">
        <v>4</v>
      </c>
      <c r="D243" s="51">
        <v>27428.927793570001</v>
      </c>
      <c r="E243" s="163">
        <v>20110.492176610001</v>
      </c>
      <c r="F243" s="163">
        <v>20014.273657459999</v>
      </c>
      <c r="G243" s="163">
        <v>24244.435537609999</v>
      </c>
      <c r="H243" s="163">
        <v>28880.201803169999</v>
      </c>
      <c r="J243" s="36">
        <f t="shared" si="25"/>
        <v>5.2910344163733969E-2</v>
      </c>
      <c r="K243" s="37">
        <f t="shared" si="26"/>
        <v>1451.274009599998</v>
      </c>
      <c r="L243" s="36">
        <f t="shared" si="27"/>
        <v>0.19120949458149328</v>
      </c>
      <c r="M243" s="37">
        <f t="shared" si="28"/>
        <v>4635.7662655599997</v>
      </c>
      <c r="N243" s="36" t="s">
        <v>267</v>
      </c>
      <c r="O243" s="199"/>
      <c r="P243" s="209"/>
      <c r="Q243" s="209"/>
    </row>
    <row r="244" spans="1:17" ht="22.5" x14ac:dyDescent="0.25">
      <c r="A244" s="33">
        <v>243</v>
      </c>
      <c r="B244" s="63" t="s">
        <v>189</v>
      </c>
      <c r="C244" s="33" t="s">
        <v>4</v>
      </c>
      <c r="D244" s="51">
        <v>13588.406314510001</v>
      </c>
      <c r="E244" s="163">
        <v>19678.183878420001</v>
      </c>
      <c r="F244" s="163">
        <v>15609.05643533</v>
      </c>
      <c r="G244" s="163">
        <v>17249.146168980002</v>
      </c>
      <c r="H244" s="163">
        <v>17771.990810480002</v>
      </c>
      <c r="J244" s="36">
        <f t="shared" si="25"/>
        <v>0.30787896675584947</v>
      </c>
      <c r="K244" s="37">
        <f t="shared" si="26"/>
        <v>4183.5844959700007</v>
      </c>
      <c r="L244" s="36">
        <f t="shared" si="27"/>
        <v>3.0311334623638109E-2</v>
      </c>
      <c r="M244" s="37">
        <f t="shared" si="28"/>
        <v>522.84464149999985</v>
      </c>
      <c r="N244" s="36" t="s">
        <v>267</v>
      </c>
      <c r="O244" s="199"/>
      <c r="P244" s="209"/>
      <c r="Q244" s="209"/>
    </row>
    <row r="245" spans="1:17" x14ac:dyDescent="0.25">
      <c r="A245" s="33">
        <v>244</v>
      </c>
      <c r="B245" s="63" t="s">
        <v>190</v>
      </c>
      <c r="C245" s="33" t="s">
        <v>4</v>
      </c>
      <c r="D245" s="51">
        <v>12473.459587830001</v>
      </c>
      <c r="E245" s="163">
        <v>13459.64037343</v>
      </c>
      <c r="F245" s="163">
        <v>19176.70094739</v>
      </c>
      <c r="G245" s="163">
        <v>18152.792672489999</v>
      </c>
      <c r="H245" s="163">
        <v>24484.221835019998</v>
      </c>
      <c r="J245" s="36">
        <f t="shared" si="25"/>
        <v>0.96290545238215675</v>
      </c>
      <c r="K245" s="37">
        <f t="shared" si="26"/>
        <v>12010.762247189998</v>
      </c>
      <c r="L245" s="36">
        <f t="shared" si="27"/>
        <v>0.34878540601221575</v>
      </c>
      <c r="M245" s="37">
        <f t="shared" si="28"/>
        <v>6331.4291625299993</v>
      </c>
      <c r="N245" s="36" t="s">
        <v>267</v>
      </c>
      <c r="O245" s="199"/>
      <c r="P245" s="209"/>
      <c r="Q245" s="209"/>
    </row>
    <row r="246" spans="1:17" x14ac:dyDescent="0.25">
      <c r="A246" s="17">
        <v>245</v>
      </c>
      <c r="B246" s="18" t="s">
        <v>193</v>
      </c>
      <c r="C246" s="17" t="s">
        <v>4</v>
      </c>
      <c r="D246" s="41">
        <v>243910.03602825</v>
      </c>
      <c r="E246" s="160">
        <v>342785.13243813999</v>
      </c>
      <c r="F246" s="160">
        <v>99806.926764420001</v>
      </c>
      <c r="G246" s="160">
        <v>212280.55151061001</v>
      </c>
      <c r="H246" s="160">
        <v>328457.20933008997</v>
      </c>
      <c r="J246" s="20">
        <f t="shared" si="25"/>
        <v>0.34663261372339593</v>
      </c>
      <c r="K246" s="21">
        <f t="shared" si="26"/>
        <v>84547.173301839968</v>
      </c>
      <c r="L246" s="20" t="s">
        <v>267</v>
      </c>
      <c r="M246" s="21" t="s">
        <v>267</v>
      </c>
      <c r="N246" s="20" t="s">
        <v>267</v>
      </c>
      <c r="O246" s="199"/>
      <c r="P246" s="209"/>
      <c r="Q246" s="209"/>
    </row>
    <row r="247" spans="1:17" x14ac:dyDescent="0.25">
      <c r="A247" s="33">
        <v>246</v>
      </c>
      <c r="B247" s="63" t="s">
        <v>194</v>
      </c>
      <c r="C247" s="33" t="s">
        <v>4</v>
      </c>
      <c r="D247" s="51">
        <v>57012.810458129999</v>
      </c>
      <c r="E247" s="163">
        <v>84456.802070399994</v>
      </c>
      <c r="F247" s="163">
        <v>22369.72746332</v>
      </c>
      <c r="G247" s="163">
        <v>48790.66145983</v>
      </c>
      <c r="H247" s="163">
        <v>77598.273073229997</v>
      </c>
      <c r="J247" s="36">
        <f t="shared" si="25"/>
        <v>0.36106731890051069</v>
      </c>
      <c r="K247" s="37">
        <f t="shared" si="26"/>
        <v>20585.462615099997</v>
      </c>
      <c r="L247" s="36" t="s">
        <v>267</v>
      </c>
      <c r="M247" s="37" t="s">
        <v>267</v>
      </c>
      <c r="N247" s="36" t="s">
        <v>267</v>
      </c>
      <c r="O247" s="209"/>
      <c r="P247" s="209"/>
      <c r="Q247" s="209"/>
    </row>
    <row r="248" spans="1:17" x14ac:dyDescent="0.25">
      <c r="A248" s="33">
        <v>247</v>
      </c>
      <c r="B248" s="63" t="s">
        <v>195</v>
      </c>
      <c r="C248" s="33" t="s">
        <v>4</v>
      </c>
      <c r="D248" s="51">
        <v>34606.445210639999</v>
      </c>
      <c r="E248" s="163">
        <v>51905.533787840002</v>
      </c>
      <c r="F248" s="163">
        <v>13248.60493344</v>
      </c>
      <c r="G248" s="163">
        <v>30697.437843899999</v>
      </c>
      <c r="H248" s="163">
        <v>50985.689981889998</v>
      </c>
      <c r="J248" s="36">
        <f t="shared" si="25"/>
        <v>0.47330041186125893</v>
      </c>
      <c r="K248" s="37">
        <f t="shared" si="26"/>
        <v>16379.24477125</v>
      </c>
      <c r="L248" s="36" t="s">
        <v>267</v>
      </c>
      <c r="M248" s="37" t="s">
        <v>267</v>
      </c>
      <c r="N248" s="36" t="s">
        <v>267</v>
      </c>
      <c r="O248" s="209"/>
      <c r="P248" s="209"/>
      <c r="Q248" s="209"/>
    </row>
    <row r="249" spans="1:17" x14ac:dyDescent="0.25">
      <c r="A249" s="33">
        <v>248</v>
      </c>
      <c r="B249" s="63" t="s">
        <v>196</v>
      </c>
      <c r="C249" s="33" t="s">
        <v>4</v>
      </c>
      <c r="D249" s="51">
        <v>66.473965980000003</v>
      </c>
      <c r="E249" s="163">
        <v>90.71125807</v>
      </c>
      <c r="F249" s="163">
        <v>22.61326854</v>
      </c>
      <c r="G249" s="163">
        <v>45.039663779999998</v>
      </c>
      <c r="H249" s="163">
        <v>70.176062880000003</v>
      </c>
      <c r="J249" s="36">
        <f t="shared" si="25"/>
        <v>5.5692433051367063E-2</v>
      </c>
      <c r="K249" s="37">
        <f t="shared" si="26"/>
        <v>3.7020969000000008</v>
      </c>
      <c r="L249" s="36" t="s">
        <v>267</v>
      </c>
      <c r="M249" s="37" t="s">
        <v>267</v>
      </c>
      <c r="N249" s="36" t="s">
        <v>267</v>
      </c>
      <c r="O249" s="209"/>
      <c r="P249" s="209"/>
      <c r="Q249" s="209"/>
    </row>
    <row r="250" spans="1:17" x14ac:dyDescent="0.25">
      <c r="A250" s="33">
        <v>249</v>
      </c>
      <c r="B250" s="63" t="s">
        <v>117</v>
      </c>
      <c r="C250" s="33" t="s">
        <v>4</v>
      </c>
      <c r="D250" s="51">
        <v>91332.798231409994</v>
      </c>
      <c r="E250" s="163">
        <v>122535.19141339</v>
      </c>
      <c r="F250" s="163">
        <v>42305.975375440001</v>
      </c>
      <c r="G250" s="163">
        <v>89816.798200759993</v>
      </c>
      <c r="H250" s="163">
        <v>134686.20320408</v>
      </c>
      <c r="J250" s="36">
        <f t="shared" si="25"/>
        <v>0.47467509823607323</v>
      </c>
      <c r="K250" s="37">
        <f t="shared" si="26"/>
        <v>43353.404972670003</v>
      </c>
      <c r="L250" s="36" t="s">
        <v>267</v>
      </c>
      <c r="M250" s="37" t="s">
        <v>267</v>
      </c>
      <c r="N250" s="36" t="s">
        <v>267</v>
      </c>
      <c r="O250" s="209"/>
      <c r="P250" s="209"/>
      <c r="Q250" s="209"/>
    </row>
    <row r="251" spans="1:17" x14ac:dyDescent="0.25">
      <c r="A251" s="33">
        <v>250</v>
      </c>
      <c r="B251" s="63" t="s">
        <v>197</v>
      </c>
      <c r="C251" s="33" t="s">
        <v>4</v>
      </c>
      <c r="D251" s="51">
        <v>10662.71265406</v>
      </c>
      <c r="E251" s="163">
        <v>13730.545507409999</v>
      </c>
      <c r="F251" s="163">
        <v>3274.5471846</v>
      </c>
      <c r="G251" s="163">
        <v>7174.36039265</v>
      </c>
      <c r="H251" s="163">
        <v>11134.40775737</v>
      </c>
      <c r="J251" s="36">
        <f t="shared" si="25"/>
        <v>4.4237814392418695E-2</v>
      </c>
      <c r="K251" s="37">
        <f t="shared" si="26"/>
        <v>471.69510330999947</v>
      </c>
      <c r="L251" s="36" t="s">
        <v>267</v>
      </c>
      <c r="M251" s="37" t="s">
        <v>267</v>
      </c>
      <c r="N251" s="36" t="s">
        <v>267</v>
      </c>
      <c r="O251" s="209"/>
      <c r="P251" s="209"/>
      <c r="Q251" s="209"/>
    </row>
    <row r="252" spans="1:17" ht="22.5" x14ac:dyDescent="0.25">
      <c r="A252" s="33">
        <v>251</v>
      </c>
      <c r="B252" s="63" t="s">
        <v>198</v>
      </c>
      <c r="C252" s="33" t="s">
        <v>4</v>
      </c>
      <c r="D252" s="51">
        <v>31407.368127170001</v>
      </c>
      <c r="E252" s="163">
        <v>44807.194963670001</v>
      </c>
      <c r="F252" s="163">
        <v>11478.350769029999</v>
      </c>
      <c r="G252" s="163">
        <v>24378.772656419998</v>
      </c>
      <c r="H252" s="163">
        <v>38801.27765104</v>
      </c>
      <c r="J252" s="36">
        <f t="shared" si="25"/>
        <v>0.23541958351720815</v>
      </c>
      <c r="K252" s="37">
        <f t="shared" si="26"/>
        <v>7393.9095238699992</v>
      </c>
      <c r="L252" s="36" t="s">
        <v>267</v>
      </c>
      <c r="M252" s="37" t="s">
        <v>267</v>
      </c>
      <c r="N252" s="36" t="s">
        <v>267</v>
      </c>
      <c r="O252" s="209"/>
      <c r="P252" s="209"/>
      <c r="Q252" s="209"/>
    </row>
    <row r="253" spans="1:17" x14ac:dyDescent="0.25">
      <c r="A253" s="33">
        <v>252</v>
      </c>
      <c r="B253" s="63" t="s">
        <v>199</v>
      </c>
      <c r="C253" s="33" t="s">
        <v>4</v>
      </c>
      <c r="D253" s="51">
        <v>6008.5288917799999</v>
      </c>
      <c r="E253" s="163">
        <v>8018.3375708499998</v>
      </c>
      <c r="F253" s="163">
        <v>2910.38851385</v>
      </c>
      <c r="G253" s="163">
        <v>4817.2018639899998</v>
      </c>
      <c r="H253" s="163">
        <v>7046.5512279699997</v>
      </c>
      <c r="J253" s="36">
        <f t="shared" si="25"/>
        <v>0.17275815010394169</v>
      </c>
      <c r="K253" s="37">
        <f t="shared" si="26"/>
        <v>1038.0223361899998</v>
      </c>
      <c r="L253" s="36" t="s">
        <v>267</v>
      </c>
      <c r="M253" s="37" t="s">
        <v>267</v>
      </c>
      <c r="N253" s="36" t="s">
        <v>267</v>
      </c>
      <c r="O253" s="209"/>
      <c r="P253" s="209"/>
      <c r="Q253" s="209"/>
    </row>
    <row r="254" spans="1:17" x14ac:dyDescent="0.25">
      <c r="A254" s="33">
        <v>253</v>
      </c>
      <c r="B254" s="63" t="s">
        <v>200</v>
      </c>
      <c r="C254" s="33" t="s">
        <v>4</v>
      </c>
      <c r="D254" s="51">
        <v>8209.9089449599996</v>
      </c>
      <c r="E254" s="163">
        <v>11147.14477705</v>
      </c>
      <c r="F254" s="163">
        <v>2899.2988397499998</v>
      </c>
      <c r="G254" s="163">
        <v>6191.2244531099996</v>
      </c>
      <c r="H254" s="163">
        <v>9991.4345726800002</v>
      </c>
      <c r="J254" s="36">
        <f t="shared" si="25"/>
        <v>0.2169970019964309</v>
      </c>
      <c r="K254" s="37">
        <f t="shared" si="26"/>
        <v>1781.5256277200006</v>
      </c>
      <c r="L254" s="36" t="s">
        <v>267</v>
      </c>
      <c r="M254" s="37" t="s">
        <v>267</v>
      </c>
      <c r="N254" s="36" t="s">
        <v>267</v>
      </c>
      <c r="O254" s="209"/>
      <c r="P254" s="209"/>
      <c r="Q254" s="209"/>
    </row>
    <row r="255" spans="1:17" x14ac:dyDescent="0.25">
      <c r="A255" s="22">
        <v>254</v>
      </c>
      <c r="B255" s="23" t="s">
        <v>201</v>
      </c>
      <c r="C255" s="22" t="s">
        <v>4</v>
      </c>
      <c r="D255" s="49">
        <v>150046.80564413001</v>
      </c>
      <c r="E255" s="162">
        <v>210551.90435298</v>
      </c>
      <c r="F255" s="162">
        <v>62285.48224112</v>
      </c>
      <c r="G255" s="162">
        <v>133427.86088167</v>
      </c>
      <c r="H255" s="162">
        <v>202333.61955598</v>
      </c>
      <c r="J255" s="25">
        <f t="shared" si="25"/>
        <v>0.34847002365288615</v>
      </c>
      <c r="K255" s="26">
        <f t="shared" si="26"/>
        <v>52286.813911849982</v>
      </c>
      <c r="L255" s="25" t="s">
        <v>267</v>
      </c>
      <c r="M255" s="26" t="s">
        <v>267</v>
      </c>
      <c r="N255" s="25">
        <f>H255/H246</f>
        <v>0.61601211301969194</v>
      </c>
      <c r="O255" s="209"/>
      <c r="P255" s="209"/>
      <c r="Q255" s="209"/>
    </row>
    <row r="256" spans="1:17" x14ac:dyDescent="0.25">
      <c r="A256" s="33">
        <v>255</v>
      </c>
      <c r="B256" s="63" t="s">
        <v>194</v>
      </c>
      <c r="C256" s="33" t="s">
        <v>4</v>
      </c>
      <c r="D256" s="51">
        <v>50025.575446859999</v>
      </c>
      <c r="E256" s="163">
        <v>74884.578200820004</v>
      </c>
      <c r="F256" s="163">
        <v>19386.467098739999</v>
      </c>
      <c r="G256" s="163">
        <v>43978.74218247</v>
      </c>
      <c r="H256" s="163">
        <v>70057.543442459995</v>
      </c>
      <c r="J256" s="36">
        <f t="shared" si="25"/>
        <v>0.40043453406906004</v>
      </c>
      <c r="K256" s="37">
        <f t="shared" si="26"/>
        <v>20031.967995599996</v>
      </c>
      <c r="L256" s="36" t="s">
        <v>267</v>
      </c>
      <c r="M256" s="37" t="s">
        <v>267</v>
      </c>
      <c r="N256" s="36" t="s">
        <v>267</v>
      </c>
      <c r="O256" s="209"/>
      <c r="P256" s="209"/>
      <c r="Q256" s="209"/>
    </row>
    <row r="257" spans="1:17" x14ac:dyDescent="0.25">
      <c r="A257" s="33">
        <v>256</v>
      </c>
      <c r="B257" s="63" t="s">
        <v>195</v>
      </c>
      <c r="C257" s="33" t="s">
        <v>4</v>
      </c>
      <c r="D257" s="51">
        <v>30603.319787370001</v>
      </c>
      <c r="E257" s="163">
        <v>46495.626731260003</v>
      </c>
      <c r="F257" s="163">
        <v>12098.720874529999</v>
      </c>
      <c r="G257" s="163">
        <v>28020.43018761</v>
      </c>
      <c r="H257" s="163">
        <v>46665.511291759998</v>
      </c>
      <c r="J257" s="36">
        <f t="shared" si="25"/>
        <v>0.52485127809626952</v>
      </c>
      <c r="K257" s="37">
        <f t="shared" si="26"/>
        <v>16062.191504389997</v>
      </c>
      <c r="L257" s="36" t="s">
        <v>267</v>
      </c>
      <c r="M257" s="37" t="s">
        <v>267</v>
      </c>
      <c r="N257" s="36" t="s">
        <v>267</v>
      </c>
      <c r="O257" s="209"/>
      <c r="P257" s="209"/>
      <c r="Q257" s="209"/>
    </row>
    <row r="258" spans="1:17" x14ac:dyDescent="0.25">
      <c r="A258" s="33">
        <v>257</v>
      </c>
      <c r="B258" s="63" t="s">
        <v>196</v>
      </c>
      <c r="C258" s="33" t="s">
        <v>4</v>
      </c>
      <c r="D258" s="51">
        <v>0.15586897999999999</v>
      </c>
      <c r="E258" s="163">
        <v>0.10342728</v>
      </c>
      <c r="F258" s="163">
        <v>-0.16615543999999999</v>
      </c>
      <c r="G258" s="163">
        <v>0.16637289</v>
      </c>
      <c r="H258" s="163">
        <v>0.20634752000000001</v>
      </c>
      <c r="J258" s="36">
        <f t="shared" si="25"/>
        <v>0.32385237909428821</v>
      </c>
      <c r="K258" s="37">
        <f t="shared" si="26"/>
        <v>5.0478540000000016E-2</v>
      </c>
      <c r="L258" s="36" t="s">
        <v>267</v>
      </c>
      <c r="M258" s="37" t="s">
        <v>267</v>
      </c>
      <c r="N258" s="36" t="s">
        <v>267</v>
      </c>
      <c r="O258" s="209"/>
      <c r="P258" s="209"/>
      <c r="Q258" s="209"/>
    </row>
    <row r="259" spans="1:17" x14ac:dyDescent="0.25">
      <c r="A259" s="33">
        <v>258</v>
      </c>
      <c r="B259" s="63" t="s">
        <v>117</v>
      </c>
      <c r="C259" s="33" t="s">
        <v>4</v>
      </c>
      <c r="D259" s="51">
        <v>77806.201262410003</v>
      </c>
      <c r="E259" s="163">
        <v>103501.65532609999</v>
      </c>
      <c r="F259" s="163">
        <v>37250.753739810003</v>
      </c>
      <c r="G259" s="163">
        <v>78695.512780930003</v>
      </c>
      <c r="H259" s="163">
        <v>116729.55361402</v>
      </c>
      <c r="J259" s="36">
        <f t="shared" si="25"/>
        <v>0.50026028414286272</v>
      </c>
      <c r="K259" s="37">
        <f t="shared" si="26"/>
        <v>38923.352351609996</v>
      </c>
      <c r="L259" s="36" t="s">
        <v>267</v>
      </c>
      <c r="M259" s="37" t="s">
        <v>267</v>
      </c>
      <c r="N259" s="36" t="s">
        <v>267</v>
      </c>
      <c r="O259" s="209"/>
      <c r="P259" s="209"/>
      <c r="Q259" s="209"/>
    </row>
    <row r="260" spans="1:17" x14ac:dyDescent="0.25">
      <c r="A260" s="33">
        <v>259</v>
      </c>
      <c r="B260" s="63" t="s">
        <v>197</v>
      </c>
      <c r="C260" s="33" t="s">
        <v>4</v>
      </c>
      <c r="D260" s="51">
        <v>4479.5171508100002</v>
      </c>
      <c r="E260" s="163">
        <v>5639.7399731100004</v>
      </c>
      <c r="F260" s="163">
        <v>925.84660491</v>
      </c>
      <c r="G260" s="163">
        <v>1728.2323105099999</v>
      </c>
      <c r="H260" s="163">
        <v>2625.6029753600001</v>
      </c>
      <c r="J260" s="36">
        <f t="shared" si="25"/>
        <v>-0.41386473430842197</v>
      </c>
      <c r="K260" s="37">
        <f t="shared" si="26"/>
        <v>-1853.9141754500001</v>
      </c>
      <c r="L260" s="36" t="s">
        <v>267</v>
      </c>
      <c r="M260" s="37" t="s">
        <v>267</v>
      </c>
      <c r="N260" s="36" t="s">
        <v>267</v>
      </c>
      <c r="O260" s="209"/>
      <c r="P260" s="209"/>
      <c r="Q260" s="209"/>
    </row>
    <row r="261" spans="1:17" ht="22.5" x14ac:dyDescent="0.25">
      <c r="A261" s="33">
        <v>260</v>
      </c>
      <c r="B261" s="63" t="s">
        <v>198</v>
      </c>
      <c r="C261" s="33" t="s">
        <v>4</v>
      </c>
      <c r="D261" s="51">
        <v>1046.48597851</v>
      </c>
      <c r="E261" s="163">
        <v>2589.0894214499999</v>
      </c>
      <c r="F261" s="163">
        <v>512.62409153999999</v>
      </c>
      <c r="G261" s="163">
        <v>1247.24031029</v>
      </c>
      <c r="H261" s="163">
        <v>1751.51908858</v>
      </c>
      <c r="J261" s="36">
        <f t="shared" si="25"/>
        <v>0.67371481753996854</v>
      </c>
      <c r="K261" s="37">
        <f t="shared" si="26"/>
        <v>705.03311007000002</v>
      </c>
      <c r="L261" s="36" t="s">
        <v>267</v>
      </c>
      <c r="M261" s="37" t="s">
        <v>267</v>
      </c>
      <c r="N261" s="36" t="s">
        <v>267</v>
      </c>
      <c r="O261" s="209"/>
      <c r="P261" s="209"/>
      <c r="Q261" s="209"/>
    </row>
    <row r="262" spans="1:17" x14ac:dyDescent="0.25">
      <c r="A262" s="33">
        <v>261</v>
      </c>
      <c r="B262" s="63" t="s">
        <v>199</v>
      </c>
      <c r="C262" s="33" t="s">
        <v>4</v>
      </c>
      <c r="D262" s="51">
        <v>301.88082694000002</v>
      </c>
      <c r="E262" s="163">
        <v>466.71358579000002</v>
      </c>
      <c r="F262" s="163">
        <v>107.55608819</v>
      </c>
      <c r="G262" s="163">
        <v>211.88380935000001</v>
      </c>
      <c r="H262" s="163">
        <v>344.84297398000001</v>
      </c>
      <c r="J262" s="36">
        <f t="shared" si="25"/>
        <v>0.14231492432124182</v>
      </c>
      <c r="K262" s="37">
        <f t="shared" si="26"/>
        <v>42.962147039999991</v>
      </c>
      <c r="L262" s="36" t="s">
        <v>267</v>
      </c>
      <c r="M262" s="37" t="s">
        <v>267</v>
      </c>
      <c r="N262" s="36" t="s">
        <v>267</v>
      </c>
      <c r="O262" s="209"/>
      <c r="P262" s="209"/>
      <c r="Q262" s="209"/>
    </row>
    <row r="263" spans="1:17" x14ac:dyDescent="0.25">
      <c r="A263" s="33">
        <v>262</v>
      </c>
      <c r="B263" s="63" t="s">
        <v>200</v>
      </c>
      <c r="C263" s="33" t="s">
        <v>4</v>
      </c>
      <c r="D263" s="51">
        <v>3.7199169099999998</v>
      </c>
      <c r="E263" s="163">
        <v>7.7232881999999998</v>
      </c>
      <c r="F263" s="163">
        <v>5.2063320700000002</v>
      </c>
      <c r="G263" s="163">
        <v>21.357921709999999</v>
      </c>
      <c r="H263" s="163">
        <v>27.653727499999999</v>
      </c>
      <c r="J263" s="36">
        <f t="shared" si="25"/>
        <v>6.4339637602281821</v>
      </c>
      <c r="K263" s="37">
        <f t="shared" si="26"/>
        <v>23.93381059</v>
      </c>
      <c r="L263" s="36" t="s">
        <v>267</v>
      </c>
      <c r="M263" s="37" t="s">
        <v>267</v>
      </c>
      <c r="N263" s="36" t="s">
        <v>267</v>
      </c>
      <c r="O263" s="209"/>
      <c r="P263" s="209"/>
      <c r="Q263" s="209"/>
    </row>
    <row r="264" spans="1:17" ht="22.5" x14ac:dyDescent="0.25">
      <c r="A264" s="22">
        <v>263</v>
      </c>
      <c r="B264" s="81" t="s">
        <v>202</v>
      </c>
      <c r="C264" s="22" t="s">
        <v>4</v>
      </c>
      <c r="D264" s="49">
        <v>41614.659964630002</v>
      </c>
      <c r="E264" s="162">
        <v>60026.624107969998</v>
      </c>
      <c r="F264" s="162">
        <v>15535.09071842</v>
      </c>
      <c r="G264" s="162">
        <v>32154.780687049999</v>
      </c>
      <c r="H264" s="162">
        <v>50654.420532949996</v>
      </c>
      <c r="J264" s="25">
        <f t="shared" si="25"/>
        <v>0.21722538586169526</v>
      </c>
      <c r="K264" s="26">
        <f t="shared" si="26"/>
        <v>9039.7605683199945</v>
      </c>
      <c r="L264" s="25" t="s">
        <v>267</v>
      </c>
      <c r="M264" s="26" t="s">
        <v>267</v>
      </c>
      <c r="N264" s="25">
        <f>H264/H246</f>
        <v>0.15421923798312423</v>
      </c>
      <c r="O264" s="209"/>
      <c r="P264" s="209"/>
      <c r="Q264" s="209"/>
    </row>
    <row r="265" spans="1:17" x14ac:dyDescent="0.25">
      <c r="A265" s="22">
        <v>264</v>
      </c>
      <c r="B265" s="81" t="s">
        <v>203</v>
      </c>
      <c r="C265" s="22" t="s">
        <v>4</v>
      </c>
      <c r="D265" s="49">
        <v>18802.121602210002</v>
      </c>
      <c r="E265" s="162">
        <v>20545.431328210001</v>
      </c>
      <c r="F265" s="162">
        <v>8751.3615501799995</v>
      </c>
      <c r="G265" s="162">
        <v>17455.840939670001</v>
      </c>
      <c r="H265" s="162">
        <v>28181.23526429</v>
      </c>
      <c r="J265" s="25">
        <f t="shared" si="25"/>
        <v>0.49883273071574963</v>
      </c>
      <c r="K265" s="26">
        <f t="shared" si="26"/>
        <v>9379.1136620799989</v>
      </c>
      <c r="L265" s="25" t="s">
        <v>267</v>
      </c>
      <c r="M265" s="26" t="s">
        <v>267</v>
      </c>
      <c r="N265" s="25">
        <f>H265/H246</f>
        <v>8.5798802595222309E-2</v>
      </c>
      <c r="O265" s="209"/>
      <c r="P265" s="209"/>
      <c r="Q265" s="209"/>
    </row>
    <row r="266" spans="1:17" ht="22.5" x14ac:dyDescent="0.25">
      <c r="A266" s="22">
        <v>265</v>
      </c>
      <c r="B266" s="81" t="s">
        <v>204</v>
      </c>
      <c r="C266" s="22" t="s">
        <v>4</v>
      </c>
      <c r="D266" s="49">
        <v>14788.534399190001</v>
      </c>
      <c r="E266" s="162">
        <v>23706.700919340001</v>
      </c>
      <c r="F266" s="162">
        <v>6100.3407948699996</v>
      </c>
      <c r="G266" s="162">
        <v>13714.28862091</v>
      </c>
      <c r="H266" s="162">
        <v>21675.752215060002</v>
      </c>
      <c r="J266" s="25">
        <f t="shared" si="25"/>
        <v>0.46571334453853841</v>
      </c>
      <c r="K266" s="26">
        <f t="shared" si="26"/>
        <v>6887.2178158700008</v>
      </c>
      <c r="L266" s="25" t="s">
        <v>267</v>
      </c>
      <c r="M266" s="26" t="s">
        <v>267</v>
      </c>
      <c r="N266" s="25">
        <f>H266/H246</f>
        <v>6.5992621258851705E-2</v>
      </c>
      <c r="O266" s="209"/>
      <c r="P266" s="209"/>
      <c r="Q266" s="209"/>
    </row>
    <row r="267" spans="1:17" x14ac:dyDescent="0.25">
      <c r="A267" s="33">
        <v>266</v>
      </c>
      <c r="B267" s="63" t="s">
        <v>194</v>
      </c>
      <c r="C267" s="33" t="s">
        <v>4</v>
      </c>
      <c r="D267" s="51">
        <v>1884.5276161700001</v>
      </c>
      <c r="E267" s="163">
        <v>2560.2567206399999</v>
      </c>
      <c r="F267" s="163">
        <v>497.07306944999999</v>
      </c>
      <c r="G267" s="163">
        <v>1115.6390165099999</v>
      </c>
      <c r="H267" s="163">
        <v>1724.43860784</v>
      </c>
      <c r="J267" s="36">
        <f t="shared" si="25"/>
        <v>-8.4949144261072362E-2</v>
      </c>
      <c r="K267" s="37">
        <f t="shared" si="26"/>
        <v>-160.08900833000007</v>
      </c>
      <c r="L267" s="36" t="s">
        <v>267</v>
      </c>
      <c r="M267" s="37" t="s">
        <v>267</v>
      </c>
      <c r="N267" s="36" t="s">
        <v>267</v>
      </c>
      <c r="O267" s="209"/>
      <c r="P267" s="209"/>
      <c r="Q267" s="209"/>
    </row>
    <row r="268" spans="1:17" x14ac:dyDescent="0.25">
      <c r="A268" s="33">
        <v>267</v>
      </c>
      <c r="B268" s="63" t="s">
        <v>195</v>
      </c>
      <c r="C268" s="33" t="s">
        <v>4</v>
      </c>
      <c r="D268" s="51">
        <v>1881.58977534</v>
      </c>
      <c r="E268" s="163">
        <v>2557.3823837199998</v>
      </c>
      <c r="F268" s="163">
        <v>496.56194465999999</v>
      </c>
      <c r="G268" s="163">
        <v>1114.11484928</v>
      </c>
      <c r="H268" s="163">
        <v>1720.03805603</v>
      </c>
      <c r="J268" s="36">
        <f t="shared" si="25"/>
        <v>-8.5859160921943123E-2</v>
      </c>
      <c r="K268" s="37">
        <f t="shared" si="26"/>
        <v>-161.55171930999995</v>
      </c>
      <c r="L268" s="36" t="s">
        <v>267</v>
      </c>
      <c r="M268" s="37" t="s">
        <v>267</v>
      </c>
      <c r="N268" s="36" t="s">
        <v>267</v>
      </c>
      <c r="O268" s="209"/>
      <c r="P268" s="209"/>
      <c r="Q268" s="209"/>
    </row>
    <row r="269" spans="1:17" x14ac:dyDescent="0.25">
      <c r="A269" s="33">
        <v>268</v>
      </c>
      <c r="B269" s="63" t="s">
        <v>117</v>
      </c>
      <c r="C269" s="33" t="s">
        <v>4</v>
      </c>
      <c r="D269" s="51">
        <v>2167.26982641</v>
      </c>
      <c r="E269" s="163">
        <v>3298.4207908200001</v>
      </c>
      <c r="F269" s="163">
        <v>706.22180781999998</v>
      </c>
      <c r="G269" s="163">
        <v>1802.7493637600001</v>
      </c>
      <c r="H269" s="163">
        <v>2771.6390904499999</v>
      </c>
      <c r="J269" s="36">
        <f t="shared" si="25"/>
        <v>0.2788620303181697</v>
      </c>
      <c r="K269" s="37">
        <f t="shared" si="26"/>
        <v>604.36926403999996</v>
      </c>
      <c r="L269" s="36" t="s">
        <v>267</v>
      </c>
      <c r="M269" s="37" t="s">
        <v>267</v>
      </c>
      <c r="N269" s="36" t="s">
        <v>267</v>
      </c>
      <c r="O269" s="209"/>
      <c r="P269" s="209"/>
      <c r="Q269" s="209"/>
    </row>
    <row r="270" spans="1:17" x14ac:dyDescent="0.25">
      <c r="A270" s="33">
        <v>269</v>
      </c>
      <c r="B270" s="63" t="s">
        <v>197</v>
      </c>
      <c r="C270" s="33" t="s">
        <v>4</v>
      </c>
      <c r="D270" s="51">
        <v>16.282386599999999</v>
      </c>
      <c r="E270" s="163">
        <v>31.204104610000002</v>
      </c>
      <c r="F270" s="163">
        <v>17.344398739999999</v>
      </c>
      <c r="G270" s="163">
        <v>52.111650240000003</v>
      </c>
      <c r="H270" s="163">
        <v>126.45820507000001</v>
      </c>
      <c r="J270" s="36">
        <f t="shared" si="25"/>
        <v>6.7665644586770846</v>
      </c>
      <c r="K270" s="37">
        <f t="shared" si="26"/>
        <v>110.17581847000001</v>
      </c>
      <c r="L270" s="36" t="s">
        <v>267</v>
      </c>
      <c r="M270" s="37" t="s">
        <v>267</v>
      </c>
      <c r="N270" s="36" t="s">
        <v>267</v>
      </c>
      <c r="O270" s="209"/>
      <c r="P270" s="209"/>
      <c r="Q270" s="209"/>
    </row>
    <row r="271" spans="1:17" ht="22.5" x14ac:dyDescent="0.25">
      <c r="A271" s="33">
        <v>270</v>
      </c>
      <c r="B271" s="63" t="s">
        <v>198</v>
      </c>
      <c r="C271" s="33" t="s">
        <v>4</v>
      </c>
      <c r="D271" s="51">
        <v>6635.5709198000004</v>
      </c>
      <c r="E271" s="163">
        <v>10900.92574436</v>
      </c>
      <c r="F271" s="163">
        <v>2958.0824101200001</v>
      </c>
      <c r="G271" s="163">
        <v>6282.3866533299997</v>
      </c>
      <c r="H271" s="163">
        <v>9769.7629128699991</v>
      </c>
      <c r="J271" s="36">
        <f t="shared" si="25"/>
        <v>0.47233192606198005</v>
      </c>
      <c r="K271" s="37">
        <f t="shared" si="26"/>
        <v>3134.1919930699987</v>
      </c>
      <c r="L271" s="36" t="s">
        <v>267</v>
      </c>
      <c r="M271" s="37" t="s">
        <v>267</v>
      </c>
      <c r="N271" s="36" t="s">
        <v>267</v>
      </c>
      <c r="O271" s="209"/>
      <c r="P271" s="209"/>
      <c r="Q271" s="209"/>
    </row>
    <row r="272" spans="1:17" x14ac:dyDescent="0.25">
      <c r="A272" s="33">
        <v>271</v>
      </c>
      <c r="B272" s="63" t="s">
        <v>199</v>
      </c>
      <c r="C272" s="33" t="s">
        <v>4</v>
      </c>
      <c r="D272" s="51">
        <v>3.7055801700000002</v>
      </c>
      <c r="E272" s="163">
        <v>4.8699983900000001</v>
      </c>
      <c r="F272" s="163">
        <v>1.04997728</v>
      </c>
      <c r="G272" s="163">
        <v>1.81813644</v>
      </c>
      <c r="H272" s="163">
        <v>2.9083326500000002</v>
      </c>
      <c r="J272" s="36">
        <f t="shared" si="25"/>
        <v>-0.21514782663574106</v>
      </c>
      <c r="K272" s="37">
        <f t="shared" si="26"/>
        <v>-0.79724751999999999</v>
      </c>
      <c r="L272" s="36" t="s">
        <v>267</v>
      </c>
      <c r="M272" s="37" t="s">
        <v>267</v>
      </c>
      <c r="N272" s="36" t="s">
        <v>267</v>
      </c>
      <c r="O272" s="209"/>
      <c r="P272" s="209"/>
      <c r="Q272" s="209"/>
    </row>
    <row r="273" spans="1:17" x14ac:dyDescent="0.25">
      <c r="A273" s="33">
        <v>272</v>
      </c>
      <c r="B273" s="63" t="s">
        <v>200</v>
      </c>
      <c r="C273" s="33" t="s">
        <v>4</v>
      </c>
      <c r="D273" s="51">
        <v>545.27419352000004</v>
      </c>
      <c r="E273" s="163">
        <v>946.30530866000004</v>
      </c>
      <c r="F273" s="163">
        <v>207.93578871</v>
      </c>
      <c r="G273" s="163">
        <v>432.34211547000001</v>
      </c>
      <c r="H273" s="163">
        <v>689.06437300000005</v>
      </c>
      <c r="J273" s="36">
        <f t="shared" si="25"/>
        <v>0.26370252102298686</v>
      </c>
      <c r="K273" s="37">
        <f t="shared" si="26"/>
        <v>143.79017948000001</v>
      </c>
      <c r="L273" s="36" t="s">
        <v>267</v>
      </c>
      <c r="M273" s="37" t="s">
        <v>267</v>
      </c>
      <c r="N273" s="36" t="s">
        <v>267</v>
      </c>
      <c r="O273" s="209"/>
      <c r="P273" s="209"/>
      <c r="Q273" s="209"/>
    </row>
    <row r="274" spans="1:17" x14ac:dyDescent="0.25">
      <c r="A274" s="22">
        <v>273</v>
      </c>
      <c r="B274" s="81" t="s">
        <v>205</v>
      </c>
      <c r="C274" s="22" t="s">
        <v>4</v>
      </c>
      <c r="D274" s="49">
        <v>5408.9586784700005</v>
      </c>
      <c r="E274" s="162">
        <v>7828.4861439300003</v>
      </c>
      <c r="F274" s="162">
        <v>2085.7055307099999</v>
      </c>
      <c r="G274" s="162">
        <v>4479.2645222600004</v>
      </c>
      <c r="H274" s="162">
        <v>7529.1736548899999</v>
      </c>
      <c r="J274" s="25">
        <f t="shared" si="25"/>
        <v>0.39198209904234882</v>
      </c>
      <c r="K274" s="26">
        <f t="shared" si="26"/>
        <v>2120.2149764199994</v>
      </c>
      <c r="L274" s="25" t="s">
        <v>267</v>
      </c>
      <c r="M274" s="26" t="s">
        <v>267</v>
      </c>
      <c r="N274" s="25">
        <f>H274/H246</f>
        <v>2.2922844866904411E-2</v>
      </c>
      <c r="O274" s="209"/>
      <c r="P274" s="209"/>
      <c r="Q274" s="209"/>
    </row>
    <row r="275" spans="1:17" x14ac:dyDescent="0.25">
      <c r="A275" s="27">
        <v>274</v>
      </c>
      <c r="B275" s="28" t="s">
        <v>206</v>
      </c>
      <c r="C275" s="27" t="s">
        <v>4</v>
      </c>
      <c r="D275" s="82">
        <v>98871.271931199997</v>
      </c>
      <c r="E275" s="173">
        <v>98874.986228149995</v>
      </c>
      <c r="F275" s="173">
        <v>99806.926764420001</v>
      </c>
      <c r="G275" s="173">
        <v>112389.73711597999</v>
      </c>
      <c r="H275" s="173">
        <v>116176.63398345</v>
      </c>
      <c r="J275" s="30">
        <f t="shared" si="25"/>
        <v>0.17502922450812619</v>
      </c>
      <c r="K275" s="31">
        <f t="shared" si="26"/>
        <v>17305.362052249999</v>
      </c>
      <c r="L275" s="30">
        <f>H275/G275-1</f>
        <v>3.3694329790647348E-2</v>
      </c>
      <c r="M275" s="31">
        <f>H275-G275</f>
        <v>3786.8968674700009</v>
      </c>
      <c r="N275" s="30" t="s">
        <v>267</v>
      </c>
      <c r="O275" s="209"/>
      <c r="P275" s="209"/>
      <c r="Q275" s="209"/>
    </row>
    <row r="276" spans="1:17" x14ac:dyDescent="0.25">
      <c r="A276" s="33">
        <v>275</v>
      </c>
      <c r="B276" s="63" t="s">
        <v>194</v>
      </c>
      <c r="C276" s="33" t="s">
        <v>4</v>
      </c>
      <c r="D276" s="51">
        <v>25074.24941384</v>
      </c>
      <c r="E276" s="163">
        <v>27443.991612270001</v>
      </c>
      <c r="F276" s="163">
        <v>22369.72746332</v>
      </c>
      <c r="G276" s="163">
        <v>26420.933996510001</v>
      </c>
      <c r="H276" s="163">
        <v>28807.6116134</v>
      </c>
      <c r="J276" s="36">
        <f t="shared" si="25"/>
        <v>0.14889228139763699</v>
      </c>
      <c r="K276" s="37">
        <f t="shared" si="26"/>
        <v>3733.3621995600006</v>
      </c>
      <c r="L276" s="36">
        <f t="shared" ref="L276:L303" si="29">H276/G276-1</f>
        <v>9.0332825372686054E-2</v>
      </c>
      <c r="M276" s="37">
        <f t="shared" ref="M276:M303" si="30">H276-G276</f>
        <v>2386.6776168899996</v>
      </c>
      <c r="N276" s="36" t="s">
        <v>267</v>
      </c>
      <c r="O276" s="210"/>
      <c r="P276" s="209"/>
      <c r="Q276" s="209"/>
    </row>
    <row r="277" spans="1:17" x14ac:dyDescent="0.25">
      <c r="A277" s="33">
        <v>276</v>
      </c>
      <c r="B277" s="63" t="s">
        <v>195</v>
      </c>
      <c r="C277" s="33" t="s">
        <v>4</v>
      </c>
      <c r="D277" s="51">
        <v>16246.84962612</v>
      </c>
      <c r="E277" s="163">
        <v>17299.0885772</v>
      </c>
      <c r="F277" s="163">
        <v>13248.60493344</v>
      </c>
      <c r="G277" s="163">
        <v>17448.832910460002</v>
      </c>
      <c r="H277" s="163">
        <v>20288.252137989999</v>
      </c>
      <c r="J277" s="36">
        <f t="shared" si="25"/>
        <v>0.24874991797626111</v>
      </c>
      <c r="K277" s="37">
        <f t="shared" si="26"/>
        <v>4041.4025118699992</v>
      </c>
      <c r="L277" s="36">
        <f t="shared" si="29"/>
        <v>0.16272831782507691</v>
      </c>
      <c r="M277" s="37">
        <f t="shared" si="30"/>
        <v>2839.4192275299974</v>
      </c>
      <c r="N277" s="36" t="s">
        <v>267</v>
      </c>
      <c r="O277" s="210"/>
      <c r="P277" s="209"/>
      <c r="Q277" s="209"/>
    </row>
    <row r="278" spans="1:17" x14ac:dyDescent="0.25">
      <c r="A278" s="33">
        <v>277</v>
      </c>
      <c r="B278" s="63" t="s">
        <v>196</v>
      </c>
      <c r="C278" s="33" t="s">
        <v>4</v>
      </c>
      <c r="D278" s="51">
        <v>23.437191670000001</v>
      </c>
      <c r="E278" s="163">
        <v>24.23729209</v>
      </c>
      <c r="F278" s="163">
        <v>22.61326854</v>
      </c>
      <c r="G278" s="163">
        <v>22.426395240000002</v>
      </c>
      <c r="H278" s="163">
        <v>25.136399099999998</v>
      </c>
      <c r="J278" s="36">
        <f t="shared" si="25"/>
        <v>7.2500470786993398E-2</v>
      </c>
      <c r="K278" s="37">
        <f t="shared" si="26"/>
        <v>1.6992074299999977</v>
      </c>
      <c r="L278" s="36">
        <f t="shared" si="29"/>
        <v>0.12083992237711039</v>
      </c>
      <c r="M278" s="37">
        <f t="shared" si="30"/>
        <v>2.7100038599999969</v>
      </c>
      <c r="N278" s="36" t="s">
        <v>267</v>
      </c>
      <c r="O278" s="210"/>
      <c r="P278" s="209"/>
      <c r="Q278" s="209"/>
    </row>
    <row r="279" spans="1:17" x14ac:dyDescent="0.25">
      <c r="A279" s="33">
        <v>278</v>
      </c>
      <c r="B279" s="63" t="s">
        <v>117</v>
      </c>
      <c r="C279" s="33" t="s">
        <v>4</v>
      </c>
      <c r="D279" s="51">
        <v>36846.684439090001</v>
      </c>
      <c r="E279" s="163">
        <v>31202.42624841</v>
      </c>
      <c r="F279" s="163">
        <v>42305.975375440001</v>
      </c>
      <c r="G279" s="163">
        <v>47501.683795500001</v>
      </c>
      <c r="H279" s="163">
        <v>44869.384615319999</v>
      </c>
      <c r="J279" s="36">
        <f t="shared" si="25"/>
        <v>0.21773194246261296</v>
      </c>
      <c r="K279" s="37">
        <f t="shared" si="26"/>
        <v>8022.7001762299988</v>
      </c>
      <c r="L279" s="36">
        <f t="shared" si="29"/>
        <v>-5.5414860481837636E-2</v>
      </c>
      <c r="M279" s="37">
        <f t="shared" si="30"/>
        <v>-2632.2991801800017</v>
      </c>
      <c r="N279" s="36" t="s">
        <v>267</v>
      </c>
      <c r="O279" s="210"/>
      <c r="P279" s="209"/>
      <c r="Q279" s="209"/>
    </row>
    <row r="280" spans="1:17" x14ac:dyDescent="0.25">
      <c r="A280" s="33">
        <v>279</v>
      </c>
      <c r="B280" s="63" t="s">
        <v>197</v>
      </c>
      <c r="C280" s="33" t="s">
        <v>4</v>
      </c>
      <c r="D280" s="51">
        <v>2994.4171493099998</v>
      </c>
      <c r="E280" s="163">
        <v>3067.5791307499999</v>
      </c>
      <c r="F280" s="163">
        <v>3274.5471846</v>
      </c>
      <c r="G280" s="163">
        <v>3898.6549439300002</v>
      </c>
      <c r="H280" s="163">
        <v>3960.0463197200002</v>
      </c>
      <c r="J280" s="36">
        <f t="shared" si="25"/>
        <v>0.32247650285883145</v>
      </c>
      <c r="K280" s="37">
        <f t="shared" si="26"/>
        <v>965.62917041000037</v>
      </c>
      <c r="L280" s="36">
        <f t="shared" si="29"/>
        <v>1.5746809264457484E-2</v>
      </c>
      <c r="M280" s="37">
        <f t="shared" si="30"/>
        <v>61.391375789999984</v>
      </c>
      <c r="N280" s="36" t="s">
        <v>267</v>
      </c>
      <c r="O280" s="210"/>
      <c r="P280" s="209"/>
      <c r="Q280" s="209"/>
    </row>
    <row r="281" spans="1:17" ht="22.5" x14ac:dyDescent="0.25">
      <c r="A281" s="33">
        <v>280</v>
      </c>
      <c r="B281" s="63" t="s">
        <v>198</v>
      </c>
      <c r="C281" s="33" t="s">
        <v>4</v>
      </c>
      <c r="D281" s="51">
        <v>12609.80225748</v>
      </c>
      <c r="E281" s="163">
        <v>13403.05480193</v>
      </c>
      <c r="F281" s="163">
        <v>11478.350769029999</v>
      </c>
      <c r="G281" s="163">
        <v>12900.468267390001</v>
      </c>
      <c r="H281" s="163">
        <v>14422.502294620001</v>
      </c>
      <c r="J281" s="36">
        <f t="shared" si="25"/>
        <v>0.14375324847498905</v>
      </c>
      <c r="K281" s="37">
        <f t="shared" si="26"/>
        <v>1812.7000371400009</v>
      </c>
      <c r="L281" s="36">
        <f t="shared" si="29"/>
        <v>0.11798285114017304</v>
      </c>
      <c r="M281" s="37">
        <f t="shared" si="30"/>
        <v>1522.03402723</v>
      </c>
      <c r="N281" s="36" t="s">
        <v>267</v>
      </c>
      <c r="O281" s="210"/>
      <c r="P281" s="209"/>
      <c r="Q281" s="209"/>
    </row>
    <row r="282" spans="1:17" x14ac:dyDescent="0.25">
      <c r="A282" s="33">
        <v>281</v>
      </c>
      <c r="B282" s="63" t="s">
        <v>199</v>
      </c>
      <c r="C282" s="33" t="s">
        <v>4</v>
      </c>
      <c r="D282" s="51">
        <v>1842.8569409300001</v>
      </c>
      <c r="E282" s="163">
        <v>2009.1522397199999</v>
      </c>
      <c r="F282" s="163">
        <v>2910.38851385</v>
      </c>
      <c r="G282" s="163">
        <v>1888.8967540900001</v>
      </c>
      <c r="H282" s="163">
        <v>2229.3493639799999</v>
      </c>
      <c r="J282" s="36">
        <f t="shared" si="25"/>
        <v>0.20972459362741191</v>
      </c>
      <c r="K282" s="37">
        <f t="shared" si="26"/>
        <v>386.49242304999984</v>
      </c>
      <c r="L282" s="36">
        <f t="shared" si="29"/>
        <v>0.1802388664985648</v>
      </c>
      <c r="M282" s="37">
        <f t="shared" si="30"/>
        <v>340.45260988999985</v>
      </c>
      <c r="N282" s="36" t="s">
        <v>267</v>
      </c>
      <c r="O282" s="210"/>
      <c r="P282" s="209"/>
      <c r="Q282" s="209"/>
    </row>
    <row r="283" spans="1:17" x14ac:dyDescent="0.25">
      <c r="A283" s="33">
        <v>282</v>
      </c>
      <c r="B283" s="63" t="s">
        <v>200</v>
      </c>
      <c r="C283" s="33" t="s">
        <v>4</v>
      </c>
      <c r="D283" s="51">
        <v>3185.4472596999999</v>
      </c>
      <c r="E283" s="163">
        <v>2934.0824423600002</v>
      </c>
      <c r="F283" s="163">
        <v>2899.2988397499998</v>
      </c>
      <c r="G283" s="163">
        <v>3291.9256133600002</v>
      </c>
      <c r="H283" s="163">
        <v>3800.2104165400001</v>
      </c>
      <c r="J283" s="36">
        <f t="shared" si="25"/>
        <v>0.19299115845286274</v>
      </c>
      <c r="K283" s="37">
        <f t="shared" si="26"/>
        <v>614.76315684000019</v>
      </c>
      <c r="L283" s="36">
        <f t="shared" si="29"/>
        <v>0.15440348989575248</v>
      </c>
      <c r="M283" s="37">
        <f t="shared" si="30"/>
        <v>508.28480317999993</v>
      </c>
      <c r="N283" s="36" t="s">
        <v>267</v>
      </c>
      <c r="O283" s="210"/>
      <c r="P283" s="209"/>
      <c r="Q283" s="209"/>
    </row>
    <row r="284" spans="1:17" x14ac:dyDescent="0.25">
      <c r="A284" s="22">
        <v>283</v>
      </c>
      <c r="B284" s="23" t="s">
        <v>207</v>
      </c>
      <c r="C284" s="22" t="s">
        <v>4</v>
      </c>
      <c r="D284" s="49">
        <v>61762.125762180003</v>
      </c>
      <c r="E284" s="162">
        <v>59185.159473740001</v>
      </c>
      <c r="F284" s="162">
        <v>62285.48224112</v>
      </c>
      <c r="G284" s="162">
        <v>71130.906717239995</v>
      </c>
      <c r="H284" s="162">
        <v>68905.758674309996</v>
      </c>
      <c r="J284" s="25">
        <f t="shared" si="25"/>
        <v>0.11566365023828884</v>
      </c>
      <c r="K284" s="26">
        <f t="shared" si="26"/>
        <v>7143.6329121299932</v>
      </c>
      <c r="L284" s="25">
        <f t="shared" si="29"/>
        <v>-3.1282436083310716E-2</v>
      </c>
      <c r="M284" s="26">
        <f t="shared" si="30"/>
        <v>-2225.1480429299991</v>
      </c>
      <c r="N284" s="25" t="s">
        <v>267</v>
      </c>
      <c r="O284" s="210"/>
      <c r="P284" s="209"/>
      <c r="Q284" s="209"/>
    </row>
    <row r="285" spans="1:17" x14ac:dyDescent="0.25">
      <c r="A285" s="33">
        <v>284</v>
      </c>
      <c r="B285" s="63" t="s">
        <v>194</v>
      </c>
      <c r="C285" s="33" t="s">
        <v>4</v>
      </c>
      <c r="D285" s="51">
        <v>22334.974982889999</v>
      </c>
      <c r="E285" s="163">
        <v>24859.002753960001</v>
      </c>
      <c r="F285" s="163">
        <v>19386.467098739999</v>
      </c>
      <c r="G285" s="163">
        <v>24592.275083730001</v>
      </c>
      <c r="H285" s="163">
        <v>26078.801259989999</v>
      </c>
      <c r="J285" s="36">
        <f t="shared" si="25"/>
        <v>0.16762169109067759</v>
      </c>
      <c r="K285" s="37">
        <f t="shared" si="26"/>
        <v>3743.8262771000009</v>
      </c>
      <c r="L285" s="36">
        <f t="shared" si="29"/>
        <v>6.0446874931204375E-2</v>
      </c>
      <c r="M285" s="37">
        <f t="shared" si="30"/>
        <v>1486.5261762599985</v>
      </c>
      <c r="N285" s="36" t="s">
        <v>267</v>
      </c>
      <c r="O285" s="210"/>
      <c r="P285" s="209"/>
      <c r="Q285" s="209"/>
    </row>
    <row r="286" spans="1:17" x14ac:dyDescent="0.25">
      <c r="A286" s="33">
        <v>285</v>
      </c>
      <c r="B286" s="63" t="s">
        <v>195</v>
      </c>
      <c r="C286" s="33" t="s">
        <v>4</v>
      </c>
      <c r="D286" s="51">
        <v>14604.713191659999</v>
      </c>
      <c r="E286" s="163">
        <v>15892.30694389</v>
      </c>
      <c r="F286" s="163">
        <v>12098.720874529999</v>
      </c>
      <c r="G286" s="163">
        <v>15921.70931308</v>
      </c>
      <c r="H286" s="163">
        <v>18645.081104149998</v>
      </c>
      <c r="J286" s="36">
        <f t="shared" si="25"/>
        <v>0.27664822030173419</v>
      </c>
      <c r="K286" s="37">
        <f t="shared" si="26"/>
        <v>4040.3679124899991</v>
      </c>
      <c r="L286" s="36">
        <f t="shared" si="29"/>
        <v>0.17104770207258424</v>
      </c>
      <c r="M286" s="37">
        <f t="shared" si="30"/>
        <v>2723.3717910699979</v>
      </c>
      <c r="N286" s="36" t="s">
        <v>267</v>
      </c>
      <c r="O286" s="210"/>
      <c r="P286" s="209"/>
      <c r="Q286" s="209"/>
    </row>
    <row r="287" spans="1:17" x14ac:dyDescent="0.25">
      <c r="A287" s="33">
        <v>286</v>
      </c>
      <c r="B287" s="63" t="s">
        <v>196</v>
      </c>
      <c r="C287" s="33" t="s">
        <v>4</v>
      </c>
      <c r="D287" s="51">
        <v>3.5462E-2</v>
      </c>
      <c r="E287" s="163">
        <v>-5.2441700000000001E-2</v>
      </c>
      <c r="F287" s="163">
        <v>-0.16615543999999999</v>
      </c>
      <c r="G287" s="163">
        <v>0.33252832999999998</v>
      </c>
      <c r="H287" s="163">
        <v>3.9974629999999997E-2</v>
      </c>
      <c r="J287" s="36">
        <f t="shared" si="25"/>
        <v>0.12725255202752228</v>
      </c>
      <c r="K287" s="37">
        <f t="shared" si="26"/>
        <v>4.5126299999999966E-3</v>
      </c>
      <c r="L287" s="36">
        <f t="shared" si="29"/>
        <v>-0.87978579148429248</v>
      </c>
      <c r="M287" s="37">
        <f t="shared" si="30"/>
        <v>-0.29255369999999997</v>
      </c>
      <c r="N287" s="36" t="s">
        <v>267</v>
      </c>
      <c r="O287" s="210"/>
      <c r="P287" s="209"/>
      <c r="Q287" s="209"/>
    </row>
    <row r="288" spans="1:17" x14ac:dyDescent="0.25">
      <c r="A288" s="33">
        <v>287</v>
      </c>
      <c r="B288" s="63" t="s">
        <v>117</v>
      </c>
      <c r="C288" s="33" t="s">
        <v>4</v>
      </c>
      <c r="D288" s="51">
        <v>31481.158066249998</v>
      </c>
      <c r="E288" s="163">
        <v>25432.310314449998</v>
      </c>
      <c r="F288" s="163">
        <v>37250.753739810003</v>
      </c>
      <c r="G288" s="163">
        <v>41436.743589450001</v>
      </c>
      <c r="H288" s="163">
        <v>38034.040833090003</v>
      </c>
      <c r="J288" s="36">
        <f t="shared" si="25"/>
        <v>0.20815253216066254</v>
      </c>
      <c r="K288" s="37">
        <f t="shared" si="26"/>
        <v>6552.8827668400045</v>
      </c>
      <c r="L288" s="36">
        <f t="shared" si="29"/>
        <v>-8.2118005943554451E-2</v>
      </c>
      <c r="M288" s="37">
        <f t="shared" si="30"/>
        <v>-3402.7027563599986</v>
      </c>
      <c r="N288" s="36" t="s">
        <v>267</v>
      </c>
      <c r="O288" s="210"/>
      <c r="P288" s="209"/>
      <c r="Q288" s="209"/>
    </row>
    <row r="289" spans="1:17" x14ac:dyDescent="0.25">
      <c r="A289" s="33">
        <v>288</v>
      </c>
      <c r="B289" s="63" t="s">
        <v>197</v>
      </c>
      <c r="C289" s="33" t="s">
        <v>4</v>
      </c>
      <c r="D289" s="51">
        <v>958.73155179000003</v>
      </c>
      <c r="E289" s="163">
        <v>1125.4364041399999</v>
      </c>
      <c r="F289" s="163">
        <v>925.84660491</v>
      </c>
      <c r="G289" s="163">
        <v>802.38570560000005</v>
      </c>
      <c r="H289" s="163">
        <v>897.37066485000003</v>
      </c>
      <c r="J289" s="36">
        <f t="shared" si="25"/>
        <v>-6.4002156626050466E-2</v>
      </c>
      <c r="K289" s="37">
        <f t="shared" si="26"/>
        <v>-61.36088694</v>
      </c>
      <c r="L289" s="36">
        <f t="shared" si="29"/>
        <v>0.11837817970470077</v>
      </c>
      <c r="M289" s="37">
        <f t="shared" si="30"/>
        <v>94.984959249999974</v>
      </c>
      <c r="N289" s="36" t="s">
        <v>267</v>
      </c>
      <c r="O289" s="210"/>
      <c r="P289" s="209"/>
      <c r="Q289" s="209"/>
    </row>
    <row r="290" spans="1:17" ht="22.5" x14ac:dyDescent="0.25">
      <c r="A290" s="33">
        <v>289</v>
      </c>
      <c r="B290" s="63" t="s">
        <v>198</v>
      </c>
      <c r="C290" s="33" t="s">
        <v>4</v>
      </c>
      <c r="D290" s="51">
        <v>147.29778647000001</v>
      </c>
      <c r="E290" s="163">
        <v>738.00663549000001</v>
      </c>
      <c r="F290" s="163">
        <v>512.62409153999999</v>
      </c>
      <c r="G290" s="163">
        <v>734.63343874999998</v>
      </c>
      <c r="H290" s="163">
        <v>504.27877828999999</v>
      </c>
      <c r="J290" s="36">
        <f t="shared" si="25"/>
        <v>2.4235326298858264</v>
      </c>
      <c r="K290" s="37">
        <f t="shared" si="26"/>
        <v>356.98099181999999</v>
      </c>
      <c r="L290" s="36">
        <f t="shared" si="29"/>
        <v>-0.31356408286009296</v>
      </c>
      <c r="M290" s="37">
        <f t="shared" si="30"/>
        <v>-230.35466045999999</v>
      </c>
      <c r="N290" s="36" t="s">
        <v>267</v>
      </c>
      <c r="O290" s="210"/>
      <c r="P290" s="209"/>
      <c r="Q290" s="209"/>
    </row>
    <row r="291" spans="1:17" x14ac:dyDescent="0.25">
      <c r="A291" s="33">
        <v>290</v>
      </c>
      <c r="B291" s="63" t="s">
        <v>199</v>
      </c>
      <c r="C291" s="33" t="s">
        <v>4</v>
      </c>
      <c r="D291" s="51">
        <v>78.347108230000003</v>
      </c>
      <c r="E291" s="163">
        <v>155.90983199999999</v>
      </c>
      <c r="F291" s="163">
        <v>107.55608819</v>
      </c>
      <c r="G291" s="163">
        <v>104.29472115999999</v>
      </c>
      <c r="H291" s="163">
        <v>132.95916463</v>
      </c>
      <c r="J291" s="36"/>
      <c r="K291" s="37">
        <f t="shared" si="26"/>
        <v>54.6120564</v>
      </c>
      <c r="L291" s="36">
        <f t="shared" si="29"/>
        <v>0.27484078917115551</v>
      </c>
      <c r="M291" s="37">
        <f t="shared" si="30"/>
        <v>28.664443470000009</v>
      </c>
      <c r="N291" s="36" t="s">
        <v>267</v>
      </c>
      <c r="O291" s="210"/>
      <c r="P291" s="209"/>
      <c r="Q291" s="209"/>
    </row>
    <row r="292" spans="1:17" x14ac:dyDescent="0.25">
      <c r="A292" s="33">
        <v>291</v>
      </c>
      <c r="B292" s="63" t="s">
        <v>200</v>
      </c>
      <c r="C292" s="33" t="s">
        <v>4</v>
      </c>
      <c r="D292" s="51">
        <v>-0.43313300999999998</v>
      </c>
      <c r="E292" s="163">
        <v>4.4591980500000004</v>
      </c>
      <c r="F292" s="163">
        <v>5.2063320700000002</v>
      </c>
      <c r="G292" s="163">
        <v>16.151589640000001</v>
      </c>
      <c r="H292" s="163">
        <v>6.2958057900000002</v>
      </c>
      <c r="J292" s="36">
        <f t="shared" si="25"/>
        <v>-15.535502131319893</v>
      </c>
      <c r="K292" s="37">
        <f t="shared" si="26"/>
        <v>6.7289387999999999</v>
      </c>
      <c r="L292" s="36">
        <f t="shared" si="29"/>
        <v>-0.61020519154299169</v>
      </c>
      <c r="M292" s="37">
        <f t="shared" si="30"/>
        <v>-9.8557838500000017</v>
      </c>
      <c r="N292" s="36" t="s">
        <v>267</v>
      </c>
      <c r="O292" s="210"/>
      <c r="P292" s="209"/>
      <c r="Q292" s="209"/>
    </row>
    <row r="293" spans="1:17" ht="22.5" x14ac:dyDescent="0.25">
      <c r="A293" s="22">
        <v>292</v>
      </c>
      <c r="B293" s="81" t="s">
        <v>202</v>
      </c>
      <c r="C293" s="22" t="s">
        <v>4</v>
      </c>
      <c r="D293" s="49">
        <v>16725.58877948</v>
      </c>
      <c r="E293" s="162">
        <v>18415.58566678</v>
      </c>
      <c r="F293" s="162">
        <v>15535.09071842</v>
      </c>
      <c r="G293" s="162">
        <v>16598.199910560001</v>
      </c>
      <c r="H293" s="162">
        <v>18499.616009869998</v>
      </c>
      <c r="J293" s="25">
        <f t="shared" si="25"/>
        <v>0.10606665354384925</v>
      </c>
      <c r="K293" s="26">
        <f t="shared" si="26"/>
        <v>1774.0272303899983</v>
      </c>
      <c r="L293" s="25">
        <f t="shared" si="29"/>
        <v>0.11455556081718776</v>
      </c>
      <c r="M293" s="26">
        <f t="shared" si="30"/>
        <v>1901.4160993099977</v>
      </c>
      <c r="N293" s="25" t="s">
        <v>267</v>
      </c>
      <c r="O293" s="210"/>
      <c r="P293" s="209"/>
      <c r="Q293" s="209"/>
    </row>
    <row r="294" spans="1:17" x14ac:dyDescent="0.25">
      <c r="A294" s="22">
        <v>293</v>
      </c>
      <c r="B294" s="81" t="s">
        <v>203</v>
      </c>
      <c r="C294" s="22" t="s">
        <v>4</v>
      </c>
      <c r="D294" s="49">
        <v>8583.0627433900008</v>
      </c>
      <c r="E294" s="162">
        <v>6109.74916588</v>
      </c>
      <c r="F294" s="162">
        <v>8751.3615501799995</v>
      </c>
      <c r="G294" s="162">
        <v>8674.1195740599996</v>
      </c>
      <c r="H294" s="162">
        <v>10725.39432462</v>
      </c>
      <c r="J294" s="25">
        <f t="shared" si="25"/>
        <v>0.24959989752840306</v>
      </c>
      <c r="K294" s="26">
        <f t="shared" si="26"/>
        <v>2142.3315812299988</v>
      </c>
      <c r="L294" s="25">
        <f t="shared" si="29"/>
        <v>0.2364821850847374</v>
      </c>
      <c r="M294" s="26">
        <f t="shared" si="30"/>
        <v>2051.27475056</v>
      </c>
      <c r="N294" s="25" t="s">
        <v>267</v>
      </c>
      <c r="O294" s="210"/>
      <c r="P294" s="209"/>
      <c r="Q294" s="209"/>
    </row>
    <row r="295" spans="1:17" ht="22.5" x14ac:dyDescent="0.25">
      <c r="A295" s="22">
        <v>294</v>
      </c>
      <c r="B295" s="81" t="s">
        <v>208</v>
      </c>
      <c r="C295" s="22" t="s">
        <v>4</v>
      </c>
      <c r="D295" s="49">
        <v>4762.1105838000003</v>
      </c>
      <c r="E295" s="162">
        <v>7162.8319443399996</v>
      </c>
      <c r="F295" s="162">
        <v>6100.3407948699996</v>
      </c>
      <c r="G295" s="162">
        <v>7613.9478260400001</v>
      </c>
      <c r="H295" s="162">
        <v>7961.4635941500001</v>
      </c>
      <c r="J295" s="25">
        <f t="shared" si="25"/>
        <v>0.67183509371532191</v>
      </c>
      <c r="K295" s="26">
        <f t="shared" si="26"/>
        <v>3199.3530103499997</v>
      </c>
      <c r="L295" s="25">
        <f t="shared" si="29"/>
        <v>4.5641994934806585E-2</v>
      </c>
      <c r="M295" s="26">
        <f t="shared" si="30"/>
        <v>347.51576810999995</v>
      </c>
      <c r="N295" s="25" t="s">
        <v>267</v>
      </c>
      <c r="O295" s="210"/>
      <c r="P295" s="209"/>
      <c r="Q295" s="209"/>
    </row>
    <row r="296" spans="1:17" x14ac:dyDescent="0.25">
      <c r="A296" s="33">
        <v>295</v>
      </c>
      <c r="B296" s="63" t="s">
        <v>194</v>
      </c>
      <c r="C296" s="33" t="s">
        <v>4</v>
      </c>
      <c r="D296" s="51">
        <v>799.55675155999995</v>
      </c>
      <c r="E296" s="163">
        <v>675.72910447000004</v>
      </c>
      <c r="F296" s="163">
        <v>497.07306944999999</v>
      </c>
      <c r="G296" s="163">
        <v>618.56594705999998</v>
      </c>
      <c r="H296" s="163">
        <v>608.79959133</v>
      </c>
      <c r="J296" s="36">
        <f t="shared" si="25"/>
        <v>-0.23857863729849982</v>
      </c>
      <c r="K296" s="37">
        <f t="shared" si="26"/>
        <v>-190.75716022999995</v>
      </c>
      <c r="L296" s="36">
        <f t="shared" si="29"/>
        <v>-1.5788705757920907E-2</v>
      </c>
      <c r="M296" s="37">
        <f t="shared" si="30"/>
        <v>-9.7663557299999866</v>
      </c>
      <c r="N296" s="36" t="s">
        <v>267</v>
      </c>
      <c r="O296" s="210"/>
      <c r="P296" s="209"/>
      <c r="Q296" s="209"/>
    </row>
    <row r="297" spans="1:17" x14ac:dyDescent="0.25">
      <c r="A297" s="33">
        <v>296</v>
      </c>
      <c r="B297" s="63" t="s">
        <v>195</v>
      </c>
      <c r="C297" s="33" t="s">
        <v>4</v>
      </c>
      <c r="D297" s="51">
        <v>798.42617035000001</v>
      </c>
      <c r="E297" s="163">
        <v>675.79260838000005</v>
      </c>
      <c r="F297" s="163">
        <v>496.56194465999999</v>
      </c>
      <c r="G297" s="163">
        <v>617.55290462000005</v>
      </c>
      <c r="H297" s="163">
        <v>605.92320674999996</v>
      </c>
      <c r="J297" s="36">
        <f t="shared" ref="J297:J360" si="31">H297/D297-1</f>
        <v>-0.24110302335858302</v>
      </c>
      <c r="K297" s="37">
        <f t="shared" ref="K297:K343" si="32">H297-D297</f>
        <v>-192.50296360000004</v>
      </c>
      <c r="L297" s="36">
        <f t="shared" si="29"/>
        <v>-1.8831905384942171E-2</v>
      </c>
      <c r="M297" s="37">
        <f t="shared" si="30"/>
        <v>-11.629697870000086</v>
      </c>
      <c r="N297" s="36" t="s">
        <v>267</v>
      </c>
      <c r="O297" s="210"/>
      <c r="P297" s="209"/>
      <c r="Q297" s="209"/>
    </row>
    <row r="298" spans="1:17" x14ac:dyDescent="0.25">
      <c r="A298" s="33">
        <v>297</v>
      </c>
      <c r="B298" s="63" t="s">
        <v>117</v>
      </c>
      <c r="C298" s="33" t="s">
        <v>4</v>
      </c>
      <c r="D298" s="51">
        <v>694.76898095000001</v>
      </c>
      <c r="E298" s="163">
        <v>872.79148364000002</v>
      </c>
      <c r="F298" s="163">
        <v>706.22180781999998</v>
      </c>
      <c r="G298" s="163">
        <v>1096.52755594</v>
      </c>
      <c r="H298" s="163">
        <v>968.88972668999997</v>
      </c>
      <c r="J298" s="36">
        <f t="shared" si="31"/>
        <v>0.394549488040151</v>
      </c>
      <c r="K298" s="37">
        <f t="shared" si="32"/>
        <v>274.12074573999996</v>
      </c>
      <c r="L298" s="36">
        <f t="shared" si="29"/>
        <v>-0.1164018437645028</v>
      </c>
      <c r="M298" s="37">
        <f t="shared" si="30"/>
        <v>-127.63782924999998</v>
      </c>
      <c r="N298" s="36" t="s">
        <v>267</v>
      </c>
      <c r="O298" s="210"/>
      <c r="P298" s="209"/>
      <c r="Q298" s="209"/>
    </row>
    <row r="299" spans="1:17" x14ac:dyDescent="0.25">
      <c r="A299" s="33">
        <v>298</v>
      </c>
      <c r="B299" s="63" t="s">
        <v>197</v>
      </c>
      <c r="C299" s="33" t="s">
        <v>4</v>
      </c>
      <c r="D299" s="51">
        <v>10.551502169999999</v>
      </c>
      <c r="E299" s="163">
        <v>14.716787099999999</v>
      </c>
      <c r="F299" s="163">
        <v>17.344398739999999</v>
      </c>
      <c r="G299" s="163">
        <v>34.7672515</v>
      </c>
      <c r="H299" s="163">
        <v>74.346554830000002</v>
      </c>
      <c r="J299" s="36">
        <f t="shared" si="31"/>
        <v>6.0460635492623895</v>
      </c>
      <c r="K299" s="37">
        <f t="shared" si="32"/>
        <v>63.795052660000003</v>
      </c>
      <c r="L299" s="36">
        <f t="shared" si="29"/>
        <v>1.1384075997494367</v>
      </c>
      <c r="M299" s="37">
        <f t="shared" si="30"/>
        <v>39.579303330000002</v>
      </c>
      <c r="N299" s="36" t="s">
        <v>267</v>
      </c>
      <c r="O299" s="210"/>
      <c r="P299" s="209"/>
      <c r="Q299" s="209"/>
    </row>
    <row r="300" spans="1:17" ht="22.5" x14ac:dyDescent="0.25">
      <c r="A300" s="33">
        <v>299</v>
      </c>
      <c r="B300" s="63" t="s">
        <v>198</v>
      </c>
      <c r="C300" s="33" t="s">
        <v>4</v>
      </c>
      <c r="D300" s="51">
        <v>1747.54477636</v>
      </c>
      <c r="E300" s="163">
        <v>3106.98927598</v>
      </c>
      <c r="F300" s="163">
        <v>2958.0824101200001</v>
      </c>
      <c r="G300" s="163">
        <v>3324.3042432100001</v>
      </c>
      <c r="H300" s="163">
        <v>3487.3762595399999</v>
      </c>
      <c r="J300" s="36">
        <f t="shared" si="31"/>
        <v>0.99558621141824677</v>
      </c>
      <c r="K300" s="37">
        <f t="shared" si="32"/>
        <v>1739.8314831799999</v>
      </c>
      <c r="L300" s="36">
        <f t="shared" si="29"/>
        <v>4.9054480095520603E-2</v>
      </c>
      <c r="M300" s="37">
        <f t="shared" si="30"/>
        <v>163.07201632999977</v>
      </c>
      <c r="N300" s="36" t="s">
        <v>267</v>
      </c>
      <c r="O300" s="210"/>
      <c r="P300" s="209"/>
      <c r="Q300" s="209"/>
    </row>
    <row r="301" spans="1:17" x14ac:dyDescent="0.25">
      <c r="A301" s="33">
        <v>300</v>
      </c>
      <c r="B301" s="63" t="s">
        <v>199</v>
      </c>
      <c r="C301" s="33" t="s">
        <v>4</v>
      </c>
      <c r="D301" s="51">
        <v>1.1699041999999999</v>
      </c>
      <c r="E301" s="163">
        <v>1.0378068499999999</v>
      </c>
      <c r="F301" s="163">
        <v>1.04997728</v>
      </c>
      <c r="G301" s="163">
        <v>0.76815915999999995</v>
      </c>
      <c r="H301" s="163">
        <v>1.09019621</v>
      </c>
      <c r="J301" s="36">
        <f t="shared" si="31"/>
        <v>-6.8132065856332469E-2</v>
      </c>
      <c r="K301" s="37">
        <f t="shared" si="32"/>
        <v>-7.9707989999999951E-2</v>
      </c>
      <c r="L301" s="36">
        <f t="shared" si="29"/>
        <v>0.41923219401562561</v>
      </c>
      <c r="M301" s="37">
        <f t="shared" si="30"/>
        <v>0.32203705000000005</v>
      </c>
      <c r="N301" s="36" t="s">
        <v>267</v>
      </c>
      <c r="O301" s="210"/>
      <c r="P301" s="209"/>
      <c r="Q301" s="209"/>
    </row>
    <row r="302" spans="1:17" x14ac:dyDescent="0.25">
      <c r="A302" s="33">
        <v>301</v>
      </c>
      <c r="B302" s="63" t="s">
        <v>200</v>
      </c>
      <c r="C302" s="33" t="s">
        <v>4</v>
      </c>
      <c r="D302" s="51">
        <v>143.68007550999999</v>
      </c>
      <c r="E302" s="163">
        <v>309.20293358999999</v>
      </c>
      <c r="F302" s="163">
        <v>207.93578871</v>
      </c>
      <c r="G302" s="163">
        <v>224.40632676000001</v>
      </c>
      <c r="H302" s="163">
        <v>256.72225752999998</v>
      </c>
      <c r="J302" s="36">
        <f t="shared" si="31"/>
        <v>0.78676310280845008</v>
      </c>
      <c r="K302" s="37">
        <f t="shared" si="32"/>
        <v>113.04218201999998</v>
      </c>
      <c r="L302" s="36">
        <f t="shared" si="29"/>
        <v>0.14400632654426659</v>
      </c>
      <c r="M302" s="37">
        <f t="shared" si="30"/>
        <v>32.315930769999966</v>
      </c>
      <c r="N302" s="36" t="s">
        <v>267</v>
      </c>
      <c r="O302" s="210"/>
      <c r="P302" s="209"/>
      <c r="Q302" s="209"/>
    </row>
    <row r="303" spans="1:17" x14ac:dyDescent="0.25">
      <c r="A303" s="22">
        <v>302</v>
      </c>
      <c r="B303" s="81" t="s">
        <v>209</v>
      </c>
      <c r="C303" s="22" t="s">
        <v>4</v>
      </c>
      <c r="D303" s="49">
        <v>1938.21468536</v>
      </c>
      <c r="E303" s="162">
        <v>2419.5274654599998</v>
      </c>
      <c r="F303" s="162">
        <v>2085.7055307099999</v>
      </c>
      <c r="G303" s="162">
        <v>2372.99315815</v>
      </c>
      <c r="H303" s="162">
        <v>3049.9091326299999</v>
      </c>
      <c r="J303" s="25">
        <f t="shared" si="31"/>
        <v>0.57356620794745239</v>
      </c>
      <c r="K303" s="26">
        <f t="shared" si="32"/>
        <v>1111.69444727</v>
      </c>
      <c r="L303" s="25">
        <f t="shared" si="29"/>
        <v>0.28525829168750239</v>
      </c>
      <c r="M303" s="26">
        <f t="shared" si="30"/>
        <v>676.91597447999993</v>
      </c>
      <c r="N303" s="25" t="s">
        <v>267</v>
      </c>
      <c r="O303" s="210"/>
      <c r="P303" s="209"/>
      <c r="Q303" s="209"/>
    </row>
    <row r="304" spans="1:17" x14ac:dyDescent="0.25">
      <c r="A304" s="17">
        <v>303</v>
      </c>
      <c r="B304" s="18" t="s">
        <v>210</v>
      </c>
      <c r="C304" s="17" t="s">
        <v>4</v>
      </c>
      <c r="D304" s="41">
        <v>464690.56829204003</v>
      </c>
      <c r="E304" s="170">
        <v>659265.35223766998</v>
      </c>
      <c r="F304" s="170">
        <v>185252.35432153</v>
      </c>
      <c r="G304" s="170">
        <v>384490.14827372</v>
      </c>
      <c r="H304" s="170">
        <v>587498.80146872997</v>
      </c>
      <c r="J304" s="20">
        <f t="shared" si="31"/>
        <v>0.26427959067055928</v>
      </c>
      <c r="K304" s="21">
        <f t="shared" si="32"/>
        <v>122808.23317668994</v>
      </c>
      <c r="L304" s="20" t="s">
        <v>267</v>
      </c>
      <c r="M304" s="21" t="s">
        <v>267</v>
      </c>
      <c r="N304" s="20" t="s">
        <v>267</v>
      </c>
      <c r="O304" s="209"/>
      <c r="P304" s="209"/>
      <c r="Q304" s="209"/>
    </row>
    <row r="305" spans="1:17" x14ac:dyDescent="0.25">
      <c r="A305" s="83">
        <v>304</v>
      </c>
      <c r="B305" s="84" t="s">
        <v>114</v>
      </c>
      <c r="C305" s="83" t="s">
        <v>4</v>
      </c>
      <c r="D305" s="85">
        <v>351918.48375299998</v>
      </c>
      <c r="E305" s="193">
        <v>506608.51613487001</v>
      </c>
      <c r="F305" s="193">
        <v>144149.72381925001</v>
      </c>
      <c r="G305" s="193">
        <v>301685.04330982</v>
      </c>
      <c r="H305" s="193">
        <v>463432.61618504999</v>
      </c>
      <c r="J305" s="86">
        <f t="shared" si="31"/>
        <v>0.31687489455745133</v>
      </c>
      <c r="K305" s="87">
        <f t="shared" si="32"/>
        <v>111514.13243205001</v>
      </c>
      <c r="L305" s="86" t="s">
        <v>267</v>
      </c>
      <c r="M305" s="87" t="s">
        <v>267</v>
      </c>
      <c r="N305" s="86">
        <f>H305/H304</f>
        <v>0.78882308359860798</v>
      </c>
      <c r="O305" s="209"/>
      <c r="P305" s="209"/>
      <c r="Q305" s="209"/>
    </row>
    <row r="306" spans="1:17" x14ac:dyDescent="0.25">
      <c r="A306" s="27">
        <v>305</v>
      </c>
      <c r="B306" s="28" t="s">
        <v>194</v>
      </c>
      <c r="C306" s="27" t="s">
        <v>4</v>
      </c>
      <c r="D306" s="82">
        <v>143531.04544469999</v>
      </c>
      <c r="E306" s="194">
        <v>204592.83929236999</v>
      </c>
      <c r="F306" s="194">
        <v>70121.823344980003</v>
      </c>
      <c r="G306" s="194">
        <v>137794.05973614001</v>
      </c>
      <c r="H306" s="194">
        <v>210913.26244866001</v>
      </c>
      <c r="J306" s="30">
        <f t="shared" si="31"/>
        <v>0.46946092251464311</v>
      </c>
      <c r="K306" s="31">
        <f t="shared" si="32"/>
        <v>67382.217003960017</v>
      </c>
      <c r="L306" s="30" t="s">
        <v>267</v>
      </c>
      <c r="M306" s="31" t="s">
        <v>267</v>
      </c>
      <c r="N306" s="30">
        <f>H306/H304</f>
        <v>0.35900203016820287</v>
      </c>
      <c r="O306" s="209"/>
      <c r="P306" s="209"/>
      <c r="Q306" s="209"/>
    </row>
    <row r="307" spans="1:17" x14ac:dyDescent="0.25">
      <c r="A307" s="33">
        <v>306</v>
      </c>
      <c r="B307" s="38" t="s">
        <v>211</v>
      </c>
      <c r="C307" s="33" t="s">
        <v>4</v>
      </c>
      <c r="D307" s="51">
        <v>113242.9977637</v>
      </c>
      <c r="E307" s="165">
        <v>158250.55713055999</v>
      </c>
      <c r="F307" s="165">
        <v>51906.631896530002</v>
      </c>
      <c r="G307" s="165">
        <v>101053.88658429999</v>
      </c>
      <c r="H307" s="165">
        <v>153838.44818293999</v>
      </c>
      <c r="J307" s="36">
        <f t="shared" si="31"/>
        <v>0.35848088818656176</v>
      </c>
      <c r="K307" s="37">
        <f t="shared" si="32"/>
        <v>40595.450419239991</v>
      </c>
      <c r="L307" s="36" t="s">
        <v>267</v>
      </c>
      <c r="M307" s="37" t="s">
        <v>267</v>
      </c>
      <c r="N307" s="36" t="s">
        <v>267</v>
      </c>
      <c r="O307" s="209"/>
      <c r="P307" s="209"/>
      <c r="Q307" s="209"/>
    </row>
    <row r="308" spans="1:17" x14ac:dyDescent="0.25">
      <c r="A308" s="33">
        <v>307</v>
      </c>
      <c r="B308" s="88" t="s">
        <v>279</v>
      </c>
      <c r="C308" s="33" t="s">
        <v>4</v>
      </c>
      <c r="D308" s="51">
        <v>96176.829620980003</v>
      </c>
      <c r="E308" s="165">
        <v>135808.43798824001</v>
      </c>
      <c r="F308" s="165">
        <v>48615.796697530001</v>
      </c>
      <c r="G308" s="165">
        <v>92152.470434329996</v>
      </c>
      <c r="H308" s="165">
        <v>135710.20380208999</v>
      </c>
      <c r="J308" s="36">
        <f t="shared" si="31"/>
        <v>0.41104883927766922</v>
      </c>
      <c r="K308" s="37">
        <f t="shared" si="32"/>
        <v>39533.37418110999</v>
      </c>
      <c r="L308" s="36" t="s">
        <v>267</v>
      </c>
      <c r="M308" s="37" t="s">
        <v>267</v>
      </c>
      <c r="N308" s="36">
        <f>H308/H307</f>
        <v>0.88216050932018997</v>
      </c>
      <c r="O308" s="209"/>
      <c r="P308" s="209"/>
      <c r="Q308" s="209"/>
    </row>
    <row r="309" spans="1:17" x14ac:dyDescent="0.25">
      <c r="A309" s="33">
        <v>308</v>
      </c>
      <c r="B309" s="88" t="s">
        <v>276</v>
      </c>
      <c r="C309" s="33" t="s">
        <v>4</v>
      </c>
      <c r="D309" s="51">
        <v>6833.0444435299996</v>
      </c>
      <c r="E309" s="165">
        <v>9492.1819174699995</v>
      </c>
      <c r="F309" s="165">
        <v>2792.1661093100001</v>
      </c>
      <c r="G309" s="165">
        <v>5993.1355615800003</v>
      </c>
      <c r="H309" s="165">
        <v>9821.13555404</v>
      </c>
      <c r="J309" s="36">
        <f t="shared" si="31"/>
        <v>0.43730011347128461</v>
      </c>
      <c r="K309" s="37">
        <f t="shared" si="32"/>
        <v>2988.0911105100004</v>
      </c>
      <c r="L309" s="36" t="s">
        <v>267</v>
      </c>
      <c r="M309" s="37" t="s">
        <v>267</v>
      </c>
      <c r="N309" s="36">
        <f>H309/H307</f>
        <v>6.3840578672251069E-2</v>
      </c>
      <c r="O309" s="209"/>
      <c r="P309" s="209"/>
      <c r="Q309" s="209"/>
    </row>
    <row r="310" spans="1:17" x14ac:dyDescent="0.25">
      <c r="A310" s="33">
        <v>309</v>
      </c>
      <c r="B310" s="88" t="s">
        <v>232</v>
      </c>
      <c r="C310" s="33" t="s">
        <v>4</v>
      </c>
      <c r="D310" s="51">
        <v>482.34065556000002</v>
      </c>
      <c r="E310" s="165">
        <v>642.58636013</v>
      </c>
      <c r="F310" s="165">
        <v>178.61225691000001</v>
      </c>
      <c r="G310" s="165">
        <v>379.24077453000001</v>
      </c>
      <c r="H310" s="165">
        <v>552.88309489000005</v>
      </c>
      <c r="J310" s="36">
        <f t="shared" si="31"/>
        <v>0.14625024558234645</v>
      </c>
      <c r="K310" s="37">
        <f t="shared" si="32"/>
        <v>70.542439330000036</v>
      </c>
      <c r="L310" s="36" t="s">
        <v>267</v>
      </c>
      <c r="M310" s="37" t="s">
        <v>267</v>
      </c>
      <c r="N310" s="36">
        <f>H310/H307</f>
        <v>3.5939201247826443E-3</v>
      </c>
      <c r="O310" s="209"/>
      <c r="P310" s="209"/>
      <c r="Q310" s="209"/>
    </row>
    <row r="311" spans="1:17" x14ac:dyDescent="0.25">
      <c r="A311" s="27">
        <v>310</v>
      </c>
      <c r="B311" s="89" t="s">
        <v>212</v>
      </c>
      <c r="C311" s="27" t="s">
        <v>4</v>
      </c>
      <c r="D311" s="82">
        <v>208387.43830830001</v>
      </c>
      <c r="E311" s="194">
        <v>302015.67684249999</v>
      </c>
      <c r="F311" s="194">
        <v>74027.900474270005</v>
      </c>
      <c r="G311" s="194">
        <v>163890.98357367999</v>
      </c>
      <c r="H311" s="194">
        <v>252519.35373639001</v>
      </c>
      <c r="J311" s="30">
        <f t="shared" si="31"/>
        <v>0.21177819443607149</v>
      </c>
      <c r="K311" s="31">
        <f t="shared" si="32"/>
        <v>44131.915428089997</v>
      </c>
      <c r="L311" s="30" t="s">
        <v>267</v>
      </c>
      <c r="M311" s="31" t="s">
        <v>267</v>
      </c>
      <c r="N311" s="30">
        <f>H311/H304</f>
        <v>0.42982105343040522</v>
      </c>
      <c r="O311" s="209"/>
      <c r="P311" s="209"/>
      <c r="Q311" s="209"/>
    </row>
    <row r="312" spans="1:17" x14ac:dyDescent="0.25">
      <c r="A312" s="27">
        <v>311</v>
      </c>
      <c r="B312" s="89" t="s">
        <v>117</v>
      </c>
      <c r="C312" s="27" t="s">
        <v>4</v>
      </c>
      <c r="D312" s="82">
        <v>13509.99142516</v>
      </c>
      <c r="E312" s="194">
        <v>19238.32695029</v>
      </c>
      <c r="F312" s="194">
        <v>5281.3682882599996</v>
      </c>
      <c r="G312" s="194">
        <v>11886.98712521</v>
      </c>
      <c r="H312" s="194">
        <v>19157.322337630001</v>
      </c>
      <c r="J312" s="30">
        <f t="shared" si="31"/>
        <v>0.41801143574027977</v>
      </c>
      <c r="K312" s="31">
        <f t="shared" si="32"/>
        <v>5647.3309124700008</v>
      </c>
      <c r="L312" s="30" t="s">
        <v>267</v>
      </c>
      <c r="M312" s="31" t="s">
        <v>267</v>
      </c>
      <c r="N312" s="30">
        <f>H312/H304</f>
        <v>3.2608274756879933E-2</v>
      </c>
      <c r="O312" s="209"/>
      <c r="P312" s="209"/>
      <c r="Q312" s="209"/>
    </row>
    <row r="313" spans="1:17" x14ac:dyDescent="0.25">
      <c r="A313" s="27">
        <v>312</v>
      </c>
      <c r="B313" s="89" t="s">
        <v>213</v>
      </c>
      <c r="C313" s="27" t="s">
        <v>4</v>
      </c>
      <c r="D313" s="82">
        <v>80960.980931309998</v>
      </c>
      <c r="E313" s="194">
        <v>118574.30473808</v>
      </c>
      <c r="F313" s="194">
        <v>29669.454737650001</v>
      </c>
      <c r="G313" s="194">
        <v>66865.153899240002</v>
      </c>
      <c r="H313" s="194">
        <v>102293.16383916</v>
      </c>
      <c r="J313" s="30">
        <f t="shared" si="31"/>
        <v>0.26348720905381495</v>
      </c>
      <c r="K313" s="31">
        <f t="shared" si="32"/>
        <v>21332.182907850001</v>
      </c>
      <c r="L313" s="30" t="s">
        <v>267</v>
      </c>
      <c r="M313" s="31" t="s">
        <v>267</v>
      </c>
      <c r="N313" s="30">
        <f>H313/H304</f>
        <v>0.17411637876269714</v>
      </c>
      <c r="O313" s="209"/>
      <c r="P313" s="209"/>
      <c r="Q313" s="209"/>
    </row>
    <row r="314" spans="1:17" x14ac:dyDescent="0.25">
      <c r="A314" s="33">
        <v>313</v>
      </c>
      <c r="B314" s="74" t="s">
        <v>214</v>
      </c>
      <c r="C314" s="33" t="s">
        <v>4</v>
      </c>
      <c r="D314" s="51">
        <v>5554.8899113400003</v>
      </c>
      <c r="E314" s="165">
        <v>7917.0320098700004</v>
      </c>
      <c r="F314" s="165">
        <v>1532.6897931399999</v>
      </c>
      <c r="G314" s="165">
        <v>3654.4211986700002</v>
      </c>
      <c r="H314" s="165">
        <v>6851.6870614299996</v>
      </c>
      <c r="J314" s="36">
        <f t="shared" si="31"/>
        <v>0.2334514582265006</v>
      </c>
      <c r="K314" s="37">
        <f t="shared" si="32"/>
        <v>1296.7971500899994</v>
      </c>
      <c r="L314" s="36" t="s">
        <v>267</v>
      </c>
      <c r="M314" s="37" t="s">
        <v>267</v>
      </c>
      <c r="N314" s="36">
        <f>H314/H313</f>
        <v>6.6980889086617812E-2</v>
      </c>
      <c r="O314" s="209"/>
      <c r="P314" s="209"/>
      <c r="Q314" s="209"/>
    </row>
    <row r="315" spans="1:17" ht="22.5" x14ac:dyDescent="0.25">
      <c r="A315" s="27">
        <v>314</v>
      </c>
      <c r="B315" s="90" t="s">
        <v>215</v>
      </c>
      <c r="C315" s="27" t="s">
        <v>4</v>
      </c>
      <c r="D315" s="82">
        <v>70812.273400239996</v>
      </c>
      <c r="E315" s="194">
        <v>97993.499522350001</v>
      </c>
      <c r="F315" s="194">
        <v>24495.507514559999</v>
      </c>
      <c r="G315" s="194">
        <v>52257.022125659998</v>
      </c>
      <c r="H315" s="194">
        <v>80927.976524169993</v>
      </c>
      <c r="J315" s="30">
        <f t="shared" si="31"/>
        <v>0.14285239885965462</v>
      </c>
      <c r="K315" s="31">
        <f t="shared" si="32"/>
        <v>10115.703123929998</v>
      </c>
      <c r="L315" s="30" t="s">
        <v>267</v>
      </c>
      <c r="M315" s="31" t="s">
        <v>267</v>
      </c>
      <c r="N315" s="30">
        <f>H315/H304</f>
        <v>0.13775002829257252</v>
      </c>
      <c r="O315" s="209"/>
      <c r="P315" s="209"/>
      <c r="Q315" s="209"/>
    </row>
    <row r="316" spans="1:17" x14ac:dyDescent="0.25">
      <c r="A316" s="33">
        <v>315</v>
      </c>
      <c r="B316" s="74" t="s">
        <v>214</v>
      </c>
      <c r="C316" s="33" t="s">
        <v>4</v>
      </c>
      <c r="D316" s="51">
        <v>43823.477748320001</v>
      </c>
      <c r="E316" s="165">
        <v>61416.934633689998</v>
      </c>
      <c r="F316" s="165">
        <v>15188.096057340001</v>
      </c>
      <c r="G316" s="165">
        <v>32083.56604994</v>
      </c>
      <c r="H316" s="165">
        <v>49544.302408709998</v>
      </c>
      <c r="J316" s="36">
        <f t="shared" si="31"/>
        <v>0.1305424615829196</v>
      </c>
      <c r="K316" s="37">
        <f t="shared" si="32"/>
        <v>5720.824660389997</v>
      </c>
      <c r="L316" s="36" t="s">
        <v>267</v>
      </c>
      <c r="M316" s="37" t="s">
        <v>267</v>
      </c>
      <c r="N316" s="36">
        <f>H316/H315</f>
        <v>0.61220241178170409</v>
      </c>
      <c r="O316" s="209"/>
      <c r="P316" s="209"/>
      <c r="Q316" s="209"/>
    </row>
    <row r="317" spans="1:17" x14ac:dyDescent="0.25">
      <c r="A317" s="27">
        <v>316</v>
      </c>
      <c r="B317" s="90" t="s">
        <v>121</v>
      </c>
      <c r="C317" s="27" t="s">
        <v>4</v>
      </c>
      <c r="D317" s="82">
        <v>15025.909584860001</v>
      </c>
      <c r="E317" s="194">
        <v>22293.761453269999</v>
      </c>
      <c r="F317" s="194">
        <v>3903.36001652</v>
      </c>
      <c r="G317" s="194">
        <v>11982.89577983</v>
      </c>
      <c r="H317" s="194">
        <v>17390.06960164</v>
      </c>
      <c r="J317" s="30">
        <f t="shared" si="31"/>
        <v>0.15733889542115365</v>
      </c>
      <c r="K317" s="31">
        <f t="shared" si="32"/>
        <v>2364.1600167799988</v>
      </c>
      <c r="L317" s="30" t="s">
        <v>267</v>
      </c>
      <c r="M317" s="31" t="s">
        <v>267</v>
      </c>
      <c r="N317" s="30">
        <f>H317/H304</f>
        <v>2.9600178856816949E-2</v>
      </c>
      <c r="O317" s="209"/>
      <c r="P317" s="209"/>
      <c r="Q317" s="209"/>
    </row>
    <row r="318" spans="1:17" x14ac:dyDescent="0.25">
      <c r="A318" s="83">
        <v>317</v>
      </c>
      <c r="B318" s="84" t="s">
        <v>216</v>
      </c>
      <c r="C318" s="83" t="s">
        <v>4</v>
      </c>
      <c r="D318" s="85">
        <v>112854.23118094</v>
      </c>
      <c r="E318" s="193">
        <v>152833.60399708999</v>
      </c>
      <c r="F318" s="193">
        <v>40942.903063229998</v>
      </c>
      <c r="G318" s="193">
        <v>82843.071325519995</v>
      </c>
      <c r="H318" s="193">
        <v>124036.30261398001</v>
      </c>
      <c r="J318" s="86">
        <f t="shared" si="31"/>
        <v>9.9084201948190342E-2</v>
      </c>
      <c r="K318" s="87">
        <f t="shared" si="32"/>
        <v>11182.071433040008</v>
      </c>
      <c r="L318" s="86" t="s">
        <v>267</v>
      </c>
      <c r="M318" s="87" t="s">
        <v>267</v>
      </c>
      <c r="N318" s="86">
        <f>H318/H304</f>
        <v>0.21112605217898803</v>
      </c>
      <c r="O318" s="209"/>
      <c r="P318" s="209"/>
      <c r="Q318" s="209"/>
    </row>
    <row r="319" spans="1:17" x14ac:dyDescent="0.25">
      <c r="A319" s="27">
        <v>318</v>
      </c>
      <c r="B319" s="89" t="s">
        <v>217</v>
      </c>
      <c r="C319" s="27" t="s">
        <v>4</v>
      </c>
      <c r="D319" s="82">
        <v>102094.00049747</v>
      </c>
      <c r="E319" s="194">
        <v>137629.62105389</v>
      </c>
      <c r="F319" s="194">
        <v>37182.981279630003</v>
      </c>
      <c r="G319" s="194">
        <v>74549.237378959995</v>
      </c>
      <c r="H319" s="194">
        <v>111273.43275881</v>
      </c>
      <c r="J319" s="30">
        <f t="shared" si="31"/>
        <v>8.9911573810524503E-2</v>
      </c>
      <c r="K319" s="31">
        <f t="shared" si="32"/>
        <v>9179.43226134</v>
      </c>
      <c r="L319" s="30" t="s">
        <v>267</v>
      </c>
      <c r="M319" s="31" t="s">
        <v>267</v>
      </c>
      <c r="N319" s="30">
        <f>H319/H304</f>
        <v>0.18940197406467832</v>
      </c>
      <c r="O319" s="209"/>
      <c r="P319" s="209"/>
      <c r="Q319" s="209"/>
    </row>
    <row r="320" spans="1:17" x14ac:dyDescent="0.25">
      <c r="A320" s="33">
        <v>319</v>
      </c>
      <c r="B320" s="76" t="s">
        <v>214</v>
      </c>
      <c r="C320" s="33" t="s">
        <v>4</v>
      </c>
      <c r="D320" s="51">
        <v>88346.445714050002</v>
      </c>
      <c r="E320" s="165">
        <v>118409.07992643</v>
      </c>
      <c r="F320" s="165">
        <v>31774.677711150001</v>
      </c>
      <c r="G320" s="165">
        <v>63274.6455804</v>
      </c>
      <c r="H320" s="165">
        <v>94639.977293660006</v>
      </c>
      <c r="J320" s="36">
        <f t="shared" si="31"/>
        <v>7.1236952757332217E-2</v>
      </c>
      <c r="K320" s="37">
        <f t="shared" si="32"/>
        <v>6293.531579610004</v>
      </c>
      <c r="L320" s="36" t="s">
        <v>267</v>
      </c>
      <c r="M320" s="37" t="s">
        <v>267</v>
      </c>
      <c r="N320" s="36">
        <f>H320/H319</f>
        <v>0.8505172793473198</v>
      </c>
      <c r="O320" s="209"/>
      <c r="P320" s="209"/>
      <c r="Q320" s="209"/>
    </row>
    <row r="321" spans="1:17" x14ac:dyDescent="0.25">
      <c r="A321" s="33">
        <v>320</v>
      </c>
      <c r="B321" s="38" t="s">
        <v>218</v>
      </c>
      <c r="C321" s="33" t="s">
        <v>4</v>
      </c>
      <c r="D321" s="51">
        <v>86822.473409769998</v>
      </c>
      <c r="E321" s="165">
        <v>117744.27937416</v>
      </c>
      <c r="F321" s="165">
        <v>32874.282627389999</v>
      </c>
      <c r="G321" s="165">
        <v>65267.117423230004</v>
      </c>
      <c r="H321" s="165">
        <v>97366.90737529</v>
      </c>
      <c r="J321" s="36">
        <f t="shared" si="31"/>
        <v>0.12144820979418736</v>
      </c>
      <c r="K321" s="37">
        <f t="shared" si="32"/>
        <v>10544.433965520002</v>
      </c>
      <c r="L321" s="36" t="s">
        <v>267</v>
      </c>
      <c r="M321" s="37" t="s">
        <v>267</v>
      </c>
      <c r="N321" s="36" t="s">
        <v>267</v>
      </c>
      <c r="O321" s="209"/>
      <c r="P321" s="209"/>
      <c r="Q321" s="209"/>
    </row>
    <row r="322" spans="1:17" x14ac:dyDescent="0.25">
      <c r="A322" s="33">
        <v>321</v>
      </c>
      <c r="B322" s="38" t="s">
        <v>219</v>
      </c>
      <c r="C322" s="33" t="s">
        <v>4</v>
      </c>
      <c r="D322" s="51">
        <v>3166.6742380300002</v>
      </c>
      <c r="E322" s="165">
        <v>4139.9406373000002</v>
      </c>
      <c r="F322" s="165">
        <v>802.84368104999999</v>
      </c>
      <c r="G322" s="165">
        <v>1704.3986334199999</v>
      </c>
      <c r="H322" s="165">
        <v>2563.7944891699999</v>
      </c>
      <c r="J322" s="36">
        <f t="shared" si="31"/>
        <v>-0.19038262339073253</v>
      </c>
      <c r="K322" s="37">
        <f t="shared" si="32"/>
        <v>-602.87974886000029</v>
      </c>
      <c r="L322" s="36" t="s">
        <v>267</v>
      </c>
      <c r="M322" s="37" t="s">
        <v>267</v>
      </c>
      <c r="N322" s="36" t="s">
        <v>267</v>
      </c>
      <c r="O322" s="209"/>
      <c r="P322" s="209"/>
      <c r="Q322" s="209"/>
    </row>
    <row r="323" spans="1:17" x14ac:dyDescent="0.25">
      <c r="A323" s="33">
        <v>322</v>
      </c>
      <c r="B323" s="38" t="s">
        <v>220</v>
      </c>
      <c r="C323" s="33" t="s">
        <v>4</v>
      </c>
      <c r="D323" s="51">
        <v>3056.8770584899999</v>
      </c>
      <c r="E323" s="165">
        <v>3856.3160171499999</v>
      </c>
      <c r="F323" s="165">
        <v>801.28620146000003</v>
      </c>
      <c r="G323" s="165">
        <v>1816.11958106</v>
      </c>
      <c r="H323" s="165">
        <v>2725.3623540499998</v>
      </c>
      <c r="J323" s="36">
        <f t="shared" si="31"/>
        <v>-0.10844881822095842</v>
      </c>
      <c r="K323" s="37">
        <f t="shared" si="32"/>
        <v>-331.51470444000006</v>
      </c>
      <c r="L323" s="36" t="s">
        <v>267</v>
      </c>
      <c r="M323" s="37" t="s">
        <v>267</v>
      </c>
      <c r="N323" s="36" t="s">
        <v>267</v>
      </c>
      <c r="O323" s="209"/>
      <c r="P323" s="209"/>
      <c r="Q323" s="209"/>
    </row>
    <row r="324" spans="1:17" x14ac:dyDescent="0.25">
      <c r="A324" s="17">
        <v>323</v>
      </c>
      <c r="B324" s="18" t="s">
        <v>221</v>
      </c>
      <c r="C324" s="17" t="s">
        <v>4</v>
      </c>
      <c r="D324" s="41">
        <v>167988.01667481</v>
      </c>
      <c r="E324" s="160">
        <v>194574.78394563001</v>
      </c>
      <c r="F324" s="160">
        <v>185252.35432153</v>
      </c>
      <c r="G324" s="160">
        <v>199237.79395219</v>
      </c>
      <c r="H324" s="160">
        <v>203008.65319501</v>
      </c>
      <c r="J324" s="20">
        <f t="shared" si="31"/>
        <v>0.20847103985990079</v>
      </c>
      <c r="K324" s="21">
        <f t="shared" si="32"/>
        <v>35020.636520200002</v>
      </c>
      <c r="L324" s="20">
        <f>H324/G324-1</f>
        <v>1.8926425393592128E-2</v>
      </c>
      <c r="M324" s="21">
        <f>H324-G324</f>
        <v>3770.8592428200063</v>
      </c>
      <c r="N324" s="20" t="s">
        <v>267</v>
      </c>
      <c r="O324" s="209"/>
      <c r="P324" s="209"/>
      <c r="Q324" s="209"/>
    </row>
    <row r="325" spans="1:17" x14ac:dyDescent="0.25">
      <c r="A325" s="83">
        <v>324</v>
      </c>
      <c r="B325" s="84" t="s">
        <v>133</v>
      </c>
      <c r="C325" s="83" t="s">
        <v>4</v>
      </c>
      <c r="D325" s="85">
        <v>129828.59867199</v>
      </c>
      <c r="E325" s="174">
        <v>154690.03238187</v>
      </c>
      <c r="F325" s="174">
        <v>144149.72381925001</v>
      </c>
      <c r="G325" s="174">
        <v>157535.31949056999</v>
      </c>
      <c r="H325" s="174">
        <v>161747.57287522999</v>
      </c>
      <c r="J325" s="86">
        <f t="shared" si="31"/>
        <v>0.24585472330239666</v>
      </c>
      <c r="K325" s="87">
        <f t="shared" si="32"/>
        <v>31918.974203239995</v>
      </c>
      <c r="L325" s="86">
        <f t="shared" ref="L325:L343" si="33">H325/G325-1</f>
        <v>2.6738469812873644E-2</v>
      </c>
      <c r="M325" s="87">
        <f t="shared" ref="M325:M343" si="34">H325-G325</f>
        <v>4212.2533846599981</v>
      </c>
      <c r="N325" s="86">
        <f>H325/H324</f>
        <v>0.79675211046228345</v>
      </c>
      <c r="O325" s="209"/>
      <c r="P325" s="209"/>
      <c r="Q325" s="209"/>
    </row>
    <row r="326" spans="1:17" x14ac:dyDescent="0.25">
      <c r="A326" s="27">
        <v>325</v>
      </c>
      <c r="B326" s="28" t="s">
        <v>222</v>
      </c>
      <c r="C326" s="27" t="s">
        <v>4</v>
      </c>
      <c r="D326" s="82">
        <v>57830.339401010002</v>
      </c>
      <c r="E326" s="173">
        <v>61061.79384767</v>
      </c>
      <c r="F326" s="173">
        <v>70121.823344980003</v>
      </c>
      <c r="G326" s="173">
        <v>67672.236391159997</v>
      </c>
      <c r="H326" s="173">
        <v>73119.202712519997</v>
      </c>
      <c r="J326" s="30">
        <f t="shared" si="31"/>
        <v>0.26437443511256609</v>
      </c>
      <c r="K326" s="31">
        <f t="shared" si="32"/>
        <v>15288.863311509995</v>
      </c>
      <c r="L326" s="30">
        <f t="shared" si="33"/>
        <v>8.0490413969406482E-2</v>
      </c>
      <c r="M326" s="31">
        <f t="shared" si="34"/>
        <v>5446.9663213599997</v>
      </c>
      <c r="N326" s="30">
        <f>H326/H324</f>
        <v>0.36017776366548143</v>
      </c>
      <c r="O326" s="209"/>
      <c r="P326" s="209"/>
      <c r="Q326" s="209"/>
    </row>
    <row r="327" spans="1:17" x14ac:dyDescent="0.25">
      <c r="A327" s="33">
        <v>326</v>
      </c>
      <c r="B327" s="38" t="s">
        <v>211</v>
      </c>
      <c r="C327" s="33" t="s">
        <v>4</v>
      </c>
      <c r="D327" s="51">
        <v>44807.44794867</v>
      </c>
      <c r="E327" s="163">
        <v>45007.559366859998</v>
      </c>
      <c r="F327" s="163">
        <v>51906.631896530002</v>
      </c>
      <c r="G327" s="163">
        <v>49147.254687770001</v>
      </c>
      <c r="H327" s="163">
        <v>52784.561598640001</v>
      </c>
      <c r="J327" s="36">
        <f t="shared" si="31"/>
        <v>0.17803097509834376</v>
      </c>
      <c r="K327" s="37">
        <f t="shared" si="32"/>
        <v>7977.1136499700006</v>
      </c>
      <c r="L327" s="36">
        <f t="shared" si="33"/>
        <v>7.4008343578448654E-2</v>
      </c>
      <c r="M327" s="37">
        <f t="shared" si="34"/>
        <v>3637.3069108700001</v>
      </c>
      <c r="N327" s="36" t="s">
        <v>267</v>
      </c>
      <c r="O327" s="209"/>
      <c r="P327" s="209"/>
      <c r="Q327" s="209"/>
    </row>
    <row r="328" spans="1:17" x14ac:dyDescent="0.25">
      <c r="A328" s="33">
        <v>327</v>
      </c>
      <c r="B328" s="88" t="s">
        <v>279</v>
      </c>
      <c r="C328" s="33" t="s">
        <v>4</v>
      </c>
      <c r="D328" s="60">
        <v>35455.86721697</v>
      </c>
      <c r="E328" s="163">
        <v>39631.60836726</v>
      </c>
      <c r="F328" s="163">
        <v>48615.796697530001</v>
      </c>
      <c r="G328" s="163">
        <v>43536.673736800003</v>
      </c>
      <c r="H328" s="163">
        <v>43557.733367760004</v>
      </c>
      <c r="J328" s="36">
        <f t="shared" si="31"/>
        <v>0.22850565468364192</v>
      </c>
      <c r="K328" s="37" t="s">
        <v>267</v>
      </c>
      <c r="L328" s="58">
        <f t="shared" si="33"/>
        <v>4.8372163402543578E-4</v>
      </c>
      <c r="M328" s="57">
        <f t="shared" si="34"/>
        <v>21.059630960000504</v>
      </c>
      <c r="N328" s="36">
        <f>H328/H327</f>
        <v>0.82519835437796407</v>
      </c>
      <c r="O328" s="209"/>
      <c r="P328" s="209"/>
      <c r="Q328" s="209"/>
    </row>
    <row r="329" spans="1:17" x14ac:dyDescent="0.25">
      <c r="A329" s="33">
        <v>328</v>
      </c>
      <c r="B329" s="88" t="s">
        <v>276</v>
      </c>
      <c r="C329" s="33" t="s">
        <v>4</v>
      </c>
      <c r="D329" s="51">
        <v>2602.5288421099999</v>
      </c>
      <c r="E329" s="163">
        <v>2659.1374739399998</v>
      </c>
      <c r="F329" s="163">
        <v>2792.1661093100001</v>
      </c>
      <c r="G329" s="163">
        <v>3200.9694522700001</v>
      </c>
      <c r="H329" s="163">
        <v>3827.9999924600002</v>
      </c>
      <c r="J329" s="36">
        <f t="shared" si="31"/>
        <v>0.47087706792000428</v>
      </c>
      <c r="K329" s="37">
        <f t="shared" si="32"/>
        <v>1225.4711503500002</v>
      </c>
      <c r="L329" s="36">
        <f t="shared" si="33"/>
        <v>0.19588769887989232</v>
      </c>
      <c r="M329" s="37">
        <f t="shared" si="34"/>
        <v>627.03054019000001</v>
      </c>
      <c r="N329" s="36">
        <f>H329/H327</f>
        <v>7.2521204619773308E-2</v>
      </c>
      <c r="O329" s="209"/>
      <c r="P329" s="209"/>
      <c r="Q329" s="209"/>
    </row>
    <row r="330" spans="1:17" x14ac:dyDescent="0.25">
      <c r="A330" s="33">
        <v>329</v>
      </c>
      <c r="B330" s="88" t="s">
        <v>232</v>
      </c>
      <c r="C330" s="33" t="s">
        <v>4</v>
      </c>
      <c r="D330" s="51">
        <v>171.67983989999999</v>
      </c>
      <c r="E330" s="163">
        <v>160.24570456999999</v>
      </c>
      <c r="F330" s="163">
        <v>178.61225691000001</v>
      </c>
      <c r="G330" s="163">
        <v>200.62851762</v>
      </c>
      <c r="H330" s="163">
        <v>173.64232036000001</v>
      </c>
      <c r="J330" s="36">
        <f t="shared" si="31"/>
        <v>1.1431047822173745E-2</v>
      </c>
      <c r="K330" s="37">
        <f t="shared" si="32"/>
        <v>1.9624804600000232</v>
      </c>
      <c r="L330" s="36">
        <f t="shared" si="33"/>
        <v>-0.1345082821730913</v>
      </c>
      <c r="M330" s="37">
        <f t="shared" si="34"/>
        <v>-26.986197259999983</v>
      </c>
      <c r="N330" s="36">
        <f>H330/H327</f>
        <v>3.2896421813698256E-3</v>
      </c>
      <c r="O330" s="209"/>
      <c r="P330" s="209"/>
      <c r="Q330" s="209"/>
    </row>
    <row r="331" spans="1:17" x14ac:dyDescent="0.25">
      <c r="A331" s="27">
        <v>330</v>
      </c>
      <c r="B331" s="89" t="s">
        <v>223</v>
      </c>
      <c r="C331" s="27" t="s">
        <v>4</v>
      </c>
      <c r="D331" s="82">
        <v>71998.259270979994</v>
      </c>
      <c r="E331" s="173">
        <v>93628.238534200005</v>
      </c>
      <c r="F331" s="173">
        <v>74027.900474270005</v>
      </c>
      <c r="G331" s="173">
        <v>89863.083099409996</v>
      </c>
      <c r="H331" s="173">
        <v>88628.370162709994</v>
      </c>
      <c r="J331" s="30">
        <f t="shared" si="31"/>
        <v>0.23097934672474807</v>
      </c>
      <c r="K331" s="31">
        <f t="shared" si="32"/>
        <v>16630.110891730001</v>
      </c>
      <c r="L331" s="30">
        <f t="shared" si="33"/>
        <v>-1.373993517821015E-2</v>
      </c>
      <c r="M331" s="31">
        <f t="shared" si="34"/>
        <v>-1234.7129367000016</v>
      </c>
      <c r="N331" s="30">
        <f>H331/H324</f>
        <v>0.43657434679680196</v>
      </c>
      <c r="O331" s="209"/>
      <c r="P331" s="209"/>
      <c r="Q331" s="209"/>
    </row>
    <row r="332" spans="1:17" x14ac:dyDescent="0.25">
      <c r="A332" s="27">
        <v>331</v>
      </c>
      <c r="B332" s="89" t="s">
        <v>136</v>
      </c>
      <c r="C332" s="27" t="s">
        <v>4</v>
      </c>
      <c r="D332" s="82">
        <v>5013.0717747400004</v>
      </c>
      <c r="E332" s="173">
        <v>5728.33552513</v>
      </c>
      <c r="F332" s="173">
        <v>5281.3682882599996</v>
      </c>
      <c r="G332" s="173">
        <v>6605.6188369499996</v>
      </c>
      <c r="H332" s="173">
        <v>7270.3352124200001</v>
      </c>
      <c r="J332" s="30">
        <f t="shared" si="31"/>
        <v>0.45027550753491274</v>
      </c>
      <c r="K332" s="31">
        <f t="shared" si="32"/>
        <v>2257.2634376799997</v>
      </c>
      <c r="L332" s="30">
        <f t="shared" si="33"/>
        <v>0.10062893301559606</v>
      </c>
      <c r="M332" s="31">
        <f t="shared" si="34"/>
        <v>664.71637547000046</v>
      </c>
      <c r="N332" s="30">
        <f>H332/H324</f>
        <v>3.5812932591775384E-2</v>
      </c>
      <c r="O332" s="209"/>
      <c r="P332" s="209"/>
      <c r="Q332" s="209"/>
    </row>
    <row r="333" spans="1:17" x14ac:dyDescent="0.25">
      <c r="A333" s="27">
        <v>332</v>
      </c>
      <c r="B333" s="89" t="s">
        <v>224</v>
      </c>
      <c r="C333" s="27" t="s">
        <v>4</v>
      </c>
      <c r="D333" s="82">
        <v>26957.663110189998</v>
      </c>
      <c r="E333" s="173">
        <v>37613.32380677</v>
      </c>
      <c r="F333" s="173">
        <v>29669.454737650001</v>
      </c>
      <c r="G333" s="173">
        <v>37195.699161589997</v>
      </c>
      <c r="H333" s="173">
        <v>35428.009939919997</v>
      </c>
      <c r="J333" s="30">
        <f t="shared" si="31"/>
        <v>0.31420923969215298</v>
      </c>
      <c r="K333" s="31">
        <f t="shared" si="32"/>
        <v>8470.3468297299987</v>
      </c>
      <c r="L333" s="30">
        <f t="shared" si="33"/>
        <v>-4.7524021903462388E-2</v>
      </c>
      <c r="M333" s="31">
        <f t="shared" si="34"/>
        <v>-1767.6892216699998</v>
      </c>
      <c r="N333" s="30">
        <f>H333/H324</f>
        <v>0.17451477748531177</v>
      </c>
      <c r="O333" s="209"/>
      <c r="P333" s="209"/>
      <c r="Q333" s="209"/>
    </row>
    <row r="334" spans="1:17" x14ac:dyDescent="0.25">
      <c r="A334" s="33">
        <v>333</v>
      </c>
      <c r="B334" s="74" t="s">
        <v>214</v>
      </c>
      <c r="C334" s="33" t="s">
        <v>4</v>
      </c>
      <c r="D334" s="51">
        <v>1856.5086358999999</v>
      </c>
      <c r="E334" s="163">
        <v>2362.1420985300001</v>
      </c>
      <c r="F334" s="163">
        <v>1532.6897931399999</v>
      </c>
      <c r="G334" s="163">
        <v>2121.7314055299998</v>
      </c>
      <c r="H334" s="163">
        <v>3197.2658627599999</v>
      </c>
      <c r="J334" s="36">
        <f t="shared" si="31"/>
        <v>0.72219283063556894</v>
      </c>
      <c r="K334" s="37">
        <f t="shared" si="32"/>
        <v>1340.7572268599999</v>
      </c>
      <c r="L334" s="36">
        <f t="shared" si="33"/>
        <v>0.50691357748052757</v>
      </c>
      <c r="M334" s="37">
        <f t="shared" si="34"/>
        <v>1075.53445723</v>
      </c>
      <c r="N334" s="36">
        <f>H334/H333</f>
        <v>9.0246837690912643E-2</v>
      </c>
      <c r="O334" s="209"/>
      <c r="P334" s="209"/>
      <c r="Q334" s="209"/>
    </row>
    <row r="335" spans="1:17" ht="22.5" x14ac:dyDescent="0.25">
      <c r="A335" s="27">
        <v>334</v>
      </c>
      <c r="B335" s="90" t="s">
        <v>225</v>
      </c>
      <c r="C335" s="27" t="s">
        <v>4</v>
      </c>
      <c r="D335" s="82">
        <v>25799.988921600001</v>
      </c>
      <c r="E335" s="173">
        <v>27181.226122110002</v>
      </c>
      <c r="F335" s="173">
        <v>24495.507514559999</v>
      </c>
      <c r="G335" s="173">
        <v>27761.514611099999</v>
      </c>
      <c r="H335" s="173">
        <v>28670.954398509999</v>
      </c>
      <c r="J335" s="30">
        <f t="shared" si="31"/>
        <v>0.11127777944533923</v>
      </c>
      <c r="K335" s="31">
        <f t="shared" si="32"/>
        <v>2870.965476909998</v>
      </c>
      <c r="L335" s="30">
        <f t="shared" si="33"/>
        <v>3.2759011896504209E-2</v>
      </c>
      <c r="M335" s="31">
        <f t="shared" si="34"/>
        <v>909.43978740999955</v>
      </c>
      <c r="N335" s="30">
        <f>H335/H324</f>
        <v>0.14123020840381958</v>
      </c>
      <c r="O335" s="209"/>
      <c r="P335" s="209"/>
      <c r="Q335" s="209"/>
    </row>
    <row r="336" spans="1:17" x14ac:dyDescent="0.25">
      <c r="A336" s="33">
        <v>335</v>
      </c>
      <c r="B336" s="74" t="s">
        <v>214</v>
      </c>
      <c r="C336" s="33" t="s">
        <v>4</v>
      </c>
      <c r="D336" s="51">
        <v>15923.007618670001</v>
      </c>
      <c r="E336" s="163">
        <v>17593.45688537</v>
      </c>
      <c r="F336" s="163">
        <v>15188.096057340001</v>
      </c>
      <c r="G336" s="163">
        <v>16895.469992599999</v>
      </c>
      <c r="H336" s="163">
        <v>17460.736358769998</v>
      </c>
      <c r="J336" s="36">
        <f t="shared" si="31"/>
        <v>9.6572756662942405E-2</v>
      </c>
      <c r="K336" s="37">
        <f t="shared" si="32"/>
        <v>1537.7287400999976</v>
      </c>
      <c r="L336" s="36">
        <f t="shared" si="33"/>
        <v>3.3456681963720314E-2</v>
      </c>
      <c r="M336" s="37">
        <f t="shared" si="34"/>
        <v>565.26636616999895</v>
      </c>
      <c r="N336" s="36">
        <f>H336/H335</f>
        <v>0.60900436434991556</v>
      </c>
      <c r="O336" s="209"/>
      <c r="P336" s="209"/>
      <c r="Q336" s="209"/>
    </row>
    <row r="337" spans="1:17" x14ac:dyDescent="0.25">
      <c r="A337" s="27">
        <v>336</v>
      </c>
      <c r="B337" s="90" t="s">
        <v>139</v>
      </c>
      <c r="C337" s="27" t="s">
        <v>4</v>
      </c>
      <c r="D337" s="82">
        <v>5532.1154291499997</v>
      </c>
      <c r="E337" s="173">
        <v>7267.85186841</v>
      </c>
      <c r="F337" s="173">
        <v>3903.36001652</v>
      </c>
      <c r="G337" s="173">
        <v>8079.5357633100002</v>
      </c>
      <c r="H337" s="173">
        <v>5407.1738218099999</v>
      </c>
      <c r="J337" s="30">
        <f t="shared" si="31"/>
        <v>-2.2584779536893529E-2</v>
      </c>
      <c r="K337" s="31">
        <f t="shared" si="32"/>
        <v>-124.94160733999979</v>
      </c>
      <c r="L337" s="30">
        <f t="shared" si="33"/>
        <v>-0.33075686769473434</v>
      </c>
      <c r="M337" s="31">
        <f t="shared" si="34"/>
        <v>-2672.3619415000003</v>
      </c>
      <c r="N337" s="30">
        <f>H337/H324</f>
        <v>2.6635188878455698E-2</v>
      </c>
      <c r="O337" s="209"/>
      <c r="P337" s="209"/>
      <c r="Q337" s="209"/>
    </row>
    <row r="338" spans="1:17" x14ac:dyDescent="0.25">
      <c r="A338" s="83">
        <v>337</v>
      </c>
      <c r="B338" s="84" t="s">
        <v>226</v>
      </c>
      <c r="C338" s="83" t="s">
        <v>4</v>
      </c>
      <c r="D338" s="85">
        <v>38204.075102069997</v>
      </c>
      <c r="E338" s="174">
        <v>39979.372816149997</v>
      </c>
      <c r="F338" s="174">
        <v>40942.903063229998</v>
      </c>
      <c r="G338" s="174">
        <v>41900.168262289997</v>
      </c>
      <c r="H338" s="174">
        <v>41193.231288460003</v>
      </c>
      <c r="J338" s="86">
        <f t="shared" si="31"/>
        <v>7.8241815261954839E-2</v>
      </c>
      <c r="K338" s="87">
        <f t="shared" si="32"/>
        <v>2989.156186390006</v>
      </c>
      <c r="L338" s="86">
        <f t="shared" si="33"/>
        <v>-1.6871936394256326E-2</v>
      </c>
      <c r="M338" s="87">
        <f t="shared" si="34"/>
        <v>-706.9369738299938</v>
      </c>
      <c r="N338" s="86">
        <f>H338/H324</f>
        <v>0.20291367210288228</v>
      </c>
      <c r="O338" s="209"/>
      <c r="P338" s="209"/>
      <c r="Q338" s="209"/>
    </row>
    <row r="339" spans="1:17" x14ac:dyDescent="0.25">
      <c r="A339" s="27">
        <v>338</v>
      </c>
      <c r="B339" s="89" t="s">
        <v>227</v>
      </c>
      <c r="C339" s="27" t="s">
        <v>4</v>
      </c>
      <c r="D339" s="82">
        <v>34095.174959780001</v>
      </c>
      <c r="E339" s="173">
        <v>35535.620556419999</v>
      </c>
      <c r="F339" s="173">
        <v>37182.981279630003</v>
      </c>
      <c r="G339" s="173">
        <v>37366.256099329999</v>
      </c>
      <c r="H339" s="173">
        <v>36724.195379850004</v>
      </c>
      <c r="J339" s="30">
        <f t="shared" si="31"/>
        <v>7.7108283596470706E-2</v>
      </c>
      <c r="K339" s="31">
        <f t="shared" si="32"/>
        <v>2629.0204200700027</v>
      </c>
      <c r="L339" s="30">
        <f t="shared" si="33"/>
        <v>-1.7182902075423834E-2</v>
      </c>
      <c r="M339" s="31">
        <f t="shared" si="34"/>
        <v>-642.0607194799959</v>
      </c>
      <c r="N339" s="30">
        <f>H339/H324</f>
        <v>0.18089965527022517</v>
      </c>
      <c r="O339" s="209"/>
      <c r="P339" s="209"/>
      <c r="Q339" s="209"/>
    </row>
    <row r="340" spans="1:17" x14ac:dyDescent="0.25">
      <c r="A340" s="33">
        <v>339</v>
      </c>
      <c r="B340" s="76" t="s">
        <v>214</v>
      </c>
      <c r="C340" s="33" t="s">
        <v>4</v>
      </c>
      <c r="D340" s="51">
        <v>29645.559069629999</v>
      </c>
      <c r="E340" s="163">
        <v>30062.634212379999</v>
      </c>
      <c r="F340" s="163">
        <v>31774.677711150001</v>
      </c>
      <c r="G340" s="163">
        <v>31499.967869249998</v>
      </c>
      <c r="H340" s="163">
        <v>31365.331713259999</v>
      </c>
      <c r="J340" s="36">
        <f t="shared" si="31"/>
        <v>5.8011138855255995E-2</v>
      </c>
      <c r="K340" s="37">
        <f t="shared" si="32"/>
        <v>1719.7726436299999</v>
      </c>
      <c r="L340" s="36">
        <f t="shared" si="33"/>
        <v>-4.2741680419753347E-3</v>
      </c>
      <c r="M340" s="37">
        <f t="shared" si="34"/>
        <v>-134.63615598999968</v>
      </c>
      <c r="N340" s="36">
        <f>H340/H339</f>
        <v>0.85407811903946218</v>
      </c>
      <c r="O340" s="209"/>
      <c r="P340" s="209"/>
      <c r="Q340" s="209"/>
    </row>
    <row r="341" spans="1:17" x14ac:dyDescent="0.25">
      <c r="A341" s="33">
        <v>340</v>
      </c>
      <c r="B341" s="38" t="s">
        <v>228</v>
      </c>
      <c r="C341" s="33" t="s">
        <v>4</v>
      </c>
      <c r="D341" s="51">
        <v>29155.43589375</v>
      </c>
      <c r="E341" s="163">
        <v>30921.805964390001</v>
      </c>
      <c r="F341" s="163">
        <v>32874.282627389999</v>
      </c>
      <c r="G341" s="163">
        <v>32392.834795840001</v>
      </c>
      <c r="H341" s="163">
        <v>32099.78995206</v>
      </c>
      <c r="J341" s="36">
        <f t="shared" si="31"/>
        <v>0.10098816800544475</v>
      </c>
      <c r="K341" s="37">
        <f t="shared" si="32"/>
        <v>2944.3540583100003</v>
      </c>
      <c r="L341" s="36">
        <f t="shared" si="33"/>
        <v>-9.0465945826276872E-3</v>
      </c>
      <c r="M341" s="37">
        <f t="shared" si="34"/>
        <v>-293.04484378000052</v>
      </c>
      <c r="N341" s="36" t="s">
        <v>267</v>
      </c>
      <c r="O341" s="209"/>
      <c r="P341" s="209"/>
      <c r="Q341" s="209"/>
    </row>
    <row r="342" spans="1:17" x14ac:dyDescent="0.25">
      <c r="A342" s="33">
        <v>341</v>
      </c>
      <c r="B342" s="38" t="s">
        <v>229</v>
      </c>
      <c r="C342" s="33" t="s">
        <v>4</v>
      </c>
      <c r="D342" s="51">
        <v>1234.2395724400001</v>
      </c>
      <c r="E342" s="163">
        <v>973.26639926999997</v>
      </c>
      <c r="F342" s="163">
        <v>802.84368104999999</v>
      </c>
      <c r="G342" s="163">
        <v>901.55495237000002</v>
      </c>
      <c r="H342" s="163">
        <v>859.39585575000001</v>
      </c>
      <c r="J342" s="36">
        <f t="shared" si="31"/>
        <v>-0.30370417952890771</v>
      </c>
      <c r="K342" s="37">
        <f t="shared" si="32"/>
        <v>-374.84371669000006</v>
      </c>
      <c r="L342" s="36">
        <f t="shared" si="33"/>
        <v>-4.6762647700145821E-2</v>
      </c>
      <c r="M342" s="37">
        <f t="shared" si="34"/>
        <v>-42.159096620000014</v>
      </c>
      <c r="N342" s="36" t="s">
        <v>267</v>
      </c>
      <c r="O342" s="209"/>
      <c r="P342" s="209"/>
      <c r="Q342" s="209"/>
    </row>
    <row r="343" spans="1:17" x14ac:dyDescent="0.25">
      <c r="A343" s="33">
        <v>342</v>
      </c>
      <c r="B343" s="38" t="s">
        <v>230</v>
      </c>
      <c r="C343" s="33" t="s">
        <v>4</v>
      </c>
      <c r="D343" s="51">
        <v>1074.8749041900001</v>
      </c>
      <c r="E343" s="163">
        <v>799.43895866000003</v>
      </c>
      <c r="F343" s="163">
        <v>801.28620146000003</v>
      </c>
      <c r="G343" s="163">
        <v>1014.8333795999999</v>
      </c>
      <c r="H343" s="163">
        <v>909.24277299000005</v>
      </c>
      <c r="J343" s="36">
        <f t="shared" si="31"/>
        <v>-0.15409433279569995</v>
      </c>
      <c r="K343" s="37">
        <f t="shared" si="32"/>
        <v>-165.6321312</v>
      </c>
      <c r="L343" s="36">
        <f t="shared" si="33"/>
        <v>-0.10404723448456021</v>
      </c>
      <c r="M343" s="37">
        <f t="shared" si="34"/>
        <v>-105.5906066099999</v>
      </c>
      <c r="N343" s="36" t="s">
        <v>267</v>
      </c>
      <c r="O343" s="209"/>
      <c r="P343" s="209"/>
      <c r="Q343" s="209"/>
    </row>
    <row r="344" spans="1:17" x14ac:dyDescent="0.25">
      <c r="A344" s="17">
        <v>343</v>
      </c>
      <c r="B344" s="18" t="s">
        <v>231</v>
      </c>
      <c r="C344" s="17" t="s">
        <v>2</v>
      </c>
      <c r="D344" s="19" t="s">
        <v>267</v>
      </c>
      <c r="E344" s="122" t="s">
        <v>267</v>
      </c>
      <c r="F344" s="122" t="s">
        <v>267</v>
      </c>
      <c r="G344" s="122" t="s">
        <v>267</v>
      </c>
      <c r="H344" s="122" t="s">
        <v>267</v>
      </c>
      <c r="J344" s="20" t="s">
        <v>281</v>
      </c>
      <c r="K344" s="21" t="s">
        <v>267</v>
      </c>
      <c r="L344" s="20" t="s">
        <v>267</v>
      </c>
      <c r="M344" s="21" t="s">
        <v>267</v>
      </c>
      <c r="N344" s="20" t="s">
        <v>267</v>
      </c>
      <c r="O344" s="209"/>
      <c r="P344" s="209"/>
      <c r="Q344" s="209"/>
    </row>
    <row r="345" spans="1:17" x14ac:dyDescent="0.25">
      <c r="A345" s="33">
        <v>344</v>
      </c>
      <c r="B345" s="38" t="s">
        <v>279</v>
      </c>
      <c r="C345" s="33" t="s">
        <v>2</v>
      </c>
      <c r="D345" s="35" t="s">
        <v>267</v>
      </c>
      <c r="E345" s="125" t="s">
        <v>267</v>
      </c>
      <c r="F345" s="125" t="s">
        <v>267</v>
      </c>
      <c r="G345" s="125" t="s">
        <v>267</v>
      </c>
      <c r="H345" s="125" t="s">
        <v>267</v>
      </c>
      <c r="J345" s="36" t="s">
        <v>267</v>
      </c>
      <c r="K345" s="37" t="s">
        <v>267</v>
      </c>
      <c r="L345" s="36" t="s">
        <v>267</v>
      </c>
      <c r="M345" s="37" t="s">
        <v>267</v>
      </c>
      <c r="N345" s="36" t="s">
        <v>267</v>
      </c>
      <c r="O345" s="209"/>
      <c r="P345" s="209"/>
      <c r="Q345" s="209"/>
    </row>
    <row r="346" spans="1:17" x14ac:dyDescent="0.25">
      <c r="A346" s="33">
        <v>345</v>
      </c>
      <c r="B346" s="38" t="s">
        <v>232</v>
      </c>
      <c r="C346" s="33" t="s">
        <v>2</v>
      </c>
      <c r="D346" s="91">
        <v>389932</v>
      </c>
      <c r="E346" s="125">
        <v>512436</v>
      </c>
      <c r="F346" s="125">
        <v>134312</v>
      </c>
      <c r="G346" s="125">
        <v>261896</v>
      </c>
      <c r="H346" s="125">
        <v>389733</v>
      </c>
      <c r="J346" s="36">
        <f t="shared" si="31"/>
        <v>-5.1034539355576669E-4</v>
      </c>
      <c r="K346" s="37">
        <f t="shared" ref="K346:K352" si="35">H346-D346</f>
        <v>-199</v>
      </c>
      <c r="L346" s="36" t="s">
        <v>267</v>
      </c>
      <c r="M346" s="37" t="s">
        <v>267</v>
      </c>
      <c r="N346" s="36" t="s">
        <v>267</v>
      </c>
      <c r="O346" s="209"/>
      <c r="P346" s="209"/>
      <c r="Q346" s="209"/>
    </row>
    <row r="347" spans="1:17" x14ac:dyDescent="0.25">
      <c r="A347" s="33">
        <v>346</v>
      </c>
      <c r="B347" s="38" t="s">
        <v>16</v>
      </c>
      <c r="C347" s="33" t="s">
        <v>2</v>
      </c>
      <c r="D347" s="91">
        <v>219037</v>
      </c>
      <c r="E347" s="125">
        <v>303208</v>
      </c>
      <c r="F347" s="125">
        <v>80528</v>
      </c>
      <c r="G347" s="125">
        <v>161722</v>
      </c>
      <c r="H347" s="125">
        <v>248611</v>
      </c>
      <c r="J347" s="36">
        <f t="shared" si="31"/>
        <v>0.13501828458205689</v>
      </c>
      <c r="K347" s="37">
        <f t="shared" si="35"/>
        <v>29574</v>
      </c>
      <c r="L347" s="36" t="s">
        <v>267</v>
      </c>
      <c r="M347" s="37" t="s">
        <v>267</v>
      </c>
      <c r="N347" s="36" t="s">
        <v>267</v>
      </c>
      <c r="O347" s="209"/>
      <c r="P347" s="209"/>
      <c r="Q347" s="209"/>
    </row>
    <row r="348" spans="1:17" x14ac:dyDescent="0.25">
      <c r="A348" s="33">
        <v>347</v>
      </c>
      <c r="B348" s="38" t="s">
        <v>233</v>
      </c>
      <c r="C348" s="33" t="s">
        <v>2</v>
      </c>
      <c r="D348" s="91">
        <v>28891358</v>
      </c>
      <c r="E348" s="125">
        <v>43246293</v>
      </c>
      <c r="F348" s="125">
        <v>9137022</v>
      </c>
      <c r="G348" s="125">
        <v>22090095</v>
      </c>
      <c r="H348" s="125">
        <v>34247811</v>
      </c>
      <c r="J348" s="36">
        <f t="shared" si="31"/>
        <v>0.18539983478796662</v>
      </c>
      <c r="K348" s="37">
        <f t="shared" si="35"/>
        <v>5356453</v>
      </c>
      <c r="L348" s="36" t="s">
        <v>267</v>
      </c>
      <c r="M348" s="37" t="s">
        <v>267</v>
      </c>
      <c r="N348" s="36" t="s">
        <v>267</v>
      </c>
      <c r="O348" s="209"/>
      <c r="P348" s="209"/>
      <c r="Q348" s="209"/>
    </row>
    <row r="349" spans="1:17" x14ac:dyDescent="0.25">
      <c r="A349" s="33">
        <v>348</v>
      </c>
      <c r="B349" s="38" t="s">
        <v>124</v>
      </c>
      <c r="C349" s="33" t="s">
        <v>2</v>
      </c>
      <c r="D349" s="91">
        <v>1485733</v>
      </c>
      <c r="E349" s="125">
        <v>2130832</v>
      </c>
      <c r="F349" s="125">
        <v>361924</v>
      </c>
      <c r="G349" s="125">
        <v>866829</v>
      </c>
      <c r="H349" s="125">
        <v>1428738</v>
      </c>
      <c r="J349" s="36">
        <f t="shared" si="31"/>
        <v>-3.8361536022959664E-2</v>
      </c>
      <c r="K349" s="37">
        <f t="shared" si="35"/>
        <v>-56995</v>
      </c>
      <c r="L349" s="36" t="s">
        <v>267</v>
      </c>
      <c r="M349" s="37" t="s">
        <v>267</v>
      </c>
      <c r="N349" s="36" t="s">
        <v>267</v>
      </c>
      <c r="O349" s="209"/>
      <c r="P349" s="209"/>
      <c r="Q349" s="209"/>
    </row>
    <row r="350" spans="1:17" x14ac:dyDescent="0.25">
      <c r="A350" s="33">
        <v>349</v>
      </c>
      <c r="B350" s="38" t="s">
        <v>18</v>
      </c>
      <c r="C350" s="33" t="s">
        <v>2</v>
      </c>
      <c r="D350" s="91">
        <v>643005</v>
      </c>
      <c r="E350" s="125">
        <v>898163</v>
      </c>
      <c r="F350" s="125">
        <v>200621</v>
      </c>
      <c r="G350" s="125">
        <v>439619</v>
      </c>
      <c r="H350" s="125">
        <v>698022</v>
      </c>
      <c r="J350" s="36">
        <f t="shared" si="31"/>
        <v>8.5562320666246805E-2</v>
      </c>
      <c r="K350" s="37">
        <f t="shared" si="35"/>
        <v>55017</v>
      </c>
      <c r="L350" s="36" t="s">
        <v>267</v>
      </c>
      <c r="M350" s="37" t="s">
        <v>267</v>
      </c>
      <c r="N350" s="36" t="s">
        <v>267</v>
      </c>
      <c r="O350" s="209"/>
      <c r="P350" s="209"/>
      <c r="Q350" s="209"/>
    </row>
    <row r="351" spans="1:17" x14ac:dyDescent="0.25">
      <c r="A351" s="33">
        <v>350</v>
      </c>
      <c r="B351" s="38" t="s">
        <v>130</v>
      </c>
      <c r="C351" s="33" t="s">
        <v>2</v>
      </c>
      <c r="D351" s="91">
        <v>10033</v>
      </c>
      <c r="E351" s="125">
        <v>13958</v>
      </c>
      <c r="F351" s="125">
        <v>3600</v>
      </c>
      <c r="G351" s="125">
        <v>7701</v>
      </c>
      <c r="H351" s="125">
        <v>10647</v>
      </c>
      <c r="J351" s="36">
        <f t="shared" si="31"/>
        <v>6.1198046446725884E-2</v>
      </c>
      <c r="K351" s="37">
        <f t="shared" si="35"/>
        <v>614</v>
      </c>
      <c r="L351" s="36" t="s">
        <v>267</v>
      </c>
      <c r="M351" s="37" t="s">
        <v>267</v>
      </c>
      <c r="N351" s="36" t="s">
        <v>267</v>
      </c>
      <c r="O351" s="209"/>
      <c r="P351" s="209"/>
      <c r="Q351" s="209"/>
    </row>
    <row r="352" spans="1:17" x14ac:dyDescent="0.25">
      <c r="A352" s="33">
        <v>351</v>
      </c>
      <c r="B352" s="38" t="s">
        <v>234</v>
      </c>
      <c r="C352" s="33" t="s">
        <v>2</v>
      </c>
      <c r="D352" s="91">
        <v>1408675</v>
      </c>
      <c r="E352" s="125">
        <v>1877979</v>
      </c>
      <c r="F352" s="125">
        <v>518051</v>
      </c>
      <c r="G352" s="125">
        <v>1071381</v>
      </c>
      <c r="H352" s="125">
        <v>1566957</v>
      </c>
      <c r="J352" s="36">
        <f t="shared" si="31"/>
        <v>0.1123623262995368</v>
      </c>
      <c r="K352" s="37">
        <f t="shared" si="35"/>
        <v>158282</v>
      </c>
      <c r="L352" s="36" t="s">
        <v>267</v>
      </c>
      <c r="M352" s="37" t="s">
        <v>267</v>
      </c>
      <c r="N352" s="36" t="s">
        <v>267</v>
      </c>
      <c r="O352" s="209"/>
      <c r="P352" s="209"/>
      <c r="Q352" s="209"/>
    </row>
    <row r="353" spans="1:17" x14ac:dyDescent="0.25">
      <c r="A353" s="17">
        <v>352</v>
      </c>
      <c r="B353" s="18" t="s">
        <v>235</v>
      </c>
      <c r="C353" s="17" t="s">
        <v>2</v>
      </c>
      <c r="D353" s="19" t="s">
        <v>267</v>
      </c>
      <c r="E353" s="122" t="s">
        <v>267</v>
      </c>
      <c r="F353" s="122" t="s">
        <v>267</v>
      </c>
      <c r="G353" s="122" t="s">
        <v>267</v>
      </c>
      <c r="H353" s="122" t="s">
        <v>267</v>
      </c>
      <c r="J353" s="20" t="s">
        <v>281</v>
      </c>
      <c r="K353" s="21" t="s">
        <v>267</v>
      </c>
      <c r="L353" s="20" t="s">
        <v>267</v>
      </c>
      <c r="M353" s="21" t="s">
        <v>267</v>
      </c>
      <c r="N353" s="20" t="s">
        <v>267</v>
      </c>
      <c r="O353" s="209"/>
      <c r="P353" s="209"/>
      <c r="Q353" s="209"/>
    </row>
    <row r="354" spans="1:17" x14ac:dyDescent="0.25">
      <c r="A354" s="33">
        <v>353</v>
      </c>
      <c r="B354" s="38" t="s">
        <v>279</v>
      </c>
      <c r="C354" s="33" t="s">
        <v>2</v>
      </c>
      <c r="D354" s="35" t="s">
        <v>267</v>
      </c>
      <c r="E354" s="125" t="s">
        <v>267</v>
      </c>
      <c r="F354" s="125" t="s">
        <v>267</v>
      </c>
      <c r="G354" s="125" t="s">
        <v>267</v>
      </c>
      <c r="H354" s="125" t="s">
        <v>267</v>
      </c>
      <c r="J354" s="33" t="s">
        <v>267</v>
      </c>
      <c r="K354" s="37" t="s">
        <v>267</v>
      </c>
      <c r="L354" s="33" t="s">
        <v>267</v>
      </c>
      <c r="M354" s="37" t="s">
        <v>267</v>
      </c>
      <c r="N354" s="36" t="s">
        <v>267</v>
      </c>
      <c r="O354" s="209"/>
      <c r="P354" s="209"/>
      <c r="Q354" s="209"/>
    </row>
    <row r="355" spans="1:17" x14ac:dyDescent="0.25">
      <c r="A355" s="33">
        <v>354</v>
      </c>
      <c r="B355" s="38" t="s">
        <v>232</v>
      </c>
      <c r="C355" s="33" t="s">
        <v>2</v>
      </c>
      <c r="D355" s="91">
        <v>140547</v>
      </c>
      <c r="E355" s="175">
        <v>122504</v>
      </c>
      <c r="F355" s="175">
        <v>134312</v>
      </c>
      <c r="G355" s="175">
        <v>127584</v>
      </c>
      <c r="H355" s="175">
        <v>127837</v>
      </c>
      <c r="J355" s="36">
        <f t="shared" si="31"/>
        <v>-9.0432382050132709E-2</v>
      </c>
      <c r="K355" s="37">
        <f t="shared" ref="K355:K361" si="36">H355-D355</f>
        <v>-12710</v>
      </c>
      <c r="L355" s="36">
        <f t="shared" ref="L355:L361" si="37">H355/G355-1</f>
        <v>1.9830072736393145E-3</v>
      </c>
      <c r="M355" s="37">
        <f t="shared" ref="M355:M361" si="38">H355-G355</f>
        <v>253</v>
      </c>
      <c r="N355" s="36" t="s">
        <v>267</v>
      </c>
      <c r="O355" s="209"/>
      <c r="P355" s="209"/>
      <c r="Q355" s="209"/>
    </row>
    <row r="356" spans="1:17" x14ac:dyDescent="0.25">
      <c r="A356" s="33">
        <v>355</v>
      </c>
      <c r="B356" s="38" t="s">
        <v>16</v>
      </c>
      <c r="C356" s="33" t="s">
        <v>2</v>
      </c>
      <c r="D356" s="91">
        <v>71591</v>
      </c>
      <c r="E356" s="175">
        <v>84171</v>
      </c>
      <c r="F356" s="175">
        <v>80528</v>
      </c>
      <c r="G356" s="175">
        <v>81194</v>
      </c>
      <c r="H356" s="175">
        <v>86889</v>
      </c>
      <c r="J356" s="36">
        <f t="shared" si="31"/>
        <v>0.21368607785894866</v>
      </c>
      <c r="K356" s="37">
        <f t="shared" si="36"/>
        <v>15298</v>
      </c>
      <c r="L356" s="36">
        <f t="shared" si="37"/>
        <v>7.0140650787003933E-2</v>
      </c>
      <c r="M356" s="37">
        <f t="shared" si="38"/>
        <v>5695</v>
      </c>
      <c r="N356" s="36" t="s">
        <v>267</v>
      </c>
      <c r="O356" s="209"/>
      <c r="P356" s="209"/>
      <c r="Q356" s="209"/>
    </row>
    <row r="357" spans="1:17" x14ac:dyDescent="0.25">
      <c r="A357" s="33">
        <v>356</v>
      </c>
      <c r="B357" s="38" t="s">
        <v>233</v>
      </c>
      <c r="C357" s="33" t="s">
        <v>2</v>
      </c>
      <c r="D357" s="91">
        <v>11012565</v>
      </c>
      <c r="E357" s="175">
        <v>14354935</v>
      </c>
      <c r="F357" s="175">
        <v>9137022</v>
      </c>
      <c r="G357" s="175">
        <v>12953073</v>
      </c>
      <c r="H357" s="175">
        <v>12157716</v>
      </c>
      <c r="J357" s="36">
        <f t="shared" si="31"/>
        <v>0.1039858561561271</v>
      </c>
      <c r="K357" s="37">
        <f t="shared" si="36"/>
        <v>1145151</v>
      </c>
      <c r="L357" s="36">
        <f t="shared" si="37"/>
        <v>-6.1402958201501656E-2</v>
      </c>
      <c r="M357" s="37">
        <f t="shared" si="38"/>
        <v>-795357</v>
      </c>
      <c r="N357" s="36" t="s">
        <v>267</v>
      </c>
      <c r="O357" s="209"/>
      <c r="P357" s="209"/>
      <c r="Q357" s="209"/>
    </row>
    <row r="358" spans="1:17" x14ac:dyDescent="0.25">
      <c r="A358" s="33">
        <v>357</v>
      </c>
      <c r="B358" s="38" t="s">
        <v>124</v>
      </c>
      <c r="C358" s="33" t="s">
        <v>2</v>
      </c>
      <c r="D358" s="91">
        <v>560903</v>
      </c>
      <c r="E358" s="175">
        <v>645099</v>
      </c>
      <c r="F358" s="175">
        <v>361924</v>
      </c>
      <c r="G358" s="175">
        <v>504905</v>
      </c>
      <c r="H358" s="175">
        <v>561909</v>
      </c>
      <c r="J358" s="36">
        <f t="shared" si="31"/>
        <v>1.7935364938321818E-3</v>
      </c>
      <c r="K358" s="37">
        <f t="shared" si="36"/>
        <v>1006</v>
      </c>
      <c r="L358" s="36">
        <f t="shared" si="37"/>
        <v>0.11290044661867094</v>
      </c>
      <c r="M358" s="37">
        <f t="shared" si="38"/>
        <v>57004</v>
      </c>
      <c r="N358" s="36" t="s">
        <v>267</v>
      </c>
      <c r="O358" s="209"/>
      <c r="P358" s="209"/>
      <c r="Q358" s="209"/>
    </row>
    <row r="359" spans="1:17" x14ac:dyDescent="0.25">
      <c r="A359" s="33">
        <v>358</v>
      </c>
      <c r="B359" s="38" t="s">
        <v>18</v>
      </c>
      <c r="C359" s="33" t="s">
        <v>2</v>
      </c>
      <c r="D359" s="91">
        <v>243179</v>
      </c>
      <c r="E359" s="175">
        <v>255158</v>
      </c>
      <c r="F359" s="175">
        <v>200621</v>
      </c>
      <c r="G359" s="175">
        <v>239002</v>
      </c>
      <c r="H359" s="175">
        <v>258403</v>
      </c>
      <c r="J359" s="36">
        <f t="shared" si="31"/>
        <v>6.2604089991323164E-2</v>
      </c>
      <c r="K359" s="37">
        <f t="shared" si="36"/>
        <v>15224</v>
      </c>
      <c r="L359" s="36">
        <f t="shared" si="37"/>
        <v>8.1175052928427416E-2</v>
      </c>
      <c r="M359" s="37">
        <f t="shared" si="38"/>
        <v>19401</v>
      </c>
      <c r="N359" s="36" t="s">
        <v>267</v>
      </c>
      <c r="O359" s="209"/>
      <c r="P359" s="209"/>
      <c r="Q359" s="209"/>
    </row>
    <row r="360" spans="1:17" x14ac:dyDescent="0.25">
      <c r="A360" s="33">
        <v>359</v>
      </c>
      <c r="B360" s="38" t="s">
        <v>130</v>
      </c>
      <c r="C360" s="33" t="s">
        <v>2</v>
      </c>
      <c r="D360" s="91">
        <v>3666</v>
      </c>
      <c r="E360" s="175">
        <v>3925</v>
      </c>
      <c r="F360" s="175">
        <v>3600</v>
      </c>
      <c r="G360" s="175">
        <v>4101</v>
      </c>
      <c r="H360" s="175">
        <v>2946</v>
      </c>
      <c r="J360" s="36">
        <f t="shared" si="31"/>
        <v>-0.19639934533551551</v>
      </c>
      <c r="K360" s="37">
        <f t="shared" si="36"/>
        <v>-720</v>
      </c>
      <c r="L360" s="36">
        <f t="shared" si="37"/>
        <v>-0.28163862472567669</v>
      </c>
      <c r="M360" s="37">
        <f t="shared" si="38"/>
        <v>-1155</v>
      </c>
      <c r="N360" s="36" t="s">
        <v>267</v>
      </c>
      <c r="O360" s="209"/>
      <c r="P360" s="209"/>
      <c r="Q360" s="209"/>
    </row>
    <row r="361" spans="1:17" x14ac:dyDescent="0.25">
      <c r="A361" s="33">
        <v>360</v>
      </c>
      <c r="B361" s="38" t="s">
        <v>234</v>
      </c>
      <c r="C361" s="33" t="s">
        <v>2</v>
      </c>
      <c r="D361" s="91">
        <v>444226</v>
      </c>
      <c r="E361" s="175">
        <v>469304</v>
      </c>
      <c r="F361" s="175">
        <v>518051</v>
      </c>
      <c r="G361" s="175">
        <v>553295</v>
      </c>
      <c r="H361" s="175">
        <v>495576</v>
      </c>
      <c r="J361" s="36">
        <f t="shared" ref="J361:J387" si="39">H361/D361-1</f>
        <v>0.11559431460562863</v>
      </c>
      <c r="K361" s="37">
        <f t="shared" si="36"/>
        <v>51350</v>
      </c>
      <c r="L361" s="36">
        <f t="shared" si="37"/>
        <v>-0.10431867267913142</v>
      </c>
      <c r="M361" s="37">
        <f t="shared" si="38"/>
        <v>-57719</v>
      </c>
      <c r="N361" s="36" t="s">
        <v>267</v>
      </c>
      <c r="O361" s="209"/>
      <c r="P361" s="209"/>
      <c r="Q361" s="209"/>
    </row>
    <row r="362" spans="1:17" x14ac:dyDescent="0.25">
      <c r="A362" s="17">
        <v>361</v>
      </c>
      <c r="B362" s="18" t="s">
        <v>236</v>
      </c>
      <c r="C362" s="17" t="s">
        <v>268</v>
      </c>
      <c r="D362" s="41">
        <v>14.109905682521999</v>
      </c>
      <c r="E362" s="170">
        <v>13.135007322312999</v>
      </c>
      <c r="F362" s="170">
        <v>17.296226139472999</v>
      </c>
      <c r="G362" s="170">
        <v>14.768250002178</v>
      </c>
      <c r="H362" s="170">
        <v>14.207935518638999</v>
      </c>
      <c r="J362" s="20">
        <f t="shared" si="39"/>
        <v>6.9475897516757534E-3</v>
      </c>
      <c r="K362" s="21">
        <f>H362-D362</f>
        <v>9.8029836117000002E-2</v>
      </c>
      <c r="L362" s="20" t="s">
        <v>267</v>
      </c>
      <c r="M362" s="21" t="s">
        <v>267</v>
      </c>
      <c r="N362" s="20" t="s">
        <v>267</v>
      </c>
      <c r="O362" s="209"/>
      <c r="P362" s="209"/>
      <c r="Q362" s="209"/>
    </row>
    <row r="363" spans="1:17" x14ac:dyDescent="0.25">
      <c r="A363" s="27">
        <v>362</v>
      </c>
      <c r="B363" s="28" t="s">
        <v>237</v>
      </c>
      <c r="C363" s="27" t="s">
        <v>268</v>
      </c>
      <c r="D363" s="82">
        <v>193.88960469219401</v>
      </c>
      <c r="E363" s="194">
        <v>201.96247995345601</v>
      </c>
      <c r="F363" s="194">
        <v>238.53881204834599</v>
      </c>
      <c r="G363" s="194">
        <v>238.60277978358599</v>
      </c>
      <c r="H363" s="194">
        <v>236.86542246055001</v>
      </c>
      <c r="J363" s="30">
        <f t="shared" si="39"/>
        <v>0.22165096389041317</v>
      </c>
      <c r="K363" s="31">
        <f t="shared" ref="K363:K387" si="40">H363-D363</f>
        <v>42.975817768355995</v>
      </c>
      <c r="L363" s="30" t="s">
        <v>267</v>
      </c>
      <c r="M363" s="31" t="s">
        <v>267</v>
      </c>
      <c r="N363" s="30" t="s">
        <v>267</v>
      </c>
      <c r="O363" s="209"/>
      <c r="P363" s="209"/>
      <c r="Q363" s="209"/>
    </row>
    <row r="364" spans="1:17" x14ac:dyDescent="0.25">
      <c r="A364" s="33">
        <v>363</v>
      </c>
      <c r="B364" s="63" t="s">
        <v>280</v>
      </c>
      <c r="C364" s="33" t="s">
        <v>268</v>
      </c>
      <c r="D364" s="165">
        <v>402.65045610925301</v>
      </c>
      <c r="E364" s="165">
        <v>525.22402520767298</v>
      </c>
      <c r="F364" s="165">
        <v>578.16911023336195</v>
      </c>
      <c r="G364" s="165">
        <v>557.49625601972798</v>
      </c>
      <c r="H364" s="165">
        <v>516.23574798908305</v>
      </c>
      <c r="J364" s="36" t="s">
        <v>267</v>
      </c>
      <c r="K364" s="37" t="s">
        <v>267</v>
      </c>
      <c r="L364" s="36" t="s">
        <v>267</v>
      </c>
      <c r="M364" s="37" t="s">
        <v>267</v>
      </c>
      <c r="N364" s="36" t="s">
        <v>267</v>
      </c>
      <c r="O364" s="209"/>
      <c r="P364" s="209"/>
      <c r="Q364" s="209"/>
    </row>
    <row r="365" spans="1:17" x14ac:dyDescent="0.25">
      <c r="A365" s="33">
        <v>364</v>
      </c>
      <c r="B365" s="63" t="s">
        <v>277</v>
      </c>
      <c r="C365" s="33" t="s">
        <v>268</v>
      </c>
      <c r="D365" s="51">
        <v>154.377218461208</v>
      </c>
      <c r="E365" s="165">
        <v>111.33218294006601</v>
      </c>
      <c r="F365" s="165">
        <v>138.08249390781901</v>
      </c>
      <c r="G365" s="165">
        <v>119.582887275376</v>
      </c>
      <c r="H365" s="165">
        <v>62.215394654908998</v>
      </c>
      <c r="J365" s="36">
        <f t="shared" si="39"/>
        <v>-0.59699108926138278</v>
      </c>
      <c r="K365" s="37">
        <f t="shared" si="40"/>
        <v>-92.161823806298997</v>
      </c>
      <c r="L365" s="36" t="s">
        <v>267</v>
      </c>
      <c r="M365" s="37" t="s">
        <v>267</v>
      </c>
      <c r="N365" s="36" t="s">
        <v>267</v>
      </c>
      <c r="O365" s="209"/>
      <c r="P365" s="209"/>
      <c r="Q365" s="209"/>
    </row>
    <row r="366" spans="1:17" x14ac:dyDescent="0.25">
      <c r="A366" s="33">
        <v>365</v>
      </c>
      <c r="B366" s="63" t="s">
        <v>278</v>
      </c>
      <c r="C366" s="33" t="s">
        <v>268</v>
      </c>
      <c r="D366" s="51">
        <v>1.2811683216059999</v>
      </c>
      <c r="E366" s="165">
        <v>1.30131685719</v>
      </c>
      <c r="F366" s="165">
        <v>1.375909046096</v>
      </c>
      <c r="G366" s="165">
        <v>1.505969520619</v>
      </c>
      <c r="H366" s="165">
        <v>1.477285854842</v>
      </c>
      <c r="J366" s="36">
        <f t="shared" si="39"/>
        <v>0.153077101524145</v>
      </c>
      <c r="K366" s="37">
        <f t="shared" si="40"/>
        <v>0.19611753323600012</v>
      </c>
      <c r="L366" s="36" t="s">
        <v>267</v>
      </c>
      <c r="M366" s="37" t="s">
        <v>267</v>
      </c>
      <c r="N366" s="36" t="s">
        <v>267</v>
      </c>
      <c r="O366" s="209"/>
      <c r="P366" s="209"/>
      <c r="Q366" s="209"/>
    </row>
    <row r="367" spans="1:17" x14ac:dyDescent="0.25">
      <c r="A367" s="27">
        <v>366</v>
      </c>
      <c r="B367" s="28" t="s">
        <v>16</v>
      </c>
      <c r="C367" s="27" t="s">
        <v>268</v>
      </c>
      <c r="D367" s="82">
        <v>41.505732541805003</v>
      </c>
      <c r="E367" s="194">
        <v>42.432275485928997</v>
      </c>
      <c r="F367" s="194">
        <v>66.633463137269004</v>
      </c>
      <c r="G367" s="194">
        <v>73.786388114275994</v>
      </c>
      <c r="H367" s="194">
        <v>77.667864028305999</v>
      </c>
      <c r="J367" s="30">
        <f t="shared" si="39"/>
        <v>0.87125631260882153</v>
      </c>
      <c r="K367" s="31">
        <f t="shared" si="40"/>
        <v>36.162131486500996</v>
      </c>
      <c r="L367" s="30" t="s">
        <v>267</v>
      </c>
      <c r="M367" s="31" t="s">
        <v>267</v>
      </c>
      <c r="N367" s="30" t="s">
        <v>267</v>
      </c>
      <c r="O367" s="209"/>
      <c r="P367" s="209"/>
      <c r="Q367" s="209"/>
    </row>
    <row r="368" spans="1:17" x14ac:dyDescent="0.25">
      <c r="A368" s="27">
        <v>367</v>
      </c>
      <c r="B368" s="28" t="s">
        <v>233</v>
      </c>
      <c r="C368" s="27" t="s">
        <v>268</v>
      </c>
      <c r="D368" s="82">
        <v>2.7523579589659999</v>
      </c>
      <c r="E368" s="194">
        <v>2.6241622712689998</v>
      </c>
      <c r="F368" s="194">
        <v>3.1476458409669998</v>
      </c>
      <c r="G368" s="194">
        <v>2.8650786472980001</v>
      </c>
      <c r="H368" s="194">
        <v>2.7519979303789999</v>
      </c>
      <c r="J368" s="30">
        <f t="shared" si="39"/>
        <v>-1.3080732679671137E-4</v>
      </c>
      <c r="K368" s="31">
        <f t="shared" si="40"/>
        <v>-3.6002858700001639E-4</v>
      </c>
      <c r="L368" s="30" t="s">
        <v>267</v>
      </c>
      <c r="M368" s="31" t="s">
        <v>267</v>
      </c>
      <c r="N368" s="30" t="s">
        <v>267</v>
      </c>
      <c r="O368" s="209"/>
      <c r="P368" s="209"/>
      <c r="Q368" s="209"/>
    </row>
    <row r="369" spans="1:17" x14ac:dyDescent="0.25">
      <c r="A369" s="33">
        <v>368</v>
      </c>
      <c r="B369" s="38" t="s">
        <v>238</v>
      </c>
      <c r="C369" s="33" t="s">
        <v>268</v>
      </c>
      <c r="D369" s="51">
        <v>3.8888269870609999</v>
      </c>
      <c r="E369" s="165">
        <v>3.7412662837370001</v>
      </c>
      <c r="F369" s="165">
        <v>4.2192174097619999</v>
      </c>
      <c r="G369" s="165">
        <v>4.1279508212250002</v>
      </c>
      <c r="H369" s="165">
        <v>4.5899178382120001</v>
      </c>
      <c r="J369" s="36">
        <f t="shared" si="39"/>
        <v>0.18028337426264707</v>
      </c>
      <c r="K369" s="37">
        <f t="shared" si="40"/>
        <v>0.70109085115100012</v>
      </c>
      <c r="L369" s="36" t="s">
        <v>267</v>
      </c>
      <c r="M369" s="37" t="s">
        <v>267</v>
      </c>
      <c r="N369" s="36" t="s">
        <v>267</v>
      </c>
      <c r="O369" s="209"/>
      <c r="P369" s="209"/>
      <c r="Q369" s="209"/>
    </row>
    <row r="370" spans="1:17" ht="22.5" x14ac:dyDescent="0.25">
      <c r="A370" s="27">
        <v>369</v>
      </c>
      <c r="B370" s="28" t="s">
        <v>239</v>
      </c>
      <c r="C370" s="27" t="s">
        <v>268</v>
      </c>
      <c r="D370" s="82">
        <v>117.423747324413</v>
      </c>
      <c r="E370" s="194">
        <v>108.60051147845</v>
      </c>
      <c r="F370" s="194">
        <v>124.156757720976</v>
      </c>
      <c r="G370" s="194">
        <v>119.897904593962</v>
      </c>
      <c r="H370" s="194">
        <v>116.43123727528599</v>
      </c>
      <c r="J370" s="30">
        <f t="shared" si="39"/>
        <v>-8.452379282232747E-3</v>
      </c>
      <c r="K370" s="31">
        <f t="shared" si="40"/>
        <v>-0.9925100491270058</v>
      </c>
      <c r="L370" s="30" t="s">
        <v>267</v>
      </c>
      <c r="M370" s="31" t="s">
        <v>267</v>
      </c>
      <c r="N370" s="30" t="s">
        <v>267</v>
      </c>
      <c r="O370" s="209"/>
      <c r="P370" s="209"/>
      <c r="Q370" s="209"/>
    </row>
    <row r="371" spans="1:17" x14ac:dyDescent="0.25">
      <c r="A371" s="33">
        <v>370</v>
      </c>
      <c r="B371" s="38" t="s">
        <v>238</v>
      </c>
      <c r="C371" s="33" t="s">
        <v>268</v>
      </c>
      <c r="D371" s="51">
        <v>106.42888687988</v>
      </c>
      <c r="E371" s="165">
        <v>99.522189652042996</v>
      </c>
      <c r="F371" s="165">
        <v>115.38300760711699</v>
      </c>
      <c r="G371" s="165">
        <v>110.240681608689</v>
      </c>
      <c r="H371" s="165">
        <v>106.922841407335</v>
      </c>
      <c r="J371" s="36">
        <f t="shared" si="39"/>
        <v>4.641169723145655E-3</v>
      </c>
      <c r="K371" s="37">
        <f t="shared" si="40"/>
        <v>0.49395452745500279</v>
      </c>
      <c r="L371" s="36" t="s">
        <v>267</v>
      </c>
      <c r="M371" s="37" t="s">
        <v>267</v>
      </c>
      <c r="N371" s="36" t="s">
        <v>267</v>
      </c>
      <c r="O371" s="209"/>
      <c r="P371" s="209"/>
      <c r="Q371" s="209"/>
    </row>
    <row r="372" spans="1:17" x14ac:dyDescent="0.25">
      <c r="A372" s="27">
        <v>371</v>
      </c>
      <c r="B372" s="28" t="s">
        <v>130</v>
      </c>
      <c r="C372" s="27" t="s">
        <v>268</v>
      </c>
      <c r="D372" s="82">
        <v>1306.2600699695699</v>
      </c>
      <c r="E372" s="194">
        <v>1331.60682435014</v>
      </c>
      <c r="F372" s="194">
        <v>1006.79907570802</v>
      </c>
      <c r="G372" s="194">
        <v>1360.6103985273101</v>
      </c>
      <c r="H372" s="194">
        <v>1331.45008817395</v>
      </c>
      <c r="J372" s="30">
        <f t="shared" si="39"/>
        <v>1.9284075800439116E-2</v>
      </c>
      <c r="K372" s="31">
        <f t="shared" si="40"/>
        <v>25.190018204380067</v>
      </c>
      <c r="L372" s="30" t="s">
        <v>267</v>
      </c>
      <c r="M372" s="31" t="s">
        <v>267</v>
      </c>
      <c r="N372" s="30" t="s">
        <v>267</v>
      </c>
      <c r="O372" s="209"/>
      <c r="P372" s="209"/>
      <c r="Q372" s="209"/>
    </row>
    <row r="373" spans="1:17" x14ac:dyDescent="0.25">
      <c r="A373" s="27">
        <v>372</v>
      </c>
      <c r="B373" s="28" t="s">
        <v>240</v>
      </c>
      <c r="C373" s="27" t="s">
        <v>268</v>
      </c>
      <c r="D373" s="82">
        <v>70.481644008445002</v>
      </c>
      <c r="E373" s="194">
        <v>68.240193973589996</v>
      </c>
      <c r="F373" s="194">
        <v>68.153123794181994</v>
      </c>
      <c r="G373" s="194">
        <v>65.687992833688</v>
      </c>
      <c r="H373" s="194">
        <v>67.052384910399994</v>
      </c>
      <c r="J373" s="30">
        <f t="shared" si="39"/>
        <v>-4.8654641166345658E-2</v>
      </c>
      <c r="K373" s="31">
        <f t="shared" si="40"/>
        <v>-3.4292590980450086</v>
      </c>
      <c r="L373" s="30" t="s">
        <v>267</v>
      </c>
      <c r="M373" s="31" t="s">
        <v>267</v>
      </c>
      <c r="N373" s="30" t="s">
        <v>267</v>
      </c>
      <c r="O373" s="209"/>
      <c r="P373" s="209"/>
      <c r="Q373" s="209"/>
    </row>
    <row r="374" spans="1:17" x14ac:dyDescent="0.25">
      <c r="A374" s="33">
        <v>373</v>
      </c>
      <c r="B374" s="38" t="s">
        <v>238</v>
      </c>
      <c r="C374" s="33" t="s">
        <v>268</v>
      </c>
      <c r="D374" s="51">
        <v>63.812430876322999</v>
      </c>
      <c r="E374" s="165">
        <v>61.953298650854002</v>
      </c>
      <c r="F374" s="165">
        <v>62.766587949338998</v>
      </c>
      <c r="G374" s="165">
        <v>59.923774554683</v>
      </c>
      <c r="H374" s="165">
        <v>61.208573414687002</v>
      </c>
      <c r="J374" s="36">
        <f t="shared" si="39"/>
        <v>-4.0804862404985265E-2</v>
      </c>
      <c r="K374" s="37">
        <f t="shared" si="40"/>
        <v>-2.6038574616359966</v>
      </c>
      <c r="L374" s="36" t="s">
        <v>267</v>
      </c>
      <c r="M374" s="37" t="s">
        <v>267</v>
      </c>
      <c r="N374" s="36" t="s">
        <v>267</v>
      </c>
      <c r="O374" s="209"/>
      <c r="P374" s="209"/>
      <c r="Q374" s="209"/>
    </row>
    <row r="375" spans="1:17" x14ac:dyDescent="0.25">
      <c r="A375" s="17">
        <v>374</v>
      </c>
      <c r="B375" s="18" t="s">
        <v>241</v>
      </c>
      <c r="C375" s="17" t="s">
        <v>268</v>
      </c>
      <c r="D375" s="41">
        <v>14.035748147864</v>
      </c>
      <c r="E375" s="195">
        <v>11.902095813866</v>
      </c>
      <c r="F375" s="202">
        <v>17.296226139472999</v>
      </c>
      <c r="G375" s="202">
        <v>13.001399861956999</v>
      </c>
      <c r="H375" s="202">
        <v>13.256206820074</v>
      </c>
      <c r="J375" s="20">
        <f t="shared" si="39"/>
        <v>-5.5539706154433377E-2</v>
      </c>
      <c r="K375" s="21">
        <f t="shared" si="40"/>
        <v>-0.77954132778999963</v>
      </c>
      <c r="L375" s="20">
        <f>H375/G375-1</f>
        <v>1.9598424848279894E-2</v>
      </c>
      <c r="M375" s="21">
        <f>H375-G375</f>
        <v>0.25480695811700116</v>
      </c>
      <c r="N375" s="20" t="s">
        <v>267</v>
      </c>
      <c r="O375" s="209"/>
      <c r="P375" s="209"/>
      <c r="Q375" s="209"/>
    </row>
    <row r="376" spans="1:17" x14ac:dyDescent="0.25">
      <c r="A376" s="27">
        <v>375</v>
      </c>
      <c r="B376" s="28" t="s">
        <v>237</v>
      </c>
      <c r="C376" s="27" t="s">
        <v>268</v>
      </c>
      <c r="D376" s="82">
        <v>209.550714747493</v>
      </c>
      <c r="E376" s="82">
        <v>223.872946294326</v>
      </c>
      <c r="F376" s="82">
        <v>238.53881204834599</v>
      </c>
      <c r="G376" s="82">
        <v>238.66909921407901</v>
      </c>
      <c r="H376" s="82">
        <v>233.65918593082799</v>
      </c>
      <c r="J376" s="30">
        <f t="shared" si="39"/>
        <v>0.11504838440844978</v>
      </c>
      <c r="K376" s="31">
        <f t="shared" si="40"/>
        <v>24.108471183334984</v>
      </c>
      <c r="L376" s="30">
        <f t="shared" ref="L376:L387" si="41">H376/G376-1</f>
        <v>-2.0991042827698814E-2</v>
      </c>
      <c r="M376" s="31">
        <f t="shared" ref="M376:M387" si="42">H376-G376</f>
        <v>-5.0099132832510236</v>
      </c>
      <c r="N376" s="30" t="s">
        <v>267</v>
      </c>
      <c r="O376" s="209"/>
      <c r="P376" s="209"/>
      <c r="Q376" s="209"/>
    </row>
    <row r="377" spans="1:17" x14ac:dyDescent="0.25">
      <c r="A377" s="33">
        <v>376</v>
      </c>
      <c r="B377" s="63" t="s">
        <v>280</v>
      </c>
      <c r="C377" s="33" t="s">
        <v>268</v>
      </c>
      <c r="D377" s="60">
        <v>310.30101678961699</v>
      </c>
      <c r="E377" s="196">
        <v>1832.5202705264301</v>
      </c>
      <c r="F377" s="196">
        <v>578.16911023336195</v>
      </c>
      <c r="G377" s="196">
        <v>536.63856928673795</v>
      </c>
      <c r="H377" s="196">
        <v>448.24585575313898</v>
      </c>
      <c r="J377" s="33" t="s">
        <v>267</v>
      </c>
      <c r="K377" s="37" t="s">
        <v>267</v>
      </c>
      <c r="L377" s="33" t="s">
        <v>267</v>
      </c>
      <c r="M377" s="37" t="s">
        <v>267</v>
      </c>
      <c r="N377" s="36" t="s">
        <v>267</v>
      </c>
      <c r="O377" s="209"/>
      <c r="P377" s="209"/>
      <c r="Q377" s="209"/>
    </row>
    <row r="378" spans="1:17" x14ac:dyDescent="0.25">
      <c r="A378" s="33">
        <v>377</v>
      </c>
      <c r="B378" s="63" t="s">
        <v>277</v>
      </c>
      <c r="C378" s="33" t="s">
        <v>268</v>
      </c>
      <c r="D378" s="51">
        <v>-162658.05263187501</v>
      </c>
      <c r="E378" s="163">
        <v>64.860175470510001</v>
      </c>
      <c r="F378" s="163">
        <v>138.08249390781901</v>
      </c>
      <c r="G378" s="163">
        <v>107.070158291076</v>
      </c>
      <c r="H378" s="163">
        <v>35.529979510487998</v>
      </c>
      <c r="J378" s="36">
        <f t="shared" si="39"/>
        <v>-1.0002184335723661</v>
      </c>
      <c r="K378" s="37">
        <f t="shared" si="40"/>
        <v>162693.5826113855</v>
      </c>
      <c r="L378" s="36">
        <f t="shared" si="41"/>
        <v>-0.66816169810921699</v>
      </c>
      <c r="M378" s="37">
        <f t="shared" si="42"/>
        <v>-71.540178780588008</v>
      </c>
      <c r="N378" s="36" t="s">
        <v>267</v>
      </c>
      <c r="O378" s="209"/>
      <c r="P378" s="209"/>
      <c r="Q378" s="209"/>
    </row>
    <row r="379" spans="1:17" x14ac:dyDescent="0.25">
      <c r="A379" s="33">
        <v>378</v>
      </c>
      <c r="B379" s="63" t="s">
        <v>278</v>
      </c>
      <c r="C379" s="33" t="s">
        <v>268</v>
      </c>
      <c r="D379" s="51">
        <v>1.2644902401110001</v>
      </c>
      <c r="E379" s="163">
        <v>1.365978796457</v>
      </c>
      <c r="F379" s="163">
        <v>1.375909046096</v>
      </c>
      <c r="G379" s="163">
        <v>1.644347785199</v>
      </c>
      <c r="H379" s="163">
        <v>1.418287201444</v>
      </c>
      <c r="J379" s="36">
        <f t="shared" si="39"/>
        <v>0.12162763812198274</v>
      </c>
      <c r="K379" s="37">
        <f t="shared" si="40"/>
        <v>0.15379696133299992</v>
      </c>
      <c r="L379" s="36">
        <f t="shared" si="41"/>
        <v>-0.13747735472374056</v>
      </c>
      <c r="M379" s="37">
        <f t="shared" si="42"/>
        <v>-0.22606058375500004</v>
      </c>
      <c r="N379" s="36" t="s">
        <v>267</v>
      </c>
      <c r="O379" s="209"/>
      <c r="P379" s="209"/>
      <c r="Q379" s="209"/>
    </row>
    <row r="380" spans="1:17" x14ac:dyDescent="0.25">
      <c r="A380" s="27">
        <v>379</v>
      </c>
      <c r="B380" s="28" t="s">
        <v>16</v>
      </c>
      <c r="C380" s="27" t="s">
        <v>268</v>
      </c>
      <c r="D380" s="82">
        <v>43.887693366074998</v>
      </c>
      <c r="E380" s="173">
        <v>45.478861865492</v>
      </c>
      <c r="F380" s="173">
        <v>66.633463137269004</v>
      </c>
      <c r="G380" s="173">
        <v>80.713817655791004</v>
      </c>
      <c r="H380" s="173">
        <v>84.976509372932</v>
      </c>
      <c r="J380" s="30">
        <f t="shared" si="39"/>
        <v>0.93622637362433103</v>
      </c>
      <c r="K380" s="31">
        <f t="shared" si="40"/>
        <v>41.088816006857002</v>
      </c>
      <c r="L380" s="30">
        <f t="shared" si="41"/>
        <v>5.2812416026702058E-2</v>
      </c>
      <c r="M380" s="31">
        <f t="shared" si="42"/>
        <v>4.2626917171409957</v>
      </c>
      <c r="N380" s="30" t="s">
        <v>267</v>
      </c>
      <c r="O380" s="209"/>
      <c r="P380" s="209"/>
      <c r="Q380" s="209"/>
    </row>
    <row r="381" spans="1:17" x14ac:dyDescent="0.25">
      <c r="A381" s="27">
        <v>380</v>
      </c>
      <c r="B381" s="28" t="s">
        <v>233</v>
      </c>
      <c r="C381" s="27" t="s">
        <v>268</v>
      </c>
      <c r="D381" s="82">
        <v>2.489690173884</v>
      </c>
      <c r="E381" s="173">
        <v>2.511227674633</v>
      </c>
      <c r="F381" s="173">
        <v>3.1476458409669998</v>
      </c>
      <c r="G381" s="173">
        <v>2.6736292929080001</v>
      </c>
      <c r="H381" s="173">
        <v>2.5613769038099998</v>
      </c>
      <c r="J381" s="30">
        <f t="shared" si="39"/>
        <v>2.879343408989965E-2</v>
      </c>
      <c r="K381" s="31">
        <f t="shared" si="40"/>
        <v>7.1686729925999781E-2</v>
      </c>
      <c r="L381" s="30">
        <f t="shared" si="41"/>
        <v>-4.1985023651468056E-2</v>
      </c>
      <c r="M381" s="31">
        <f t="shared" si="42"/>
        <v>-0.11225238909800028</v>
      </c>
      <c r="N381" s="30" t="s">
        <v>267</v>
      </c>
      <c r="O381" s="209"/>
      <c r="P381" s="209"/>
      <c r="Q381" s="209"/>
    </row>
    <row r="382" spans="1:17" x14ac:dyDescent="0.25">
      <c r="A382" s="33">
        <v>381</v>
      </c>
      <c r="B382" s="38" t="s">
        <v>238</v>
      </c>
      <c r="C382" s="33" t="s">
        <v>268</v>
      </c>
      <c r="D382" s="51">
        <v>3.4630798713259998</v>
      </c>
      <c r="E382" s="163">
        <v>3.5866710475420001</v>
      </c>
      <c r="F382" s="163">
        <v>4.2192174097619999</v>
      </c>
      <c r="G382" s="163">
        <v>4.064440466282</v>
      </c>
      <c r="H382" s="163">
        <v>5.2635262574280004</v>
      </c>
      <c r="J382" s="36">
        <f t="shared" si="39"/>
        <v>0.51989744764755219</v>
      </c>
      <c r="K382" s="37">
        <f t="shared" si="40"/>
        <v>1.8004463861020006</v>
      </c>
      <c r="L382" s="36">
        <f t="shared" si="41"/>
        <v>0.295018662739297</v>
      </c>
      <c r="M382" s="37">
        <f t="shared" si="42"/>
        <v>1.1990857911460004</v>
      </c>
      <c r="N382" s="36" t="s">
        <v>267</v>
      </c>
      <c r="O382" s="209"/>
      <c r="P382" s="209"/>
      <c r="Q382" s="209"/>
    </row>
    <row r="383" spans="1:17" ht="22.5" x14ac:dyDescent="0.25">
      <c r="A383" s="27">
        <v>382</v>
      </c>
      <c r="B383" s="28" t="s">
        <v>239</v>
      </c>
      <c r="C383" s="27" t="s">
        <v>268</v>
      </c>
      <c r="D383" s="82">
        <v>128.87944232942201</v>
      </c>
      <c r="E383" s="173">
        <v>105.627484143418</v>
      </c>
      <c r="F383" s="173">
        <v>124.156757720976</v>
      </c>
      <c r="G383" s="173">
        <v>116.373643860326</v>
      </c>
      <c r="H383" s="173">
        <v>110.59319644397</v>
      </c>
      <c r="J383" s="30">
        <f t="shared" si="39"/>
        <v>-0.14188644484285928</v>
      </c>
      <c r="K383" s="31">
        <f t="shared" si="40"/>
        <v>-18.286245885452004</v>
      </c>
      <c r="L383" s="30">
        <f t="shared" si="41"/>
        <v>-4.9671448144167463E-2</v>
      </c>
      <c r="M383" s="31">
        <f t="shared" si="42"/>
        <v>-5.7804474163559973</v>
      </c>
      <c r="N383" s="30" t="s">
        <v>267</v>
      </c>
      <c r="O383" s="209"/>
      <c r="P383" s="209"/>
      <c r="Q383" s="209"/>
    </row>
    <row r="384" spans="1:17" x14ac:dyDescent="0.25">
      <c r="A384" s="33">
        <v>383</v>
      </c>
      <c r="B384" s="38" t="s">
        <v>238</v>
      </c>
      <c r="C384" s="33" t="s">
        <v>268</v>
      </c>
      <c r="D384" s="51">
        <v>113.42546902879999</v>
      </c>
      <c r="E384" s="163">
        <v>98.775275019481001</v>
      </c>
      <c r="F384" s="163">
        <v>115.38300760711699</v>
      </c>
      <c r="G384" s="163">
        <v>105.99217074082701</v>
      </c>
      <c r="H384" s="163">
        <v>101.30681650529399</v>
      </c>
      <c r="J384" s="36">
        <f t="shared" si="39"/>
        <v>-0.10684242813603828</v>
      </c>
      <c r="K384" s="37">
        <f t="shared" si="40"/>
        <v>-12.118652523506</v>
      </c>
      <c r="L384" s="36">
        <f t="shared" si="41"/>
        <v>-4.4204720054179081E-2</v>
      </c>
      <c r="M384" s="37">
        <f t="shared" si="42"/>
        <v>-4.685354235533012</v>
      </c>
      <c r="N384" s="36" t="s">
        <v>267</v>
      </c>
      <c r="O384" s="209"/>
      <c r="P384" s="209"/>
      <c r="Q384" s="209"/>
    </row>
    <row r="385" spans="1:17" x14ac:dyDescent="0.25">
      <c r="A385" s="27">
        <v>384</v>
      </c>
      <c r="B385" s="28" t="s">
        <v>130</v>
      </c>
      <c r="C385" s="27" t="s">
        <v>268</v>
      </c>
      <c r="D385" s="82">
        <v>1401.9552532057801</v>
      </c>
      <c r="E385" s="173">
        <v>1528.786678252</v>
      </c>
      <c r="F385" s="173">
        <v>1006.79907570802</v>
      </c>
      <c r="G385" s="173">
        <v>1638.85106760852</v>
      </c>
      <c r="H385" s="173">
        <v>1273.7747518987001</v>
      </c>
      <c r="J385" s="30">
        <f t="shared" si="39"/>
        <v>-9.1429809199670364E-2</v>
      </c>
      <c r="K385" s="31">
        <f t="shared" si="40"/>
        <v>-128.18050130708002</v>
      </c>
      <c r="L385" s="30">
        <f t="shared" si="41"/>
        <v>-0.22276357072674979</v>
      </c>
      <c r="M385" s="31">
        <f t="shared" si="42"/>
        <v>-365.07631570981994</v>
      </c>
      <c r="N385" s="30" t="s">
        <v>267</v>
      </c>
      <c r="O385" s="209"/>
      <c r="P385" s="209"/>
      <c r="Q385" s="209"/>
    </row>
    <row r="386" spans="1:17" x14ac:dyDescent="0.25">
      <c r="A386" s="27">
        <v>385</v>
      </c>
      <c r="B386" s="28" t="s">
        <v>240</v>
      </c>
      <c r="C386" s="27" t="s">
        <v>268</v>
      </c>
      <c r="D386" s="82">
        <v>83.490686066787006</v>
      </c>
      <c r="E386" s="173">
        <v>70.923153568188994</v>
      </c>
      <c r="F386" s="173">
        <v>68.153123794181994</v>
      </c>
      <c r="G386" s="173">
        <v>63.405822821477003</v>
      </c>
      <c r="H386" s="173">
        <v>70.004051421650999</v>
      </c>
      <c r="J386" s="30">
        <f t="shared" si="39"/>
        <v>-0.16153460080981485</v>
      </c>
      <c r="K386" s="31">
        <f t="shared" si="40"/>
        <v>-13.486634645136007</v>
      </c>
      <c r="L386" s="30">
        <f t="shared" si="41"/>
        <v>0.10406344885313956</v>
      </c>
      <c r="M386" s="31">
        <f t="shared" si="42"/>
        <v>6.5982286001739965</v>
      </c>
      <c r="N386" s="30" t="s">
        <v>267</v>
      </c>
      <c r="O386" s="209"/>
      <c r="P386" s="209"/>
      <c r="Q386" s="209"/>
    </row>
    <row r="387" spans="1:17" x14ac:dyDescent="0.25">
      <c r="A387" s="33">
        <v>386</v>
      </c>
      <c r="B387" s="38" t="s">
        <v>238</v>
      </c>
      <c r="C387" s="33" t="s">
        <v>268</v>
      </c>
      <c r="D387" s="51">
        <v>76.617419288424998</v>
      </c>
      <c r="E387" s="163">
        <v>64.861913969333997</v>
      </c>
      <c r="F387" s="163">
        <v>62.766587949338998</v>
      </c>
      <c r="G387" s="163">
        <v>57.277324506069</v>
      </c>
      <c r="H387" s="163">
        <v>63.975645986878</v>
      </c>
      <c r="J387" s="36">
        <f t="shared" si="39"/>
        <v>-0.16499868331452472</v>
      </c>
      <c r="K387" s="37">
        <f t="shared" si="40"/>
        <v>-12.641773301546998</v>
      </c>
      <c r="L387" s="36">
        <f t="shared" si="41"/>
        <v>0.11694543239531474</v>
      </c>
      <c r="M387" s="37">
        <f t="shared" si="42"/>
        <v>6.6983214808089997</v>
      </c>
      <c r="N387" s="36" t="s">
        <v>267</v>
      </c>
      <c r="O387" s="209"/>
      <c r="P387" s="209"/>
      <c r="Q387" s="209"/>
    </row>
    <row r="388" spans="1:17" x14ac:dyDescent="0.25">
      <c r="A388" s="17">
        <v>387</v>
      </c>
      <c r="B388" s="18" t="s">
        <v>242</v>
      </c>
      <c r="C388" s="17" t="s">
        <v>3</v>
      </c>
      <c r="D388" s="41">
        <v>42.061649055780002</v>
      </c>
      <c r="E388" s="160">
        <v>42.783061831967999</v>
      </c>
      <c r="F388" s="160">
        <v>43.480332933706002</v>
      </c>
      <c r="G388" s="160">
        <v>44.018394668822999</v>
      </c>
      <c r="H388" s="160">
        <v>44.379289929121001</v>
      </c>
      <c r="J388" s="42">
        <f>H388-D388</f>
        <v>2.3176408733409986</v>
      </c>
      <c r="K388" s="21" t="s">
        <v>267</v>
      </c>
      <c r="L388" s="42">
        <f t="shared" ref="L388:L393" si="43">H388-G388</f>
        <v>0.36089526029800112</v>
      </c>
      <c r="M388" s="21" t="s">
        <v>267</v>
      </c>
      <c r="N388" s="20" t="s">
        <v>267</v>
      </c>
      <c r="O388" s="209"/>
      <c r="P388" s="209"/>
      <c r="Q388" s="209"/>
    </row>
    <row r="389" spans="1:17" x14ac:dyDescent="0.25">
      <c r="A389" s="33">
        <v>388</v>
      </c>
      <c r="B389" s="76" t="s">
        <v>16</v>
      </c>
      <c r="C389" s="33" t="s">
        <v>3</v>
      </c>
      <c r="D389" s="51">
        <v>9.351835369702</v>
      </c>
      <c r="E389" s="163">
        <v>9.5049213206890002</v>
      </c>
      <c r="F389" s="163">
        <v>9.0654926481150007</v>
      </c>
      <c r="G389" s="163">
        <v>9.1062308161769998</v>
      </c>
      <c r="H389" s="163">
        <v>9.5448887905020001</v>
      </c>
      <c r="J389" s="52">
        <f t="shared" ref="J389:J396" si="44">H389-D389</f>
        <v>0.1930534208000001</v>
      </c>
      <c r="K389" s="37" t="s">
        <v>267</v>
      </c>
      <c r="L389" s="52">
        <f t="shared" si="43"/>
        <v>0.43865797432500031</v>
      </c>
      <c r="M389" s="37" t="s">
        <v>267</v>
      </c>
      <c r="N389" s="36" t="s">
        <v>267</v>
      </c>
      <c r="O389" s="209"/>
      <c r="P389" s="209"/>
      <c r="Q389" s="209"/>
    </row>
    <row r="390" spans="1:17" x14ac:dyDescent="0.25">
      <c r="A390" s="33">
        <v>389</v>
      </c>
      <c r="B390" s="76" t="s">
        <v>128</v>
      </c>
      <c r="C390" s="33" t="s">
        <v>3</v>
      </c>
      <c r="D390" s="51">
        <v>65.305830331617003</v>
      </c>
      <c r="E390" s="163">
        <v>66.948955386004997</v>
      </c>
      <c r="F390" s="163">
        <v>65.625639755776007</v>
      </c>
      <c r="G390" s="163">
        <v>70.106942672146005</v>
      </c>
      <c r="H390" s="163">
        <v>72.298388292867998</v>
      </c>
      <c r="J390" s="52">
        <f t="shared" si="44"/>
        <v>6.9925579612509949</v>
      </c>
      <c r="K390" s="37" t="s">
        <v>267</v>
      </c>
      <c r="L390" s="52">
        <f t="shared" si="43"/>
        <v>2.1914456207219928</v>
      </c>
      <c r="M390" s="37" t="s">
        <v>267</v>
      </c>
      <c r="N390" s="36" t="s">
        <v>267</v>
      </c>
      <c r="O390" s="209"/>
      <c r="P390" s="209"/>
      <c r="Q390" s="209"/>
    </row>
    <row r="391" spans="1:17" ht="22.5" x14ac:dyDescent="0.25">
      <c r="A391" s="33">
        <v>390</v>
      </c>
      <c r="B391" s="76" t="s">
        <v>129</v>
      </c>
      <c r="C391" s="33" t="s">
        <v>3</v>
      </c>
      <c r="D391" s="51">
        <v>56.592545084043998</v>
      </c>
      <c r="E391" s="163">
        <v>55.769938485931</v>
      </c>
      <c r="F391" s="163">
        <v>53.999841240845001</v>
      </c>
      <c r="G391" s="163">
        <v>54.427141270311999</v>
      </c>
      <c r="H391" s="163">
        <v>53.879964962107003</v>
      </c>
      <c r="J391" s="52">
        <f t="shared" si="44"/>
        <v>-2.7125801219369947</v>
      </c>
      <c r="K391" s="37" t="s">
        <v>267</v>
      </c>
      <c r="L391" s="52">
        <f t="shared" si="43"/>
        <v>-0.54717630820499608</v>
      </c>
      <c r="M391" s="37" t="s">
        <v>267</v>
      </c>
      <c r="N391" s="36" t="s">
        <v>267</v>
      </c>
      <c r="O391" s="209"/>
      <c r="P391" s="209"/>
      <c r="Q391" s="209"/>
    </row>
    <row r="392" spans="1:17" x14ac:dyDescent="0.25">
      <c r="A392" s="33">
        <v>391</v>
      </c>
      <c r="B392" s="76" t="s">
        <v>130</v>
      </c>
      <c r="C392" s="33" t="s">
        <v>3</v>
      </c>
      <c r="D392" s="51">
        <v>18.903877404486</v>
      </c>
      <c r="E392" s="163">
        <v>19.557860700033999</v>
      </c>
      <c r="F392" s="163">
        <v>20.267429300374999</v>
      </c>
      <c r="G392" s="163">
        <v>22.148874467980001</v>
      </c>
      <c r="H392" s="163">
        <v>21.596108813331998</v>
      </c>
      <c r="J392" s="52">
        <f t="shared" si="44"/>
        <v>2.6922314088459984</v>
      </c>
      <c r="K392" s="37" t="s">
        <v>267</v>
      </c>
      <c r="L392" s="52">
        <f t="shared" si="43"/>
        <v>-0.55276565464800242</v>
      </c>
      <c r="M392" s="37" t="s">
        <v>267</v>
      </c>
      <c r="N392" s="36" t="s">
        <v>267</v>
      </c>
      <c r="O392" s="213"/>
      <c r="P392" s="209"/>
      <c r="Q392" s="209"/>
    </row>
    <row r="393" spans="1:17" x14ac:dyDescent="0.25">
      <c r="A393" s="33">
        <v>392</v>
      </c>
      <c r="B393" s="76" t="s">
        <v>20</v>
      </c>
      <c r="C393" s="33" t="s">
        <v>3</v>
      </c>
      <c r="D393" s="51">
        <v>62.447522445868998</v>
      </c>
      <c r="E393" s="163">
        <v>62.472525615804997</v>
      </c>
      <c r="F393" s="163">
        <v>61.405342027304002</v>
      </c>
      <c r="G393" s="163">
        <v>63.570003818922999</v>
      </c>
      <c r="H393" s="163">
        <v>64.247173186744007</v>
      </c>
      <c r="J393" s="52">
        <f t="shared" si="44"/>
        <v>1.7996507408750091</v>
      </c>
      <c r="K393" s="37" t="s">
        <v>267</v>
      </c>
      <c r="L393" s="52">
        <f t="shared" si="43"/>
        <v>0.67716936782100845</v>
      </c>
      <c r="M393" s="37" t="s">
        <v>267</v>
      </c>
      <c r="N393" s="36" t="s">
        <v>267</v>
      </c>
      <c r="O393" s="213"/>
      <c r="P393" s="209"/>
      <c r="Q393" s="209"/>
    </row>
    <row r="394" spans="1:17" ht="21" x14ac:dyDescent="0.25">
      <c r="A394" s="92">
        <v>393</v>
      </c>
      <c r="B394" s="93" t="s">
        <v>243</v>
      </c>
      <c r="C394" s="92" t="s">
        <v>3</v>
      </c>
      <c r="D394" s="94">
        <v>90.310851898484373</v>
      </c>
      <c r="E394" s="176">
        <v>90.215652805950725</v>
      </c>
      <c r="F394" s="94">
        <v>90.170805783077711</v>
      </c>
      <c r="G394" s="94">
        <v>93</v>
      </c>
      <c r="H394" s="94">
        <v>92.573780006746347</v>
      </c>
      <c r="J394" s="96">
        <f>H394-D394</f>
        <v>2.2629281082619741</v>
      </c>
      <c r="K394" s="96" t="s">
        <v>267</v>
      </c>
      <c r="L394" s="95" t="s">
        <v>267</v>
      </c>
      <c r="M394" s="96" t="s">
        <v>267</v>
      </c>
      <c r="N394" s="97" t="s">
        <v>267</v>
      </c>
      <c r="O394" s="236"/>
      <c r="P394" s="209"/>
      <c r="Q394" s="224"/>
    </row>
    <row r="395" spans="1:17" x14ac:dyDescent="0.25">
      <c r="A395" s="98">
        <v>394</v>
      </c>
      <c r="B395" s="99" t="s">
        <v>244</v>
      </c>
      <c r="C395" s="98" t="s">
        <v>3</v>
      </c>
      <c r="D395" s="51">
        <v>48.014268765668433</v>
      </c>
      <c r="E395" s="163">
        <v>47.571574154848172</v>
      </c>
      <c r="F395" s="51">
        <v>47.638744386428627</v>
      </c>
      <c r="G395" s="51">
        <v>50</v>
      </c>
      <c r="H395" s="51">
        <v>49.509793034060294</v>
      </c>
      <c r="J395" s="102">
        <f t="shared" si="44"/>
        <v>1.4955242683918613</v>
      </c>
      <c r="K395" s="102" t="s">
        <v>267</v>
      </c>
      <c r="L395" s="101" t="s">
        <v>267</v>
      </c>
      <c r="M395" s="102" t="s">
        <v>267</v>
      </c>
      <c r="N395" s="103" t="s">
        <v>267</v>
      </c>
      <c r="O395" s="236"/>
      <c r="P395" s="209"/>
      <c r="Q395" s="209"/>
    </row>
    <row r="396" spans="1:17" x14ac:dyDescent="0.25">
      <c r="A396" s="98">
        <v>395</v>
      </c>
      <c r="B396" s="99" t="s">
        <v>245</v>
      </c>
      <c r="C396" s="98" t="s">
        <v>3</v>
      </c>
      <c r="D396" s="51">
        <v>42.296583132815933</v>
      </c>
      <c r="E396" s="163">
        <v>42.644078651102546</v>
      </c>
      <c r="F396" s="51">
        <v>42.532061396649084</v>
      </c>
      <c r="G396" s="51">
        <v>43</v>
      </c>
      <c r="H396" s="51">
        <v>43.063986972686045</v>
      </c>
      <c r="J396" s="102">
        <f t="shared" si="44"/>
        <v>0.76740383987011285</v>
      </c>
      <c r="K396" s="102" t="s">
        <v>267</v>
      </c>
      <c r="L396" s="101" t="s">
        <v>267</v>
      </c>
      <c r="M396" s="102" t="s">
        <v>267</v>
      </c>
      <c r="N396" s="103" t="s">
        <v>267</v>
      </c>
      <c r="O396" s="236"/>
      <c r="P396" s="209"/>
      <c r="Q396" s="209"/>
    </row>
    <row r="397" spans="1:17" ht="21" x14ac:dyDescent="0.25">
      <c r="A397" s="92">
        <v>396</v>
      </c>
      <c r="B397" s="93" t="s">
        <v>246</v>
      </c>
      <c r="C397" s="92" t="s">
        <v>3</v>
      </c>
      <c r="D397" s="94">
        <v>85.097983945272617</v>
      </c>
      <c r="E397" s="176">
        <v>84.4</v>
      </c>
      <c r="F397" s="94">
        <v>82.952863271133793</v>
      </c>
      <c r="G397" s="94">
        <v>91.253587913636537</v>
      </c>
      <c r="H397" s="94">
        <v>92.553956936605545</v>
      </c>
      <c r="J397" s="95" t="s">
        <v>267</v>
      </c>
      <c r="K397" s="96" t="s">
        <v>267</v>
      </c>
      <c r="L397" s="95" t="s">
        <v>267</v>
      </c>
      <c r="M397" s="96" t="s">
        <v>267</v>
      </c>
      <c r="N397" s="97" t="s">
        <v>267</v>
      </c>
      <c r="O397" s="213"/>
      <c r="P397" s="209"/>
      <c r="Q397" s="209"/>
    </row>
    <row r="398" spans="1:17" x14ac:dyDescent="0.25">
      <c r="A398" s="98">
        <v>397</v>
      </c>
      <c r="B398" s="99" t="s">
        <v>247</v>
      </c>
      <c r="C398" s="98" t="s">
        <v>3</v>
      </c>
      <c r="D398" s="100">
        <v>73.600325679073421</v>
      </c>
      <c r="E398" s="177">
        <v>73.2</v>
      </c>
      <c r="F398" s="100">
        <v>72.108655029841444</v>
      </c>
      <c r="G398" s="100">
        <v>80.489865589142966</v>
      </c>
      <c r="H398" s="100">
        <v>81.809342411783291</v>
      </c>
      <c r="J398" s="101" t="s">
        <v>267</v>
      </c>
      <c r="K398" s="102" t="s">
        <v>267</v>
      </c>
      <c r="L398" s="101" t="s">
        <v>267</v>
      </c>
      <c r="M398" s="102" t="s">
        <v>267</v>
      </c>
      <c r="N398" s="103" t="s">
        <v>267</v>
      </c>
      <c r="O398" s="209"/>
      <c r="P398" s="209"/>
      <c r="Q398" s="209"/>
    </row>
    <row r="399" spans="1:17" ht="21" x14ac:dyDescent="0.25">
      <c r="A399" s="98">
        <v>398</v>
      </c>
      <c r="B399" s="99" t="s">
        <v>248</v>
      </c>
      <c r="C399" s="98" t="s">
        <v>3</v>
      </c>
      <c r="D399" s="100">
        <v>11.497658266199201</v>
      </c>
      <c r="E399" s="177">
        <v>11.1</v>
      </c>
      <c r="F399" s="100">
        <v>10.844208241292353</v>
      </c>
      <c r="G399" s="100">
        <v>10.763722324493568</v>
      </c>
      <c r="H399" s="100">
        <v>10.744614524822246</v>
      </c>
      <c r="J399" s="101" t="s">
        <v>267</v>
      </c>
      <c r="K399" s="102" t="s">
        <v>267</v>
      </c>
      <c r="L399" s="101" t="s">
        <v>267</v>
      </c>
      <c r="M399" s="102" t="s">
        <v>267</v>
      </c>
      <c r="N399" s="103" t="s">
        <v>267</v>
      </c>
      <c r="O399" s="209"/>
      <c r="P399" s="209"/>
      <c r="Q399" s="209"/>
    </row>
    <row r="400" spans="1:17" ht="21" x14ac:dyDescent="0.25">
      <c r="A400" s="92">
        <v>399</v>
      </c>
      <c r="B400" s="93" t="s">
        <v>249</v>
      </c>
      <c r="C400" s="92" t="s">
        <v>3</v>
      </c>
      <c r="D400" s="94">
        <v>68.781657159181393</v>
      </c>
      <c r="E400" s="176">
        <v>72.2</v>
      </c>
      <c r="F400" s="94">
        <v>75.816211576723418</v>
      </c>
      <c r="G400" s="94">
        <v>79.556716069008232</v>
      </c>
      <c r="H400" s="94">
        <v>82.616877374941538</v>
      </c>
      <c r="J400" s="95" t="s">
        <v>267</v>
      </c>
      <c r="K400" s="96" t="s">
        <v>267</v>
      </c>
      <c r="L400" s="95" t="s">
        <v>267</v>
      </c>
      <c r="M400" s="96" t="s">
        <v>267</v>
      </c>
      <c r="N400" s="97" t="s">
        <v>267</v>
      </c>
      <c r="O400" s="209"/>
      <c r="P400" s="209"/>
      <c r="Q400" s="209"/>
    </row>
    <row r="401" spans="1:17" x14ac:dyDescent="0.25">
      <c r="A401" s="98">
        <v>400</v>
      </c>
      <c r="B401" s="99" t="s">
        <v>250</v>
      </c>
      <c r="C401" s="98" t="s">
        <v>3</v>
      </c>
      <c r="D401" s="100">
        <v>21.228608408215219</v>
      </c>
      <c r="E401" s="177">
        <v>23.3</v>
      </c>
      <c r="F401" s="100">
        <v>24.788555569007279</v>
      </c>
      <c r="G401" s="100">
        <v>25.456036993176895</v>
      </c>
      <c r="H401" s="100">
        <v>25.061157290747261</v>
      </c>
      <c r="J401" s="101" t="s">
        <v>267</v>
      </c>
      <c r="K401" s="102" t="s">
        <v>267</v>
      </c>
      <c r="L401" s="101" t="s">
        <v>267</v>
      </c>
      <c r="M401" s="102" t="s">
        <v>267</v>
      </c>
      <c r="N401" s="103" t="s">
        <v>267</v>
      </c>
      <c r="O401" s="209"/>
      <c r="P401" s="209"/>
      <c r="Q401" s="209"/>
    </row>
    <row r="402" spans="1:17" ht="21" x14ac:dyDescent="0.25">
      <c r="A402" s="98">
        <v>401</v>
      </c>
      <c r="B402" s="99" t="s">
        <v>251</v>
      </c>
      <c r="C402" s="98" t="s">
        <v>3</v>
      </c>
      <c r="D402" s="100">
        <v>47.553048750966163</v>
      </c>
      <c r="E402" s="177">
        <v>48.9</v>
      </c>
      <c r="F402" s="100">
        <v>51.027656007716139</v>
      </c>
      <c r="G402" s="100">
        <v>54.100679075831337</v>
      </c>
      <c r="H402" s="100">
        <v>57.55572008419427</v>
      </c>
      <c r="J402" s="101" t="s">
        <v>267</v>
      </c>
      <c r="K402" s="102" t="s">
        <v>267</v>
      </c>
      <c r="L402" s="101" t="s">
        <v>267</v>
      </c>
      <c r="M402" s="102" t="s">
        <v>267</v>
      </c>
      <c r="N402" s="103" t="s">
        <v>267</v>
      </c>
      <c r="O402" s="209"/>
      <c r="P402" s="209"/>
      <c r="Q402" s="209"/>
    </row>
    <row r="403" spans="1:17" ht="21" x14ac:dyDescent="0.25">
      <c r="A403" s="92">
        <v>402</v>
      </c>
      <c r="B403" s="93" t="s">
        <v>252</v>
      </c>
      <c r="C403" s="92" t="s">
        <v>3</v>
      </c>
      <c r="D403" s="94">
        <v>91.355259528231656</v>
      </c>
      <c r="E403" s="94">
        <v>92.4</v>
      </c>
      <c r="F403" s="94">
        <v>92.181778264163697</v>
      </c>
      <c r="G403" s="94">
        <v>95.465958048186209</v>
      </c>
      <c r="H403" s="94">
        <v>94.997121635065653</v>
      </c>
      <c r="J403" s="95" t="s">
        <v>267</v>
      </c>
      <c r="K403" s="96" t="s">
        <v>267</v>
      </c>
      <c r="L403" s="95" t="s">
        <v>267</v>
      </c>
      <c r="M403" s="96" t="s">
        <v>267</v>
      </c>
      <c r="N403" s="97" t="s">
        <v>267</v>
      </c>
      <c r="O403" s="209"/>
      <c r="P403" s="209"/>
      <c r="Q403" s="209"/>
    </row>
    <row r="404" spans="1:17" ht="21" x14ac:dyDescent="0.25">
      <c r="A404" s="98">
        <v>403</v>
      </c>
      <c r="B404" s="99" t="s">
        <v>253</v>
      </c>
      <c r="C404" s="98" t="s">
        <v>3</v>
      </c>
      <c r="D404" s="100">
        <v>67.28236927995485</v>
      </c>
      <c r="E404" s="177">
        <v>68.2</v>
      </c>
      <c r="F404" s="100">
        <v>68.724523789795199</v>
      </c>
      <c r="G404" s="100">
        <v>71.59424506894851</v>
      </c>
      <c r="H404" s="100">
        <v>71.313394173216679</v>
      </c>
      <c r="J404" s="101" t="s">
        <v>267</v>
      </c>
      <c r="K404" s="102" t="s">
        <v>267</v>
      </c>
      <c r="L404" s="101" t="s">
        <v>267</v>
      </c>
      <c r="M404" s="102" t="s">
        <v>267</v>
      </c>
      <c r="N404" s="103" t="s">
        <v>267</v>
      </c>
      <c r="O404" s="209"/>
      <c r="P404" s="209"/>
      <c r="Q404" s="209"/>
    </row>
    <row r="405" spans="1:17" ht="21" x14ac:dyDescent="0.25">
      <c r="A405" s="98">
        <v>404</v>
      </c>
      <c r="B405" s="99" t="s">
        <v>254</v>
      </c>
      <c r="C405" s="98" t="s">
        <v>3</v>
      </c>
      <c r="D405" s="100">
        <v>24.072890248276799</v>
      </c>
      <c r="E405" s="177">
        <v>24.2</v>
      </c>
      <c r="F405" s="100">
        <v>23.45725447436849</v>
      </c>
      <c r="G405" s="100">
        <v>23.871712979237707</v>
      </c>
      <c r="H405" s="100">
        <v>23.683727461848967</v>
      </c>
      <c r="J405" s="101" t="s">
        <v>267</v>
      </c>
      <c r="K405" s="102" t="s">
        <v>267</v>
      </c>
      <c r="L405" s="101" t="s">
        <v>267</v>
      </c>
      <c r="M405" s="102" t="s">
        <v>267</v>
      </c>
      <c r="N405" s="103" t="s">
        <v>267</v>
      </c>
      <c r="O405" s="209"/>
      <c r="P405" s="209"/>
      <c r="Q405" s="209"/>
    </row>
    <row r="406" spans="1:17" ht="21" x14ac:dyDescent="0.25">
      <c r="A406" s="92">
        <v>405</v>
      </c>
      <c r="B406" s="93" t="s">
        <v>255</v>
      </c>
      <c r="C406" s="92" t="s">
        <v>3</v>
      </c>
      <c r="D406" s="94">
        <v>82.836962341924632</v>
      </c>
      <c r="E406" s="176">
        <v>81.8</v>
      </c>
      <c r="F406" s="94">
        <v>82.137077285124462</v>
      </c>
      <c r="G406" s="94">
        <v>85.615610012296855</v>
      </c>
      <c r="H406" s="94">
        <v>84.63828778343516</v>
      </c>
      <c r="J406" s="95" t="s">
        <v>267</v>
      </c>
      <c r="K406" s="96" t="s">
        <v>267</v>
      </c>
      <c r="L406" s="95" t="s">
        <v>267</v>
      </c>
      <c r="M406" s="96" t="s">
        <v>267</v>
      </c>
      <c r="N406" s="97" t="s">
        <v>267</v>
      </c>
      <c r="O406" s="209"/>
      <c r="P406" s="209"/>
      <c r="Q406" s="209"/>
    </row>
    <row r="407" spans="1:17" x14ac:dyDescent="0.25">
      <c r="A407" s="98">
        <v>406</v>
      </c>
      <c r="B407" s="99" t="s">
        <v>256</v>
      </c>
      <c r="C407" s="98" t="s">
        <v>3</v>
      </c>
      <c r="D407" s="100">
        <v>47.198691522597883</v>
      </c>
      <c r="E407" s="177">
        <v>46</v>
      </c>
      <c r="F407" s="100">
        <v>46.759001806898716</v>
      </c>
      <c r="G407" s="100">
        <v>49.464196533290853</v>
      </c>
      <c r="H407" s="100">
        <v>47.783126511959274</v>
      </c>
      <c r="J407" s="101" t="s">
        <v>267</v>
      </c>
      <c r="K407" s="102" t="s">
        <v>267</v>
      </c>
      <c r="L407" s="101" t="s">
        <v>267</v>
      </c>
      <c r="M407" s="102" t="s">
        <v>267</v>
      </c>
      <c r="N407" s="103" t="s">
        <v>267</v>
      </c>
      <c r="O407" s="209"/>
      <c r="P407" s="209"/>
      <c r="Q407" s="209"/>
    </row>
    <row r="408" spans="1:17" ht="21" x14ac:dyDescent="0.25">
      <c r="A408" s="98">
        <v>407</v>
      </c>
      <c r="B408" s="99" t="s">
        <v>257</v>
      </c>
      <c r="C408" s="98" t="s">
        <v>3</v>
      </c>
      <c r="D408" s="100">
        <v>35.638270819326756</v>
      </c>
      <c r="E408" s="177">
        <v>35.9</v>
      </c>
      <c r="F408" s="100">
        <v>35.378075478225746</v>
      </c>
      <c r="G408" s="100">
        <v>36.151413479005988</v>
      </c>
      <c r="H408" s="100">
        <v>36.855161271475893</v>
      </c>
      <c r="J408" s="101" t="s">
        <v>267</v>
      </c>
      <c r="K408" s="102" t="s">
        <v>267</v>
      </c>
      <c r="L408" s="101" t="s">
        <v>267</v>
      </c>
      <c r="M408" s="102" t="s">
        <v>267</v>
      </c>
      <c r="N408" s="103" t="s">
        <v>267</v>
      </c>
      <c r="O408" s="209"/>
      <c r="P408" s="209"/>
      <c r="Q408" s="209"/>
    </row>
    <row r="409" spans="1:17" ht="21" x14ac:dyDescent="0.25">
      <c r="A409" s="92">
        <v>408</v>
      </c>
      <c r="B409" s="93" t="s">
        <v>258</v>
      </c>
      <c r="C409" s="92" t="s">
        <v>3</v>
      </c>
      <c r="D409" s="94">
        <v>55.368835366527634</v>
      </c>
      <c r="E409" s="176">
        <v>58</v>
      </c>
      <c r="F409" s="94">
        <v>55.543659822975357</v>
      </c>
      <c r="G409" s="94">
        <v>55.758289799603176</v>
      </c>
      <c r="H409" s="94">
        <v>54.585060715751133</v>
      </c>
      <c r="J409" s="95" t="s">
        <v>267</v>
      </c>
      <c r="K409" s="96" t="s">
        <v>267</v>
      </c>
      <c r="L409" s="95" t="s">
        <v>267</v>
      </c>
      <c r="M409" s="96" t="s">
        <v>267</v>
      </c>
      <c r="N409" s="97" t="s">
        <v>267</v>
      </c>
      <c r="O409" s="209"/>
      <c r="P409" s="209"/>
      <c r="Q409" s="209"/>
    </row>
    <row r="410" spans="1:17" ht="21" x14ac:dyDescent="0.25">
      <c r="A410" s="98">
        <v>409</v>
      </c>
      <c r="B410" s="99" t="s">
        <v>259</v>
      </c>
      <c r="C410" s="98" t="s">
        <v>3</v>
      </c>
      <c r="D410" s="100">
        <v>27.031564456740909</v>
      </c>
      <c r="E410" s="177">
        <v>30.1</v>
      </c>
      <c r="F410" s="100">
        <v>27.809076228432893</v>
      </c>
      <c r="G410" s="100">
        <v>28.290225324979794</v>
      </c>
      <c r="H410" s="100">
        <v>27.178444447139931</v>
      </c>
      <c r="J410" s="101" t="s">
        <v>267</v>
      </c>
      <c r="K410" s="102" t="s">
        <v>267</v>
      </c>
      <c r="L410" s="101" t="s">
        <v>267</v>
      </c>
      <c r="M410" s="102" t="s">
        <v>267</v>
      </c>
      <c r="N410" s="103" t="s">
        <v>267</v>
      </c>
      <c r="O410" s="209"/>
      <c r="P410" s="209"/>
      <c r="Q410" s="209"/>
    </row>
    <row r="411" spans="1:17" ht="21" x14ac:dyDescent="0.25">
      <c r="A411" s="104">
        <v>410</v>
      </c>
      <c r="B411" s="105" t="s">
        <v>260</v>
      </c>
      <c r="C411" s="104" t="s">
        <v>3</v>
      </c>
      <c r="D411" s="106">
        <v>28.337270909786721</v>
      </c>
      <c r="E411" s="178">
        <v>27.9</v>
      </c>
      <c r="F411" s="106">
        <v>27.73458359454246</v>
      </c>
      <c r="G411" s="106">
        <v>27.46806447462339</v>
      </c>
      <c r="H411" s="106">
        <v>27.406616268611199</v>
      </c>
      <c r="J411" s="107" t="s">
        <v>267</v>
      </c>
      <c r="K411" s="108" t="s">
        <v>267</v>
      </c>
      <c r="L411" s="107" t="s">
        <v>267</v>
      </c>
      <c r="M411" s="102" t="s">
        <v>267</v>
      </c>
      <c r="N411" s="103" t="s">
        <v>267</v>
      </c>
      <c r="O411" s="209"/>
      <c r="P411" s="209"/>
      <c r="Q411" s="209"/>
    </row>
    <row r="412" spans="1:17" ht="15" customHeight="1" x14ac:dyDescent="0.25">
      <c r="A412" s="109" t="s">
        <v>269</v>
      </c>
      <c r="B412" s="109"/>
      <c r="C412" s="109"/>
      <c r="D412" s="109"/>
      <c r="E412" s="179"/>
      <c r="F412" s="179"/>
      <c r="G412" s="179"/>
      <c r="H412" s="179"/>
      <c r="J412" s="109"/>
      <c r="K412" s="109"/>
      <c r="L412" s="109"/>
      <c r="M412" s="109"/>
      <c r="N412" s="110"/>
      <c r="O412" s="209"/>
      <c r="P412" s="209"/>
      <c r="Q412" s="209"/>
    </row>
    <row r="413" spans="1:17" x14ac:dyDescent="0.25">
      <c r="A413" s="111" t="s">
        <v>270</v>
      </c>
      <c r="B413" s="111"/>
      <c r="C413" s="111"/>
      <c r="D413" s="111"/>
      <c r="E413" s="180"/>
      <c r="F413" s="180"/>
      <c r="G413" s="180"/>
      <c r="H413" s="180"/>
      <c r="J413" s="111"/>
      <c r="K413" s="111"/>
      <c r="L413" s="111"/>
      <c r="M413" s="111"/>
      <c r="N413" s="112"/>
      <c r="O413" s="209"/>
      <c r="P413" s="209"/>
      <c r="Q413" s="209"/>
    </row>
    <row r="414" spans="1:17" ht="15" customHeight="1" x14ac:dyDescent="0.25">
      <c r="A414" s="111" t="s">
        <v>271</v>
      </c>
      <c r="B414" s="113"/>
      <c r="C414" s="113"/>
      <c r="D414" s="113"/>
      <c r="E414" s="181"/>
      <c r="F414" s="181"/>
      <c r="G414" s="181"/>
      <c r="H414" s="181"/>
      <c r="J414" s="113"/>
      <c r="K414" s="113"/>
      <c r="L414" s="113"/>
      <c r="M414" s="113"/>
      <c r="N414" s="114"/>
      <c r="O414" s="209"/>
      <c r="P414" s="209"/>
      <c r="Q414" s="209"/>
    </row>
    <row r="415" spans="1:17" x14ac:dyDescent="0.25">
      <c r="A415" s="111" t="s">
        <v>272</v>
      </c>
      <c r="B415" s="111"/>
      <c r="C415" s="111"/>
      <c r="D415" s="111"/>
      <c r="E415" s="180"/>
      <c r="F415" s="180"/>
      <c r="G415" s="180"/>
      <c r="H415" s="180"/>
      <c r="J415" s="111"/>
      <c r="K415" s="111"/>
      <c r="L415" s="111"/>
      <c r="M415" s="111"/>
      <c r="N415" s="112"/>
      <c r="O415" s="209"/>
      <c r="P415" s="209"/>
      <c r="Q415" s="209"/>
    </row>
    <row r="416" spans="1:17" x14ac:dyDescent="0.25">
      <c r="A416" s="111"/>
      <c r="B416" s="111"/>
      <c r="C416" s="111"/>
      <c r="D416" s="111"/>
      <c r="E416" s="180"/>
      <c r="F416" s="180"/>
      <c r="G416" s="180"/>
      <c r="H416" s="180"/>
      <c r="J416" s="111"/>
      <c r="K416" s="111"/>
      <c r="L416" s="111"/>
      <c r="M416" s="111"/>
      <c r="N416" s="112"/>
      <c r="O416" s="209"/>
      <c r="P416" s="209"/>
      <c r="Q416" s="209"/>
    </row>
    <row r="417" spans="1:17" x14ac:dyDescent="0.25">
      <c r="B417" s="233" t="s">
        <v>263</v>
      </c>
      <c r="C417" s="233"/>
      <c r="D417" s="116">
        <v>44104</v>
      </c>
      <c r="E417" s="116">
        <v>44196</v>
      </c>
      <c r="F417" s="116">
        <v>44286</v>
      </c>
      <c r="G417" s="116">
        <v>44377</v>
      </c>
      <c r="H417" s="116">
        <v>44469</v>
      </c>
      <c r="O417" s="209"/>
      <c r="P417" s="209"/>
      <c r="Q417" s="209"/>
    </row>
    <row r="418" spans="1:17" x14ac:dyDescent="0.25">
      <c r="A418" s="118">
        <v>411</v>
      </c>
      <c r="B418" s="119" t="s">
        <v>273</v>
      </c>
      <c r="C418" s="120" t="s">
        <v>261</v>
      </c>
      <c r="D418" s="121">
        <v>27941.3</v>
      </c>
      <c r="E418" s="121">
        <v>30059.400000000005</v>
      </c>
      <c r="F418" s="182">
        <v>26771</v>
      </c>
      <c r="G418" s="182">
        <v>30853.1</v>
      </c>
      <c r="H418" s="182">
        <v>0</v>
      </c>
      <c r="O418" s="209"/>
      <c r="P418" s="209"/>
      <c r="Q418" s="209"/>
    </row>
    <row r="419" spans="1:17" x14ac:dyDescent="0.25">
      <c r="A419" s="118">
        <v>412</v>
      </c>
      <c r="B419" s="119" t="s">
        <v>274</v>
      </c>
      <c r="C419" s="120" t="s">
        <v>261</v>
      </c>
      <c r="D419" s="121">
        <v>106362.8</v>
      </c>
      <c r="E419" s="121" t="s">
        <v>317</v>
      </c>
      <c r="F419" s="182">
        <v>108981.7</v>
      </c>
      <c r="G419" s="182">
        <v>116172.9</v>
      </c>
      <c r="H419" s="182">
        <v>0</v>
      </c>
      <c r="O419" s="209"/>
      <c r="P419" s="209"/>
      <c r="Q419" s="209"/>
    </row>
    <row r="420" spans="1:17" x14ac:dyDescent="0.25">
      <c r="A420" s="118">
        <v>413</v>
      </c>
      <c r="B420" s="119" t="s">
        <v>275</v>
      </c>
      <c r="C420" s="120" t="s">
        <v>262</v>
      </c>
      <c r="D420" s="121" t="s">
        <v>281</v>
      </c>
      <c r="E420" s="121" t="s">
        <v>281</v>
      </c>
      <c r="F420" s="182" t="s">
        <v>281</v>
      </c>
      <c r="G420" s="182" t="s">
        <v>281</v>
      </c>
      <c r="H420" s="182" t="s">
        <v>281</v>
      </c>
      <c r="O420" s="209"/>
      <c r="P420" s="209"/>
      <c r="Q420" s="209"/>
    </row>
    <row r="421" spans="1:17" x14ac:dyDescent="0.25">
      <c r="E421" s="192"/>
      <c r="F421" s="192"/>
      <c r="G421" s="192"/>
      <c r="O421" s="209"/>
      <c r="P421" s="209"/>
      <c r="Q421" s="209"/>
    </row>
    <row r="422" spans="1:17" x14ac:dyDescent="0.25">
      <c r="B422" s="234" t="s">
        <v>282</v>
      </c>
      <c r="C422" s="235"/>
      <c r="D422" s="183">
        <v>44104</v>
      </c>
      <c r="E422" s="183">
        <v>44196</v>
      </c>
      <c r="F422" s="183">
        <v>44286</v>
      </c>
      <c r="G422" s="183">
        <v>44377</v>
      </c>
      <c r="H422" s="183">
        <v>44469</v>
      </c>
      <c r="I422" s="126"/>
      <c r="J422" s="126"/>
      <c r="K422" s="126"/>
      <c r="L422" s="126"/>
      <c r="M422" s="126"/>
      <c r="N422" s="126"/>
      <c r="O422" s="209"/>
      <c r="P422" s="209"/>
      <c r="Q422" s="209"/>
    </row>
    <row r="423" spans="1:17" x14ac:dyDescent="0.25">
      <c r="B423" s="1" t="s">
        <v>283</v>
      </c>
      <c r="C423" s="2" t="s">
        <v>2</v>
      </c>
      <c r="D423" s="10">
        <v>33217568</v>
      </c>
      <c r="E423" s="184">
        <v>50487613</v>
      </c>
      <c r="F423" s="184">
        <v>10822827</v>
      </c>
      <c r="G423" s="184">
        <v>26269351</v>
      </c>
      <c r="H423" s="184">
        <v>41693768</v>
      </c>
      <c r="I423" s="127"/>
      <c r="J423" s="128">
        <f>H423/D423-1</f>
        <v>0.25517220285362252</v>
      </c>
      <c r="K423" s="9">
        <f>H423-D423</f>
        <v>8476200</v>
      </c>
      <c r="L423" s="128" t="s">
        <v>267</v>
      </c>
      <c r="M423" s="128" t="s">
        <v>267</v>
      </c>
      <c r="N423" s="128" t="s">
        <v>267</v>
      </c>
      <c r="O423" s="209"/>
      <c r="P423" s="209"/>
      <c r="Q423" s="209"/>
    </row>
    <row r="424" spans="1:17" x14ac:dyDescent="0.25">
      <c r="B424" s="3" t="s">
        <v>194</v>
      </c>
      <c r="C424" s="4" t="s">
        <v>2</v>
      </c>
      <c r="D424" s="11">
        <v>801786</v>
      </c>
      <c r="E424" s="185">
        <v>1090656</v>
      </c>
      <c r="F424" s="185">
        <v>312735</v>
      </c>
      <c r="G424" s="185">
        <v>625092</v>
      </c>
      <c r="H424" s="185">
        <v>983768</v>
      </c>
      <c r="I424" s="127"/>
      <c r="J424" s="128">
        <f>H424/D424-1</f>
        <v>0.22697078771642309</v>
      </c>
      <c r="K424" s="9">
        <f>H424-D424</f>
        <v>181982</v>
      </c>
      <c r="L424" s="128" t="s">
        <v>267</v>
      </c>
      <c r="M424" s="128" t="s">
        <v>267</v>
      </c>
      <c r="N424" s="128">
        <f>H424/H423</f>
        <v>2.3595085001672192E-2</v>
      </c>
      <c r="O424" s="209"/>
      <c r="P424" s="209"/>
      <c r="Q424" s="209"/>
    </row>
    <row r="425" spans="1:17" x14ac:dyDescent="0.25">
      <c r="B425" s="154" t="s">
        <v>279</v>
      </c>
      <c r="C425" s="6" t="s">
        <v>2</v>
      </c>
      <c r="D425" s="186">
        <v>285866</v>
      </c>
      <c r="E425" s="186">
        <v>312752</v>
      </c>
      <c r="F425" s="186">
        <v>101353</v>
      </c>
      <c r="G425" s="186">
        <v>202150</v>
      </c>
      <c r="H425" s="186">
        <v>324529</v>
      </c>
      <c r="I425" s="157"/>
      <c r="J425" s="128" t="s">
        <v>267</v>
      </c>
      <c r="K425" s="128" t="s">
        <v>267</v>
      </c>
      <c r="L425" s="128" t="s">
        <v>267</v>
      </c>
      <c r="M425" s="128" t="s">
        <v>267</v>
      </c>
      <c r="N425" s="128">
        <f>H425/H424</f>
        <v>0.32988367176000843</v>
      </c>
      <c r="O425" s="209"/>
      <c r="P425" s="209"/>
      <c r="Q425" s="209"/>
    </row>
    <row r="426" spans="1:17" x14ac:dyDescent="0.25">
      <c r="B426" s="154" t="s">
        <v>14</v>
      </c>
      <c r="C426" s="6" t="s">
        <v>2</v>
      </c>
      <c r="D426" s="156">
        <v>101369</v>
      </c>
      <c r="E426" s="186">
        <v>155239</v>
      </c>
      <c r="F426" s="186">
        <v>37172</v>
      </c>
      <c r="G426" s="186">
        <v>93912</v>
      </c>
      <c r="H426" s="186">
        <v>244992</v>
      </c>
      <c r="I426" s="127"/>
      <c r="J426" s="128">
        <f t="shared" ref="J426:J437" si="45">H426/D426-1</f>
        <v>1.4168335487180501</v>
      </c>
      <c r="K426" s="9">
        <f t="shared" ref="K426:K437" si="46">H426-D426</f>
        <v>143623</v>
      </c>
      <c r="L426" s="128" t="s">
        <v>267</v>
      </c>
      <c r="M426" s="128" t="s">
        <v>267</v>
      </c>
      <c r="N426" s="128">
        <f>H426/H424</f>
        <v>0.24903432516609608</v>
      </c>
      <c r="O426" s="209"/>
      <c r="P426" s="209"/>
      <c r="Q426" s="209"/>
    </row>
    <row r="427" spans="1:17" x14ac:dyDescent="0.25">
      <c r="B427" s="154" t="s">
        <v>15</v>
      </c>
      <c r="C427" s="6" t="s">
        <v>2</v>
      </c>
      <c r="D427" s="156">
        <v>376628</v>
      </c>
      <c r="E427" s="186">
        <v>494030</v>
      </c>
      <c r="F427" s="186">
        <v>129840</v>
      </c>
      <c r="G427" s="186">
        <v>251894</v>
      </c>
      <c r="H427" s="186">
        <v>374375</v>
      </c>
      <c r="I427" s="127"/>
      <c r="J427" s="128">
        <f t="shared" si="45"/>
        <v>-5.9820300137005677E-3</v>
      </c>
      <c r="K427" s="9">
        <f t="shared" si="46"/>
        <v>-2253</v>
      </c>
      <c r="L427" s="128" t="s">
        <v>267</v>
      </c>
      <c r="M427" s="128" t="s">
        <v>267</v>
      </c>
      <c r="N427" s="128">
        <f>H427/H424</f>
        <v>0.38055212204503502</v>
      </c>
      <c r="O427" s="209"/>
      <c r="P427" s="209"/>
      <c r="Q427" s="209"/>
    </row>
    <row r="428" spans="1:17" x14ac:dyDescent="0.25">
      <c r="B428" s="154" t="s">
        <v>16</v>
      </c>
      <c r="C428" s="6" t="s">
        <v>2</v>
      </c>
      <c r="D428" s="156">
        <v>367601</v>
      </c>
      <c r="E428" s="186">
        <v>509435</v>
      </c>
      <c r="F428" s="186">
        <v>102021</v>
      </c>
      <c r="G428" s="186">
        <v>214225</v>
      </c>
      <c r="H428" s="186">
        <v>317314</v>
      </c>
      <c r="I428" s="127"/>
      <c r="J428" s="128">
        <f t="shared" si="45"/>
        <v>-0.13679777802563109</v>
      </c>
      <c r="K428" s="9">
        <f t="shared" si="46"/>
        <v>-50287</v>
      </c>
      <c r="L428" s="128" t="s">
        <v>267</v>
      </c>
      <c r="M428" s="128" t="s">
        <v>267</v>
      </c>
      <c r="N428" s="128">
        <f>H428/H423</f>
        <v>7.6105858314364869E-3</v>
      </c>
      <c r="O428" s="209"/>
      <c r="P428" s="209"/>
      <c r="Q428" s="209"/>
    </row>
    <row r="429" spans="1:17" x14ac:dyDescent="0.25">
      <c r="B429" s="154" t="s">
        <v>284</v>
      </c>
      <c r="C429" s="6" t="s">
        <v>2</v>
      </c>
      <c r="D429" s="156">
        <v>29483443</v>
      </c>
      <c r="E429" s="186">
        <v>45197868</v>
      </c>
      <c r="F429" s="186">
        <v>9427642</v>
      </c>
      <c r="G429" s="186">
        <v>23346584</v>
      </c>
      <c r="H429" s="186">
        <v>37179896</v>
      </c>
      <c r="I429" s="127"/>
      <c r="J429" s="128">
        <f t="shared" si="45"/>
        <v>0.26104322347970021</v>
      </c>
      <c r="K429" s="9">
        <f t="shared" si="46"/>
        <v>7696453</v>
      </c>
      <c r="L429" s="128" t="s">
        <v>267</v>
      </c>
      <c r="M429" s="128" t="s">
        <v>267</v>
      </c>
      <c r="N429" s="128">
        <f>H429/H423</f>
        <v>0.89173748940129371</v>
      </c>
      <c r="O429" s="209"/>
      <c r="P429" s="209"/>
      <c r="Q429" s="209"/>
    </row>
    <row r="430" spans="1:17" x14ac:dyDescent="0.25">
      <c r="B430" s="3" t="s">
        <v>285</v>
      </c>
      <c r="C430" s="4" t="s">
        <v>2</v>
      </c>
      <c r="D430" s="11">
        <v>1429837</v>
      </c>
      <c r="E430" s="185">
        <v>2118156</v>
      </c>
      <c r="F430" s="185">
        <v>363666</v>
      </c>
      <c r="G430" s="185">
        <v>887011</v>
      </c>
      <c r="H430" s="185">
        <v>1494796</v>
      </c>
      <c r="I430" s="127"/>
      <c r="J430" s="128">
        <f t="shared" si="45"/>
        <v>4.5431052630474644E-2</v>
      </c>
      <c r="K430" s="9">
        <f t="shared" si="46"/>
        <v>64959</v>
      </c>
      <c r="L430" s="128" t="s">
        <v>267</v>
      </c>
      <c r="M430" s="128" t="s">
        <v>267</v>
      </c>
      <c r="N430" s="128">
        <f>H430/H429</f>
        <v>4.0204415848823248E-2</v>
      </c>
      <c r="O430" s="209"/>
      <c r="P430" s="209"/>
      <c r="Q430" s="209"/>
    </row>
    <row r="431" spans="1:17" ht="22.5" x14ac:dyDescent="0.25">
      <c r="B431" s="5" t="s">
        <v>129</v>
      </c>
      <c r="C431" s="4" t="s">
        <v>2</v>
      </c>
      <c r="D431" s="11">
        <v>628352</v>
      </c>
      <c r="E431" s="185">
        <v>935619</v>
      </c>
      <c r="F431" s="185">
        <v>205093</v>
      </c>
      <c r="G431" s="185">
        <v>454960</v>
      </c>
      <c r="H431" s="185">
        <v>724746</v>
      </c>
      <c r="I431" s="127"/>
      <c r="J431" s="128">
        <f t="shared" si="45"/>
        <v>0.15340764412303942</v>
      </c>
      <c r="K431" s="9">
        <f t="shared" si="46"/>
        <v>96394</v>
      </c>
      <c r="L431" s="128" t="s">
        <v>267</v>
      </c>
      <c r="M431" s="128" t="s">
        <v>267</v>
      </c>
      <c r="N431" s="128">
        <f>H431/H423</f>
        <v>1.7382597802146356E-2</v>
      </c>
      <c r="O431" s="209"/>
      <c r="P431" s="209"/>
      <c r="Q431" s="209"/>
    </row>
    <row r="432" spans="1:17" x14ac:dyDescent="0.25">
      <c r="B432" s="3" t="s">
        <v>285</v>
      </c>
      <c r="C432" s="4" t="s">
        <v>2</v>
      </c>
      <c r="D432" s="11">
        <v>429660</v>
      </c>
      <c r="E432" s="185">
        <v>640842</v>
      </c>
      <c r="F432" s="185">
        <v>137338</v>
      </c>
      <c r="G432" s="185">
        <v>304583</v>
      </c>
      <c r="H432" s="185">
        <v>484696</v>
      </c>
      <c r="I432" s="127"/>
      <c r="J432" s="128">
        <f t="shared" si="45"/>
        <v>0.12809197970488295</v>
      </c>
      <c r="K432" s="9">
        <f t="shared" si="46"/>
        <v>55036</v>
      </c>
      <c r="L432" s="128" t="s">
        <v>267</v>
      </c>
      <c r="M432" s="128" t="s">
        <v>267</v>
      </c>
      <c r="N432" s="128">
        <f>H432/H431</f>
        <v>0.66878051068926214</v>
      </c>
      <c r="O432" s="209"/>
      <c r="P432" s="209"/>
      <c r="Q432" s="209"/>
    </row>
    <row r="433" spans="2:17" x14ac:dyDescent="0.25">
      <c r="B433" s="5" t="s">
        <v>130</v>
      </c>
      <c r="C433" s="4" t="s">
        <v>2</v>
      </c>
      <c r="D433" s="11">
        <v>12939</v>
      </c>
      <c r="E433" s="185">
        <v>18720</v>
      </c>
      <c r="F433" s="185">
        <v>4312</v>
      </c>
      <c r="G433" s="185">
        <v>9833</v>
      </c>
      <c r="H433" s="185">
        <v>14420</v>
      </c>
      <c r="I433" s="127"/>
      <c r="J433" s="128">
        <f t="shared" si="45"/>
        <v>0.11446015920859409</v>
      </c>
      <c r="K433" s="9">
        <f t="shared" si="46"/>
        <v>1481</v>
      </c>
      <c r="L433" s="128" t="s">
        <v>267</v>
      </c>
      <c r="M433" s="128" t="s">
        <v>267</v>
      </c>
      <c r="N433" s="128">
        <f>H433/H423</f>
        <v>3.4585504481149317E-4</v>
      </c>
      <c r="O433" s="209"/>
      <c r="P433" s="209"/>
      <c r="Q433" s="209"/>
    </row>
    <row r="434" spans="2:17" x14ac:dyDescent="0.25">
      <c r="B434" s="5" t="s">
        <v>20</v>
      </c>
      <c r="C434" s="4" t="s">
        <v>2</v>
      </c>
      <c r="D434" s="11">
        <v>1493680</v>
      </c>
      <c r="E434" s="185">
        <v>2076831</v>
      </c>
      <c r="F434" s="185">
        <v>560230</v>
      </c>
      <c r="G434" s="185">
        <v>1165539</v>
      </c>
      <c r="H434" s="185">
        <v>1701159</v>
      </c>
      <c r="I434" s="127"/>
      <c r="J434" s="128">
        <f t="shared" si="45"/>
        <v>0.13890458464999189</v>
      </c>
      <c r="K434" s="9">
        <f t="shared" si="46"/>
        <v>207479</v>
      </c>
      <c r="L434" s="128" t="s">
        <v>267</v>
      </c>
      <c r="M434" s="128" t="s">
        <v>267</v>
      </c>
      <c r="N434" s="128">
        <f>H434/H423</f>
        <v>4.0801277543444862E-2</v>
      </c>
      <c r="O434" s="209"/>
      <c r="P434" s="209"/>
      <c r="Q434" s="209"/>
    </row>
    <row r="435" spans="2:17" x14ac:dyDescent="0.25">
      <c r="B435" s="3" t="s">
        <v>285</v>
      </c>
      <c r="C435" s="4" t="s">
        <v>2</v>
      </c>
      <c r="D435" s="11">
        <v>1301518</v>
      </c>
      <c r="E435" s="185">
        <v>1798765</v>
      </c>
      <c r="F435" s="185">
        <v>482547</v>
      </c>
      <c r="G435" s="185">
        <v>1001148</v>
      </c>
      <c r="H435" s="185">
        <v>1462894</v>
      </c>
      <c r="I435" s="127"/>
      <c r="J435" s="128">
        <f t="shared" si="45"/>
        <v>0.12399060174350263</v>
      </c>
      <c r="K435" s="9">
        <f t="shared" si="46"/>
        <v>161376</v>
      </c>
      <c r="L435" s="128" t="s">
        <v>267</v>
      </c>
      <c r="M435" s="128" t="s">
        <v>267</v>
      </c>
      <c r="N435" s="128">
        <f>H435/H434</f>
        <v>0.85993960588046148</v>
      </c>
      <c r="O435" s="209"/>
      <c r="P435" s="209"/>
      <c r="Q435" s="209"/>
    </row>
    <row r="436" spans="2:17" x14ac:dyDescent="0.25">
      <c r="B436" s="1" t="s">
        <v>286</v>
      </c>
      <c r="C436" s="2" t="s">
        <v>2</v>
      </c>
      <c r="D436" s="10">
        <v>12114497</v>
      </c>
      <c r="E436" s="184">
        <v>16417228</v>
      </c>
      <c r="F436" s="184">
        <v>10822827</v>
      </c>
      <c r="G436" s="184">
        <v>15446487</v>
      </c>
      <c r="H436" s="184">
        <v>15424416</v>
      </c>
      <c r="I436" s="129"/>
      <c r="J436" s="128">
        <f t="shared" si="45"/>
        <v>0.27321968051995893</v>
      </c>
      <c r="K436" s="9">
        <f t="shared" si="46"/>
        <v>3309919</v>
      </c>
      <c r="L436" s="128">
        <f>H436/G436-1</f>
        <v>-1.4288685835167625E-3</v>
      </c>
      <c r="M436" s="9">
        <f>H436-G436</f>
        <v>-22071</v>
      </c>
      <c r="N436" s="128" t="s">
        <v>267</v>
      </c>
      <c r="O436" s="209"/>
      <c r="P436" s="209"/>
      <c r="Q436" s="209"/>
    </row>
    <row r="437" spans="2:17" x14ac:dyDescent="0.25">
      <c r="B437" s="3" t="s">
        <v>287</v>
      </c>
      <c r="C437" s="4" t="s">
        <v>2</v>
      </c>
      <c r="D437" s="11">
        <v>307880</v>
      </c>
      <c r="E437" s="185">
        <v>288870</v>
      </c>
      <c r="F437" s="185">
        <v>312735</v>
      </c>
      <c r="G437" s="185">
        <v>312357</v>
      </c>
      <c r="H437" s="185">
        <v>358676</v>
      </c>
      <c r="I437" s="129"/>
      <c r="J437" s="128">
        <f t="shared" si="45"/>
        <v>0.16498635832142394</v>
      </c>
      <c r="K437" s="9">
        <f t="shared" si="46"/>
        <v>50796</v>
      </c>
      <c r="L437" s="128">
        <f t="shared" ref="L437:L448" si="47">H437/G437-1</f>
        <v>0.14828865688939263</v>
      </c>
      <c r="M437" s="9">
        <f t="shared" ref="M437:M448" si="48">H437-G437</f>
        <v>46319</v>
      </c>
      <c r="N437" s="128">
        <f>H437/H436</f>
        <v>2.3253781537012488E-2</v>
      </c>
      <c r="O437" s="209"/>
      <c r="P437" s="209"/>
      <c r="Q437" s="209"/>
    </row>
    <row r="438" spans="2:17" x14ac:dyDescent="0.25">
      <c r="B438" s="154" t="s">
        <v>279</v>
      </c>
      <c r="C438" s="6" t="s">
        <v>2</v>
      </c>
      <c r="D438" s="155">
        <v>151022</v>
      </c>
      <c r="E438" s="186">
        <v>26886</v>
      </c>
      <c r="F438" s="186">
        <v>101353</v>
      </c>
      <c r="G438" s="186">
        <v>100797</v>
      </c>
      <c r="H438" s="186">
        <v>122379</v>
      </c>
      <c r="I438" s="158"/>
      <c r="J438" s="128" t="s">
        <v>267</v>
      </c>
      <c r="K438" s="128" t="s">
        <v>267</v>
      </c>
      <c r="L438" s="128">
        <f t="shared" si="47"/>
        <v>0.214113515283193</v>
      </c>
      <c r="M438" s="9">
        <f t="shared" si="48"/>
        <v>21582</v>
      </c>
      <c r="N438" s="128">
        <f>H438/H437</f>
        <v>0.34119651161493941</v>
      </c>
      <c r="O438" s="209"/>
      <c r="P438" s="209"/>
      <c r="Q438" s="209"/>
    </row>
    <row r="439" spans="2:17" x14ac:dyDescent="0.25">
      <c r="B439" s="5" t="s">
        <v>14</v>
      </c>
      <c r="C439" s="4" t="s">
        <v>2</v>
      </c>
      <c r="D439" s="11">
        <v>39186</v>
      </c>
      <c r="E439" s="185">
        <v>53870</v>
      </c>
      <c r="F439" s="185">
        <v>37172</v>
      </c>
      <c r="G439" s="185">
        <v>56740</v>
      </c>
      <c r="H439" s="185">
        <v>151080</v>
      </c>
      <c r="I439" s="129"/>
      <c r="J439" s="128">
        <f t="shared" ref="J439:J463" si="49">H439/D439-1</f>
        <v>2.8554585821466851</v>
      </c>
      <c r="K439" s="9">
        <f t="shared" ref="K439:K463" si="50">H439-D439</f>
        <v>111894</v>
      </c>
      <c r="L439" s="128">
        <f t="shared" si="47"/>
        <v>1.6626718364469508</v>
      </c>
      <c r="M439" s="9">
        <f t="shared" si="48"/>
        <v>94340</v>
      </c>
      <c r="N439" s="128">
        <f>H439/H437</f>
        <v>0.42121580479318382</v>
      </c>
      <c r="O439" s="209"/>
      <c r="P439" s="209"/>
      <c r="Q439" s="209"/>
    </row>
    <row r="440" spans="2:17" x14ac:dyDescent="0.25">
      <c r="B440" s="5" t="s">
        <v>15</v>
      </c>
      <c r="C440" s="4" t="s">
        <v>2</v>
      </c>
      <c r="D440" s="11">
        <v>135824</v>
      </c>
      <c r="E440" s="185">
        <v>117402</v>
      </c>
      <c r="F440" s="185">
        <v>129840</v>
      </c>
      <c r="G440" s="185">
        <v>122054</v>
      </c>
      <c r="H440" s="185">
        <v>122481</v>
      </c>
      <c r="I440" s="129"/>
      <c r="J440" s="128">
        <f t="shared" si="49"/>
        <v>-9.8237424902815396E-2</v>
      </c>
      <c r="K440" s="9">
        <f t="shared" si="50"/>
        <v>-13343</v>
      </c>
      <c r="L440" s="128">
        <f t="shared" si="47"/>
        <v>3.4984515050715537E-3</v>
      </c>
      <c r="M440" s="9">
        <f t="shared" si="48"/>
        <v>427</v>
      </c>
      <c r="N440" s="128">
        <f>H440/H437</f>
        <v>0.34148089083183708</v>
      </c>
      <c r="O440" s="209"/>
      <c r="P440" s="209"/>
      <c r="Q440" s="209"/>
    </row>
    <row r="441" spans="2:17" x14ac:dyDescent="0.25">
      <c r="B441" s="5" t="s">
        <v>288</v>
      </c>
      <c r="C441" s="4" t="s">
        <v>2</v>
      </c>
      <c r="D441" s="11">
        <v>132661</v>
      </c>
      <c r="E441" s="185">
        <v>139900</v>
      </c>
      <c r="F441" s="185">
        <v>102021</v>
      </c>
      <c r="G441" s="185">
        <v>112204</v>
      </c>
      <c r="H441" s="185">
        <v>103089</v>
      </c>
      <c r="I441" s="129"/>
      <c r="J441" s="128">
        <f t="shared" si="49"/>
        <v>-0.22291404406720894</v>
      </c>
      <c r="K441" s="9">
        <f t="shared" si="50"/>
        <v>-29572</v>
      </c>
      <c r="L441" s="128">
        <f t="shared" si="47"/>
        <v>-8.1235963067270323E-2</v>
      </c>
      <c r="M441" s="9">
        <f t="shared" si="48"/>
        <v>-9115</v>
      </c>
      <c r="N441" s="128">
        <f>H441/H436</f>
        <v>6.6834945323051452E-3</v>
      </c>
      <c r="O441" s="209"/>
      <c r="P441" s="209"/>
      <c r="Q441" s="209"/>
    </row>
    <row r="442" spans="2:17" x14ac:dyDescent="0.25">
      <c r="B442" s="5" t="s">
        <v>289</v>
      </c>
      <c r="C442" s="4" t="s">
        <v>2</v>
      </c>
      <c r="D442" s="11">
        <v>10890283</v>
      </c>
      <c r="E442" s="185">
        <v>14979691</v>
      </c>
      <c r="F442" s="185">
        <v>9427642</v>
      </c>
      <c r="G442" s="185">
        <v>13918942</v>
      </c>
      <c r="H442" s="185">
        <v>13833312</v>
      </c>
      <c r="I442" s="129"/>
      <c r="J442" s="128">
        <f t="shared" si="49"/>
        <v>0.27024357401915089</v>
      </c>
      <c r="K442" s="9">
        <f t="shared" si="50"/>
        <v>2943029</v>
      </c>
      <c r="L442" s="128">
        <f t="shared" si="47"/>
        <v>-6.1520480507786246E-3</v>
      </c>
      <c r="M442" s="9">
        <f t="shared" si="48"/>
        <v>-85630</v>
      </c>
      <c r="N442" s="128">
        <f>H442/H436</f>
        <v>0.89684510583739441</v>
      </c>
      <c r="O442" s="209"/>
      <c r="P442" s="209"/>
      <c r="Q442" s="209"/>
    </row>
    <row r="443" spans="2:17" x14ac:dyDescent="0.25">
      <c r="B443" s="3" t="s">
        <v>285</v>
      </c>
      <c r="C443" s="4" t="s">
        <v>2</v>
      </c>
      <c r="D443" s="11">
        <v>536500</v>
      </c>
      <c r="E443" s="185">
        <v>659110</v>
      </c>
      <c r="F443" s="185">
        <v>363666</v>
      </c>
      <c r="G443" s="185">
        <v>523345</v>
      </c>
      <c r="H443" s="185">
        <v>607785</v>
      </c>
      <c r="I443" s="129"/>
      <c r="J443" s="128">
        <f t="shared" si="49"/>
        <v>0.13287045666356012</v>
      </c>
      <c r="K443" s="9">
        <f t="shared" si="50"/>
        <v>71285</v>
      </c>
      <c r="L443" s="128">
        <f t="shared" si="47"/>
        <v>0.16134672156990137</v>
      </c>
      <c r="M443" s="9">
        <f t="shared" si="48"/>
        <v>84440</v>
      </c>
      <c r="N443" s="128">
        <f>H443/H442</f>
        <v>4.3936332817477115E-2</v>
      </c>
      <c r="O443" s="209"/>
      <c r="P443" s="209"/>
      <c r="Q443" s="209"/>
    </row>
    <row r="444" spans="2:17" ht="22.5" x14ac:dyDescent="0.25">
      <c r="B444" s="5" t="s">
        <v>290</v>
      </c>
      <c r="C444" s="4" t="s">
        <v>2</v>
      </c>
      <c r="D444" s="11">
        <v>208009</v>
      </c>
      <c r="E444" s="185">
        <v>265774</v>
      </c>
      <c r="F444" s="185">
        <v>205093</v>
      </c>
      <c r="G444" s="185">
        <v>249851</v>
      </c>
      <c r="H444" s="185">
        <v>269785</v>
      </c>
      <c r="I444" s="129"/>
      <c r="J444" s="128">
        <f t="shared" si="49"/>
        <v>0.29698714959448869</v>
      </c>
      <c r="K444" s="9">
        <f t="shared" si="50"/>
        <v>61776</v>
      </c>
      <c r="L444" s="128">
        <f t="shared" si="47"/>
        <v>7.9783550996393782E-2</v>
      </c>
      <c r="M444" s="9">
        <f t="shared" si="48"/>
        <v>19934</v>
      </c>
      <c r="N444" s="128">
        <f>H444/H436</f>
        <v>1.749077566372691E-2</v>
      </c>
      <c r="O444" s="209"/>
      <c r="P444" s="209"/>
      <c r="Q444" s="209"/>
    </row>
    <row r="445" spans="2:17" x14ac:dyDescent="0.25">
      <c r="B445" s="3" t="s">
        <v>285</v>
      </c>
      <c r="C445" s="4" t="s">
        <v>2</v>
      </c>
      <c r="D445" s="11">
        <v>146316</v>
      </c>
      <c r="E445" s="185">
        <v>184219</v>
      </c>
      <c r="F445" s="185">
        <v>137338</v>
      </c>
      <c r="G445" s="185">
        <v>167230</v>
      </c>
      <c r="H445" s="185">
        <v>180112</v>
      </c>
      <c r="I445" s="129"/>
      <c r="J445" s="128">
        <f t="shared" si="49"/>
        <v>0.23097952377046949</v>
      </c>
      <c r="K445" s="9">
        <f t="shared" si="50"/>
        <v>33796</v>
      </c>
      <c r="L445" s="128">
        <f t="shared" si="47"/>
        <v>7.703163308018901E-2</v>
      </c>
      <c r="M445" s="9">
        <f t="shared" si="48"/>
        <v>12882</v>
      </c>
      <c r="N445" s="128">
        <f>H445/H444</f>
        <v>0.66761309931982871</v>
      </c>
      <c r="O445" s="209"/>
      <c r="P445" s="209"/>
      <c r="Q445" s="209"/>
    </row>
    <row r="446" spans="2:17" x14ac:dyDescent="0.25">
      <c r="B446" s="5" t="s">
        <v>153</v>
      </c>
      <c r="C446" s="4" t="s">
        <v>2</v>
      </c>
      <c r="D446" s="11">
        <v>4484</v>
      </c>
      <c r="E446" s="185">
        <v>5280</v>
      </c>
      <c r="F446" s="185">
        <v>4312</v>
      </c>
      <c r="G446" s="185">
        <v>5521</v>
      </c>
      <c r="H446" s="185">
        <v>4597</v>
      </c>
      <c r="I446" s="129"/>
      <c r="J446" s="128">
        <f t="shared" si="49"/>
        <v>2.5200713648528161E-2</v>
      </c>
      <c r="K446" s="9">
        <f t="shared" si="50"/>
        <v>113</v>
      </c>
      <c r="L446" s="128">
        <f t="shared" si="47"/>
        <v>-0.16736098532874477</v>
      </c>
      <c r="M446" s="9">
        <f t="shared" si="48"/>
        <v>-924</v>
      </c>
      <c r="N446" s="128">
        <f>H446/H436</f>
        <v>2.9803397418741819E-4</v>
      </c>
      <c r="O446" s="209"/>
      <c r="P446" s="209"/>
      <c r="Q446" s="209"/>
    </row>
    <row r="447" spans="2:17" x14ac:dyDescent="0.25">
      <c r="B447" s="5" t="s">
        <v>291</v>
      </c>
      <c r="C447" s="4" t="s">
        <v>2</v>
      </c>
      <c r="D447" s="11">
        <v>418216</v>
      </c>
      <c r="E447" s="185">
        <v>514238</v>
      </c>
      <c r="F447" s="185">
        <v>560230</v>
      </c>
      <c r="G447" s="185">
        <v>605309</v>
      </c>
      <c r="H447" s="185">
        <v>535620</v>
      </c>
      <c r="I447" s="129"/>
      <c r="J447" s="128">
        <f t="shared" si="49"/>
        <v>0.28072574937352957</v>
      </c>
      <c r="K447" s="9">
        <f t="shared" si="50"/>
        <v>117404</v>
      </c>
      <c r="L447" s="128">
        <f t="shared" si="47"/>
        <v>-0.11512962800817439</v>
      </c>
      <c r="M447" s="9">
        <f t="shared" si="48"/>
        <v>-69689</v>
      </c>
      <c r="N447" s="128">
        <f>H447/H436</f>
        <v>3.4725463836037619E-2</v>
      </c>
      <c r="O447" s="209"/>
      <c r="P447" s="209"/>
      <c r="Q447" s="209"/>
    </row>
    <row r="448" spans="2:17" x14ac:dyDescent="0.25">
      <c r="B448" s="3" t="s">
        <v>285</v>
      </c>
      <c r="C448" s="4" t="s">
        <v>2</v>
      </c>
      <c r="D448" s="11">
        <v>366156</v>
      </c>
      <c r="E448" s="185">
        <v>438113</v>
      </c>
      <c r="F448" s="185">
        <v>482547</v>
      </c>
      <c r="G448" s="185">
        <v>518601</v>
      </c>
      <c r="H448" s="185">
        <v>461746</v>
      </c>
      <c r="I448" s="129"/>
      <c r="J448" s="128">
        <f t="shared" si="49"/>
        <v>0.26106359038224136</v>
      </c>
      <c r="K448" s="9">
        <f t="shared" si="50"/>
        <v>95590</v>
      </c>
      <c r="L448" s="128">
        <f t="shared" si="47"/>
        <v>-0.10963148933380384</v>
      </c>
      <c r="M448" s="9">
        <f t="shared" si="48"/>
        <v>-56855</v>
      </c>
      <c r="N448" s="128">
        <f>H448/H447</f>
        <v>0.86207759232291548</v>
      </c>
      <c r="O448" s="209"/>
      <c r="P448" s="209"/>
      <c r="Q448" s="209"/>
    </row>
    <row r="449" spans="2:17" ht="22.5" x14ac:dyDescent="0.25">
      <c r="B449" s="1" t="s">
        <v>292</v>
      </c>
      <c r="C449" s="2" t="s">
        <v>2</v>
      </c>
      <c r="D449" s="10">
        <v>283927</v>
      </c>
      <c r="E449" s="184">
        <v>296141</v>
      </c>
      <c r="F449" s="184">
        <v>112262</v>
      </c>
      <c r="G449" s="184">
        <v>234435</v>
      </c>
      <c r="H449" s="184">
        <v>343721</v>
      </c>
      <c r="I449" s="127"/>
      <c r="J449" s="128">
        <f t="shared" si="49"/>
        <v>0.21059638569068806</v>
      </c>
      <c r="K449" s="9">
        <f>H449-D449</f>
        <v>59794</v>
      </c>
      <c r="L449" s="128" t="s">
        <v>267</v>
      </c>
      <c r="M449" s="128" t="s">
        <v>267</v>
      </c>
      <c r="N449" s="128" t="s">
        <v>267</v>
      </c>
      <c r="O449" s="209"/>
      <c r="P449" s="209"/>
      <c r="Q449" s="209"/>
    </row>
    <row r="450" spans="2:17" x14ac:dyDescent="0.25">
      <c r="B450" s="3" t="s">
        <v>194</v>
      </c>
      <c r="C450" s="4" t="s">
        <v>2</v>
      </c>
      <c r="D450" s="11">
        <v>61514</v>
      </c>
      <c r="E450" s="185">
        <v>77632</v>
      </c>
      <c r="F450" s="185">
        <v>18771</v>
      </c>
      <c r="G450" s="185">
        <v>47588</v>
      </c>
      <c r="H450" s="185">
        <v>93333</v>
      </c>
      <c r="I450" s="127"/>
      <c r="J450" s="128">
        <f t="shared" si="49"/>
        <v>0.51726436258412711</v>
      </c>
      <c r="K450" s="9">
        <f t="shared" si="50"/>
        <v>31819</v>
      </c>
      <c r="L450" s="128" t="s">
        <v>267</v>
      </c>
      <c r="M450" s="128" t="s">
        <v>267</v>
      </c>
      <c r="N450" s="128">
        <f>H450/$H$449</f>
        <v>0.27153708967447437</v>
      </c>
      <c r="O450" s="209"/>
      <c r="P450" s="209"/>
      <c r="Q450" s="209"/>
    </row>
    <row r="451" spans="2:17" x14ac:dyDescent="0.25">
      <c r="B451" s="154" t="s">
        <v>279</v>
      </c>
      <c r="C451" s="6" t="s">
        <v>2</v>
      </c>
      <c r="D451" s="156">
        <v>1224</v>
      </c>
      <c r="E451" s="186">
        <v>1421</v>
      </c>
      <c r="F451" s="186">
        <v>694</v>
      </c>
      <c r="G451" s="186">
        <v>1724</v>
      </c>
      <c r="H451" s="186">
        <v>2472</v>
      </c>
      <c r="I451" s="157"/>
      <c r="J451" s="128">
        <f t="shared" si="49"/>
        <v>1.0196078431372548</v>
      </c>
      <c r="K451" s="9">
        <f t="shared" si="50"/>
        <v>1248</v>
      </c>
      <c r="L451" s="128" t="s">
        <v>267</v>
      </c>
      <c r="M451" s="128" t="s">
        <v>267</v>
      </c>
      <c r="N451" s="128">
        <f t="shared" ref="N451:N461" si="51">H451/$H$449</f>
        <v>7.1918794603762935E-3</v>
      </c>
      <c r="O451" s="209"/>
      <c r="P451" s="209"/>
      <c r="Q451" s="209"/>
    </row>
    <row r="452" spans="2:17" x14ac:dyDescent="0.25">
      <c r="B452" s="5" t="s">
        <v>293</v>
      </c>
      <c r="C452" s="4" t="s">
        <v>2</v>
      </c>
      <c r="D452" s="11">
        <v>57107</v>
      </c>
      <c r="E452" s="185">
        <v>69979</v>
      </c>
      <c r="F452" s="185">
        <v>16951</v>
      </c>
      <c r="G452" s="185">
        <v>43795</v>
      </c>
      <c r="H452" s="185">
        <v>87135</v>
      </c>
      <c r="I452" s="127"/>
      <c r="J452" s="128">
        <f t="shared" si="49"/>
        <v>0.52581995201989251</v>
      </c>
      <c r="K452" s="9">
        <f t="shared" si="50"/>
        <v>30028</v>
      </c>
      <c r="L452" s="128" t="s">
        <v>267</v>
      </c>
      <c r="M452" s="128" t="s">
        <v>267</v>
      </c>
      <c r="N452" s="128">
        <f t="shared" si="51"/>
        <v>0.25350502296921051</v>
      </c>
      <c r="O452" s="209"/>
      <c r="P452" s="209"/>
      <c r="Q452" s="209"/>
    </row>
    <row r="453" spans="2:17" x14ac:dyDescent="0.25">
      <c r="B453" s="5" t="s">
        <v>294</v>
      </c>
      <c r="C453" s="4" t="s">
        <v>2</v>
      </c>
      <c r="D453" s="11">
        <v>143</v>
      </c>
      <c r="E453" s="185">
        <v>233</v>
      </c>
      <c r="F453" s="185">
        <v>26</v>
      </c>
      <c r="G453" s="185">
        <v>69</v>
      </c>
      <c r="H453" s="185">
        <v>119</v>
      </c>
      <c r="I453" s="127"/>
      <c r="J453" s="128">
        <f t="shared" si="49"/>
        <v>-0.16783216783216781</v>
      </c>
      <c r="K453" s="9">
        <f t="shared" si="50"/>
        <v>-24</v>
      </c>
      <c r="L453" s="128" t="s">
        <v>267</v>
      </c>
      <c r="M453" s="128" t="s">
        <v>267</v>
      </c>
      <c r="N453" s="128">
        <f t="shared" si="51"/>
        <v>3.4621102580290411E-4</v>
      </c>
      <c r="O453" s="209"/>
      <c r="P453" s="209"/>
      <c r="Q453" s="209"/>
    </row>
    <row r="454" spans="2:17" x14ac:dyDescent="0.25">
      <c r="B454" s="5" t="s">
        <v>16</v>
      </c>
      <c r="C454" s="4" t="s">
        <v>2</v>
      </c>
      <c r="D454" s="11">
        <v>42104</v>
      </c>
      <c r="E454" s="185">
        <v>56046</v>
      </c>
      <c r="F454" s="185">
        <v>22761</v>
      </c>
      <c r="G454" s="185">
        <v>53125</v>
      </c>
      <c r="H454" s="185">
        <v>70657</v>
      </c>
      <c r="I454" s="127"/>
      <c r="J454" s="128">
        <f t="shared" si="49"/>
        <v>0.6781540946228386</v>
      </c>
      <c r="K454" s="9">
        <f t="shared" si="50"/>
        <v>28553</v>
      </c>
      <c r="L454" s="128" t="s">
        <v>267</v>
      </c>
      <c r="M454" s="128" t="s">
        <v>267</v>
      </c>
      <c r="N454" s="128">
        <f t="shared" si="51"/>
        <v>0.20556497857273778</v>
      </c>
      <c r="O454" s="209"/>
      <c r="P454" s="209"/>
      <c r="Q454" s="209"/>
    </row>
    <row r="455" spans="2:17" x14ac:dyDescent="0.25">
      <c r="B455" s="5" t="s">
        <v>284</v>
      </c>
      <c r="C455" s="4" t="s">
        <v>2</v>
      </c>
      <c r="D455" s="11">
        <v>68308</v>
      </c>
      <c r="E455" s="185">
        <v>12284</v>
      </c>
      <c r="F455" s="185">
        <v>1723</v>
      </c>
      <c r="G455" s="185">
        <v>8602</v>
      </c>
      <c r="H455" s="185">
        <v>9387</v>
      </c>
      <c r="I455" s="127"/>
      <c r="J455" s="128">
        <f t="shared" si="49"/>
        <v>-0.86257832171927151</v>
      </c>
      <c r="K455" s="9">
        <f t="shared" si="50"/>
        <v>-58921</v>
      </c>
      <c r="L455" s="128" t="s">
        <v>267</v>
      </c>
      <c r="M455" s="128" t="s">
        <v>267</v>
      </c>
      <c r="N455" s="128">
        <f t="shared" si="51"/>
        <v>2.7309940329511437E-2</v>
      </c>
      <c r="O455" s="209"/>
      <c r="P455" s="209"/>
      <c r="Q455" s="209"/>
    </row>
    <row r="456" spans="2:17" x14ac:dyDescent="0.25">
      <c r="B456" s="3" t="s">
        <v>285</v>
      </c>
      <c r="C456" s="4" t="s">
        <v>2</v>
      </c>
      <c r="D456" s="11">
        <v>1414</v>
      </c>
      <c r="E456" s="185">
        <v>2019</v>
      </c>
      <c r="F456" s="185">
        <v>402</v>
      </c>
      <c r="G456" s="185">
        <v>1724</v>
      </c>
      <c r="H456" s="185">
        <v>2027</v>
      </c>
      <c r="I456" s="127"/>
      <c r="J456" s="128">
        <f t="shared" si="49"/>
        <v>0.43352192362093356</v>
      </c>
      <c r="K456" s="9">
        <f t="shared" si="50"/>
        <v>613</v>
      </c>
      <c r="L456" s="128" t="s">
        <v>267</v>
      </c>
      <c r="M456" s="128" t="s">
        <v>267</v>
      </c>
      <c r="N456" s="128">
        <f t="shared" si="51"/>
        <v>5.8972247840545092E-3</v>
      </c>
      <c r="O456" s="209"/>
      <c r="P456" s="209"/>
      <c r="Q456" s="209"/>
    </row>
    <row r="457" spans="2:17" ht="22.5" x14ac:dyDescent="0.25">
      <c r="B457" s="5" t="s">
        <v>129</v>
      </c>
      <c r="C457" s="4" t="s">
        <v>2</v>
      </c>
      <c r="D457" s="11">
        <v>25303</v>
      </c>
      <c r="E457" s="185">
        <v>33289</v>
      </c>
      <c r="F457" s="185">
        <v>7798</v>
      </c>
      <c r="G457" s="185">
        <v>19114</v>
      </c>
      <c r="H457" s="185">
        <v>29675</v>
      </c>
      <c r="I457" s="127"/>
      <c r="J457" s="128">
        <f t="shared" si="49"/>
        <v>0.17278583567165939</v>
      </c>
      <c r="K457" s="9">
        <f t="shared" si="50"/>
        <v>4372</v>
      </c>
      <c r="L457" s="128" t="s">
        <v>267</v>
      </c>
      <c r="M457" s="128" t="s">
        <v>267</v>
      </c>
      <c r="N457" s="128">
        <f t="shared" si="51"/>
        <v>8.633455622437966E-2</v>
      </c>
      <c r="O457" s="209"/>
      <c r="P457" s="209"/>
      <c r="Q457" s="209"/>
    </row>
    <row r="458" spans="2:17" x14ac:dyDescent="0.25">
      <c r="B458" s="3" t="s">
        <v>285</v>
      </c>
      <c r="C458" s="4" t="s">
        <v>2</v>
      </c>
      <c r="D458" s="11">
        <v>17897</v>
      </c>
      <c r="E458" s="185">
        <v>23724</v>
      </c>
      <c r="F458" s="185">
        <v>5706</v>
      </c>
      <c r="G458" s="185">
        <v>13551</v>
      </c>
      <c r="H458" s="185">
        <v>21331</v>
      </c>
      <c r="I458" s="127"/>
      <c r="J458" s="128">
        <f t="shared" si="49"/>
        <v>0.19187573336313357</v>
      </c>
      <c r="K458" s="9">
        <f t="shared" si="50"/>
        <v>3434</v>
      </c>
      <c r="L458" s="128" t="s">
        <v>267</v>
      </c>
      <c r="M458" s="128" t="s">
        <v>267</v>
      </c>
      <c r="N458" s="128">
        <f t="shared" si="51"/>
        <v>6.2059053709258384E-2</v>
      </c>
      <c r="O458" s="209"/>
      <c r="P458" s="209"/>
      <c r="Q458" s="209"/>
    </row>
    <row r="459" spans="2:17" x14ac:dyDescent="0.25">
      <c r="B459" s="5" t="s">
        <v>130</v>
      </c>
      <c r="C459" s="4" t="s">
        <v>2</v>
      </c>
      <c r="D459" s="11">
        <v>1436</v>
      </c>
      <c r="E459" s="185">
        <v>1978</v>
      </c>
      <c r="F459" s="185">
        <v>435</v>
      </c>
      <c r="G459" s="185">
        <v>1026</v>
      </c>
      <c r="H459" s="185">
        <v>1359</v>
      </c>
      <c r="I459" s="127"/>
      <c r="J459" s="128">
        <f t="shared" si="49"/>
        <v>-5.3621169916434508E-2</v>
      </c>
      <c r="K459" s="9">
        <f t="shared" si="50"/>
        <v>-77</v>
      </c>
      <c r="L459" s="128" t="s">
        <v>267</v>
      </c>
      <c r="M459" s="128" t="s">
        <v>267</v>
      </c>
      <c r="N459" s="128">
        <f t="shared" si="51"/>
        <v>3.9537881013961907E-3</v>
      </c>
      <c r="O459" s="209"/>
      <c r="P459" s="209"/>
      <c r="Q459" s="209"/>
    </row>
    <row r="460" spans="2:17" x14ac:dyDescent="0.25">
      <c r="B460" s="5" t="s">
        <v>20</v>
      </c>
      <c r="C460" s="4" t="s">
        <v>2</v>
      </c>
      <c r="D460" s="11">
        <v>45161</v>
      </c>
      <c r="E460" s="185">
        <v>59990</v>
      </c>
      <c r="F460" s="185">
        <v>14650</v>
      </c>
      <c r="G460" s="185">
        <v>30640</v>
      </c>
      <c r="H460" s="185">
        <v>41659</v>
      </c>
      <c r="I460" s="127"/>
      <c r="J460" s="128">
        <f t="shared" si="49"/>
        <v>-7.7544784216469931E-2</v>
      </c>
      <c r="K460" s="9">
        <f t="shared" si="50"/>
        <v>-3502</v>
      </c>
      <c r="L460" s="128" t="s">
        <v>267</v>
      </c>
      <c r="M460" s="128" t="s">
        <v>267</v>
      </c>
      <c r="N460" s="128">
        <f t="shared" si="51"/>
        <v>0.121200043058178</v>
      </c>
      <c r="O460" s="209"/>
      <c r="P460" s="209"/>
      <c r="Q460" s="209"/>
    </row>
    <row r="461" spans="2:17" x14ac:dyDescent="0.25">
      <c r="B461" s="3" t="s">
        <v>285</v>
      </c>
      <c r="C461" s="4" t="s">
        <v>2</v>
      </c>
      <c r="D461" s="11">
        <v>39804</v>
      </c>
      <c r="E461" s="185">
        <v>52349</v>
      </c>
      <c r="F461" s="185">
        <v>12674</v>
      </c>
      <c r="G461" s="185">
        <v>26538</v>
      </c>
      <c r="H461" s="185">
        <v>35756</v>
      </c>
      <c r="I461" s="127"/>
      <c r="J461" s="128">
        <f t="shared" si="49"/>
        <v>-0.1016983217767059</v>
      </c>
      <c r="K461" s="9">
        <f t="shared" si="50"/>
        <v>-4048</v>
      </c>
      <c r="L461" s="128" t="s">
        <v>267</v>
      </c>
      <c r="M461" s="128" t="s">
        <v>267</v>
      </c>
      <c r="N461" s="128">
        <f t="shared" si="51"/>
        <v>0.10402623057654319</v>
      </c>
      <c r="O461" s="209"/>
      <c r="P461" s="209"/>
      <c r="Q461" s="209"/>
    </row>
    <row r="462" spans="2:17" ht="22.5" x14ac:dyDescent="0.25">
      <c r="B462" s="1" t="s">
        <v>295</v>
      </c>
      <c r="C462" s="2" t="s">
        <v>2</v>
      </c>
      <c r="D462" s="10">
        <v>145914</v>
      </c>
      <c r="E462" s="184">
        <v>69285</v>
      </c>
      <c r="F462" s="184">
        <v>112262</v>
      </c>
      <c r="G462" s="184">
        <v>122153</v>
      </c>
      <c r="H462" s="184">
        <v>110182</v>
      </c>
      <c r="I462" s="127"/>
      <c r="J462" s="128">
        <f t="shared" si="49"/>
        <v>-0.24488397275107254</v>
      </c>
      <c r="K462" s="9">
        <f t="shared" si="50"/>
        <v>-35732</v>
      </c>
      <c r="L462" s="128">
        <f t="shared" ref="L462:L474" si="52">H462/G462-1</f>
        <v>-9.8000049118728172E-2</v>
      </c>
      <c r="M462" s="9">
        <f t="shared" ref="M462:M513" si="53">H462-G462</f>
        <v>-11971</v>
      </c>
      <c r="N462" s="128" t="s">
        <v>267</v>
      </c>
      <c r="O462" s="209"/>
      <c r="P462" s="209"/>
      <c r="Q462" s="209"/>
    </row>
    <row r="463" spans="2:17" x14ac:dyDescent="0.25">
      <c r="B463" s="3" t="s">
        <v>287</v>
      </c>
      <c r="C463" s="4" t="s">
        <v>2</v>
      </c>
      <c r="D463" s="11">
        <v>31907</v>
      </c>
      <c r="E463" s="185">
        <v>16118</v>
      </c>
      <c r="F463" s="185">
        <v>18771</v>
      </c>
      <c r="G463" s="185">
        <v>28817</v>
      </c>
      <c r="H463" s="185">
        <v>45745</v>
      </c>
      <c r="I463" s="127"/>
      <c r="J463" s="128">
        <f t="shared" si="49"/>
        <v>0.43369793462249673</v>
      </c>
      <c r="K463" s="9">
        <f t="shared" si="50"/>
        <v>13838</v>
      </c>
      <c r="L463" s="128">
        <f t="shared" si="52"/>
        <v>0.58743103029461774</v>
      </c>
      <c r="M463" s="9">
        <f t="shared" si="53"/>
        <v>16928</v>
      </c>
      <c r="N463" s="128">
        <f t="shared" ref="N463:N474" si="54">H463/$H$462</f>
        <v>0.41517670762919534</v>
      </c>
      <c r="O463" s="209"/>
      <c r="P463" s="209"/>
      <c r="Q463" s="209"/>
    </row>
    <row r="464" spans="2:17" x14ac:dyDescent="0.25">
      <c r="B464" s="154" t="s">
        <v>279</v>
      </c>
      <c r="C464" s="6" t="s">
        <v>2</v>
      </c>
      <c r="D464" s="155">
        <v>501</v>
      </c>
      <c r="E464" s="186">
        <v>197</v>
      </c>
      <c r="F464" s="186">
        <v>694</v>
      </c>
      <c r="G464" s="186">
        <v>1030</v>
      </c>
      <c r="H464" s="186">
        <v>748</v>
      </c>
      <c r="I464" s="157"/>
      <c r="J464" s="128" t="s">
        <v>267</v>
      </c>
      <c r="K464" s="128" t="s">
        <v>267</v>
      </c>
      <c r="L464" s="128">
        <f t="shared" si="52"/>
        <v>-0.27378640776699026</v>
      </c>
      <c r="M464" s="9">
        <f t="shared" si="53"/>
        <v>-282</v>
      </c>
      <c r="N464" s="128">
        <f t="shared" si="54"/>
        <v>6.7887676753008658E-3</v>
      </c>
      <c r="O464" s="209"/>
      <c r="P464" s="209"/>
      <c r="Q464" s="209"/>
    </row>
    <row r="465" spans="2:17" x14ac:dyDescent="0.25">
      <c r="B465" s="5" t="s">
        <v>293</v>
      </c>
      <c r="C465" s="4" t="s">
        <v>2</v>
      </c>
      <c r="D465" s="11">
        <v>39202</v>
      </c>
      <c r="E465" s="185">
        <v>12872</v>
      </c>
      <c r="F465" s="185">
        <v>16951</v>
      </c>
      <c r="G465" s="185">
        <v>26844</v>
      </c>
      <c r="H465" s="185">
        <v>43340</v>
      </c>
      <c r="I465" s="127"/>
      <c r="J465" s="128">
        <f t="shared" ref="J465:J486" si="55">H465/D465-1</f>
        <v>0.10555583898780685</v>
      </c>
      <c r="K465" s="9">
        <f t="shared" ref="K465:K496" si="56">H465-D465</f>
        <v>4138</v>
      </c>
      <c r="L465" s="128">
        <f t="shared" si="52"/>
        <v>0.61451348532260464</v>
      </c>
      <c r="M465" s="9">
        <f t="shared" si="53"/>
        <v>16496</v>
      </c>
      <c r="N465" s="128">
        <f t="shared" si="54"/>
        <v>0.39334918589243251</v>
      </c>
      <c r="O465" s="209"/>
      <c r="P465" s="209"/>
      <c r="Q465" s="209"/>
    </row>
    <row r="466" spans="2:17" x14ac:dyDescent="0.25">
      <c r="B466" s="5" t="s">
        <v>294</v>
      </c>
      <c r="C466" s="4" t="s">
        <v>2</v>
      </c>
      <c r="D466" s="11">
        <v>54</v>
      </c>
      <c r="E466" s="185">
        <v>90</v>
      </c>
      <c r="F466" s="185">
        <v>26</v>
      </c>
      <c r="G466" s="185">
        <v>43</v>
      </c>
      <c r="H466" s="185">
        <v>50</v>
      </c>
      <c r="I466" s="127"/>
      <c r="J466" s="128">
        <f t="shared" si="55"/>
        <v>-7.407407407407407E-2</v>
      </c>
      <c r="K466" s="9">
        <f t="shared" si="56"/>
        <v>-4</v>
      </c>
      <c r="L466" s="128">
        <f t="shared" si="52"/>
        <v>0.16279069767441867</v>
      </c>
      <c r="M466" s="9">
        <f t="shared" si="53"/>
        <v>7</v>
      </c>
      <c r="N466" s="128">
        <f t="shared" si="54"/>
        <v>4.5379463070192952E-4</v>
      </c>
      <c r="O466" s="209"/>
      <c r="P466" s="209"/>
      <c r="Q466" s="209"/>
    </row>
    <row r="467" spans="2:17" x14ac:dyDescent="0.25">
      <c r="B467" s="5" t="s">
        <v>288</v>
      </c>
      <c r="C467" s="4" t="s">
        <v>2</v>
      </c>
      <c r="D467" s="11">
        <v>18436</v>
      </c>
      <c r="E467" s="185">
        <v>13944</v>
      </c>
      <c r="F467" s="185">
        <v>22761</v>
      </c>
      <c r="G467" s="185">
        <v>30364</v>
      </c>
      <c r="H467" s="185">
        <v>17532</v>
      </c>
      <c r="I467" s="127"/>
      <c r="J467" s="128">
        <f t="shared" si="55"/>
        <v>-4.9034497721848536E-2</v>
      </c>
      <c r="K467" s="9">
        <f t="shared" si="56"/>
        <v>-904</v>
      </c>
      <c r="L467" s="128">
        <f t="shared" si="52"/>
        <v>-0.42260571729679886</v>
      </c>
      <c r="M467" s="9">
        <f t="shared" si="53"/>
        <v>-12832</v>
      </c>
      <c r="N467" s="128">
        <f t="shared" si="54"/>
        <v>0.15911854930932456</v>
      </c>
      <c r="O467" s="209"/>
      <c r="P467" s="209"/>
      <c r="Q467" s="209"/>
    </row>
    <row r="468" spans="2:17" x14ac:dyDescent="0.25">
      <c r="B468" s="5" t="s">
        <v>289</v>
      </c>
      <c r="C468" s="4" t="s">
        <v>2</v>
      </c>
      <c r="D468" s="11">
        <v>62565</v>
      </c>
      <c r="E468" s="185">
        <v>1629</v>
      </c>
      <c r="F468" s="185">
        <v>1723</v>
      </c>
      <c r="G468" s="185">
        <v>6879</v>
      </c>
      <c r="H468" s="185">
        <v>1685</v>
      </c>
      <c r="I468" s="127"/>
      <c r="J468" s="128">
        <f t="shared" si="55"/>
        <v>-0.97306800927035886</v>
      </c>
      <c r="K468" s="9">
        <f t="shared" si="56"/>
        <v>-60880</v>
      </c>
      <c r="L468" s="128">
        <f t="shared" si="52"/>
        <v>-0.75505160633813051</v>
      </c>
      <c r="M468" s="9">
        <f t="shared" si="53"/>
        <v>-5194</v>
      </c>
      <c r="N468" s="128">
        <f t="shared" si="54"/>
        <v>1.5292879054655026E-2</v>
      </c>
      <c r="O468" s="209"/>
      <c r="P468" s="209"/>
      <c r="Q468" s="209"/>
    </row>
    <row r="469" spans="2:17" x14ac:dyDescent="0.25">
      <c r="B469" s="3" t="s">
        <v>285</v>
      </c>
      <c r="C469" s="4" t="s">
        <v>2</v>
      </c>
      <c r="D469" s="11">
        <v>414</v>
      </c>
      <c r="E469" s="185">
        <v>521</v>
      </c>
      <c r="F469" s="185">
        <v>402</v>
      </c>
      <c r="G469" s="185">
        <v>1322</v>
      </c>
      <c r="H469" s="185">
        <v>347</v>
      </c>
      <c r="I469" s="127"/>
      <c r="J469" s="128">
        <f t="shared" si="55"/>
        <v>-0.16183574879227058</v>
      </c>
      <c r="K469" s="9">
        <f t="shared" si="56"/>
        <v>-67</v>
      </c>
      <c r="L469" s="128">
        <f t="shared" si="52"/>
        <v>-0.73751891074130105</v>
      </c>
      <c r="M469" s="9">
        <f t="shared" si="53"/>
        <v>-975</v>
      </c>
      <c r="N469" s="128">
        <f t="shared" si="54"/>
        <v>3.1493347370713911E-3</v>
      </c>
      <c r="O469" s="209"/>
      <c r="P469" s="209"/>
      <c r="Q469" s="209"/>
    </row>
    <row r="470" spans="2:17" ht="22.5" x14ac:dyDescent="0.25">
      <c r="B470" s="5" t="s">
        <v>290</v>
      </c>
      <c r="C470" s="4" t="s">
        <v>2</v>
      </c>
      <c r="D470" s="11">
        <v>7822</v>
      </c>
      <c r="E470" s="185">
        <v>8443</v>
      </c>
      <c r="F470" s="185">
        <v>7798</v>
      </c>
      <c r="G470" s="185">
        <v>11296</v>
      </c>
      <c r="H470" s="185">
        <v>10538</v>
      </c>
      <c r="I470" s="127"/>
      <c r="J470" s="128">
        <f t="shared" si="55"/>
        <v>0.34722577345947325</v>
      </c>
      <c r="K470" s="9">
        <f t="shared" si="56"/>
        <v>2716</v>
      </c>
      <c r="L470" s="128">
        <f t="shared" si="52"/>
        <v>-6.7103399433427802E-2</v>
      </c>
      <c r="M470" s="9">
        <f t="shared" si="53"/>
        <v>-758</v>
      </c>
      <c r="N470" s="128">
        <f t="shared" si="54"/>
        <v>9.5641756366738676E-2</v>
      </c>
      <c r="O470" s="209"/>
      <c r="P470" s="209"/>
      <c r="Q470" s="209"/>
    </row>
    <row r="471" spans="2:17" x14ac:dyDescent="0.25">
      <c r="B471" s="3" t="s">
        <v>285</v>
      </c>
      <c r="C471" s="4" t="s">
        <v>2</v>
      </c>
      <c r="D471" s="11">
        <v>5933</v>
      </c>
      <c r="E471" s="185">
        <v>6103</v>
      </c>
      <c r="F471" s="185">
        <v>5706</v>
      </c>
      <c r="G471" s="185">
        <v>7827</v>
      </c>
      <c r="H471" s="185">
        <v>7757</v>
      </c>
      <c r="I471" s="127"/>
      <c r="J471" s="128">
        <f t="shared" si="55"/>
        <v>0.30743300185403677</v>
      </c>
      <c r="K471" s="9">
        <f t="shared" si="56"/>
        <v>1824</v>
      </c>
      <c r="L471" s="128">
        <f t="shared" si="52"/>
        <v>-8.9434010476555637E-3</v>
      </c>
      <c r="M471" s="9">
        <f t="shared" si="53"/>
        <v>-70</v>
      </c>
      <c r="N471" s="128">
        <f t="shared" si="54"/>
        <v>7.0401699007097349E-2</v>
      </c>
      <c r="O471" s="209"/>
      <c r="P471" s="209"/>
      <c r="Q471" s="209"/>
    </row>
    <row r="472" spans="2:17" x14ac:dyDescent="0.25">
      <c r="B472" s="5" t="s">
        <v>153</v>
      </c>
      <c r="C472" s="4" t="s">
        <v>2</v>
      </c>
      <c r="D472" s="11">
        <v>538</v>
      </c>
      <c r="E472" s="185">
        <v>526</v>
      </c>
      <c r="F472" s="185">
        <v>435</v>
      </c>
      <c r="G472" s="185">
        <v>591</v>
      </c>
      <c r="H472" s="185">
        <v>352</v>
      </c>
      <c r="I472" s="127"/>
      <c r="J472" s="128">
        <f t="shared" si="55"/>
        <v>-0.34572490706319703</v>
      </c>
      <c r="K472" s="9">
        <f t="shared" si="56"/>
        <v>-186</v>
      </c>
      <c r="L472" s="128">
        <f t="shared" si="52"/>
        <v>-0.4043993231810491</v>
      </c>
      <c r="M472" s="9">
        <f t="shared" si="53"/>
        <v>-239</v>
      </c>
      <c r="N472" s="128">
        <f t="shared" si="54"/>
        <v>3.1947142001415838E-3</v>
      </c>
      <c r="O472" s="209"/>
      <c r="P472" s="209"/>
      <c r="Q472" s="209"/>
    </row>
    <row r="473" spans="2:17" x14ac:dyDescent="0.25">
      <c r="B473" s="5" t="s">
        <v>291</v>
      </c>
      <c r="C473" s="4" t="s">
        <v>2</v>
      </c>
      <c r="D473" s="11">
        <v>9845</v>
      </c>
      <c r="E473" s="185">
        <v>13194</v>
      </c>
      <c r="F473" s="185">
        <v>14650</v>
      </c>
      <c r="G473" s="185">
        <v>15990</v>
      </c>
      <c r="H473" s="185">
        <v>11019</v>
      </c>
      <c r="I473" s="127"/>
      <c r="J473" s="128">
        <f t="shared" si="55"/>
        <v>0.11924834941594709</v>
      </c>
      <c r="K473" s="9">
        <f t="shared" si="56"/>
        <v>1174</v>
      </c>
      <c r="L473" s="128">
        <f t="shared" si="52"/>
        <v>-0.31088180112570352</v>
      </c>
      <c r="M473" s="9">
        <f t="shared" si="53"/>
        <v>-4971</v>
      </c>
      <c r="N473" s="128">
        <f t="shared" si="54"/>
        <v>0.10000726071409123</v>
      </c>
      <c r="O473" s="209"/>
      <c r="P473" s="209"/>
      <c r="Q473" s="209"/>
    </row>
    <row r="474" spans="2:17" ht="15.75" thickBot="1" x14ac:dyDescent="0.3">
      <c r="B474" s="7" t="s">
        <v>285</v>
      </c>
      <c r="C474" s="8" t="s">
        <v>2</v>
      </c>
      <c r="D474" s="130">
        <v>8583</v>
      </c>
      <c r="E474" s="187">
        <v>11311</v>
      </c>
      <c r="F474" s="187">
        <v>12674</v>
      </c>
      <c r="G474" s="187">
        <v>13864</v>
      </c>
      <c r="H474" s="187">
        <v>9218</v>
      </c>
      <c r="I474" s="127"/>
      <c r="J474" s="128">
        <f t="shared" si="55"/>
        <v>7.3983455668181319E-2</v>
      </c>
      <c r="K474" s="9">
        <f t="shared" si="56"/>
        <v>635</v>
      </c>
      <c r="L474" s="128">
        <f t="shared" si="52"/>
        <v>-0.33511252163877669</v>
      </c>
      <c r="M474" s="9">
        <f t="shared" si="53"/>
        <v>-4646</v>
      </c>
      <c r="N474" s="128">
        <f t="shared" si="54"/>
        <v>8.3661578116207724E-2</v>
      </c>
      <c r="O474" s="209"/>
      <c r="P474" s="209"/>
      <c r="Q474" s="209"/>
    </row>
    <row r="475" spans="2:17" x14ac:dyDescent="0.25">
      <c r="B475" s="131" t="s">
        <v>296</v>
      </c>
      <c r="C475" s="132" t="s">
        <v>297</v>
      </c>
      <c r="D475" s="153">
        <v>240780292.07427999</v>
      </c>
      <c r="E475" s="153">
        <v>243333622.29730999</v>
      </c>
      <c r="F475" s="153">
        <v>249497550.60102999</v>
      </c>
      <c r="G475" s="153">
        <v>262733631.43814999</v>
      </c>
      <c r="H475" s="153">
        <v>277028795.72555</v>
      </c>
      <c r="I475" s="153"/>
      <c r="J475" s="128">
        <f t="shared" si="55"/>
        <v>0.15054597425310634</v>
      </c>
      <c r="K475" s="9">
        <f t="shared" si="56"/>
        <v>36248503.651270002</v>
      </c>
      <c r="L475" s="128">
        <f>IFERROR(H475/G475-1,"-")</f>
        <v>5.4409343064118598E-2</v>
      </c>
      <c r="M475" s="9">
        <f t="shared" si="53"/>
        <v>14295164.287400007</v>
      </c>
      <c r="N475" s="128" t="s">
        <v>267</v>
      </c>
      <c r="O475" s="209"/>
      <c r="P475" s="209"/>
      <c r="Q475" s="209"/>
    </row>
    <row r="476" spans="2:17" x14ac:dyDescent="0.25">
      <c r="B476" s="133" t="s">
        <v>298</v>
      </c>
      <c r="C476" s="134" t="s">
        <v>297</v>
      </c>
      <c r="D476" s="153">
        <v>122176256.1796</v>
      </c>
      <c r="E476" s="153">
        <v>128746911.19938999</v>
      </c>
      <c r="F476" s="153">
        <v>127547056.97458</v>
      </c>
      <c r="G476" s="153">
        <v>118885290.75593001</v>
      </c>
      <c r="H476" s="153">
        <v>134751710.71823999</v>
      </c>
      <c r="I476" s="153"/>
      <c r="J476" s="128">
        <f t="shared" si="55"/>
        <v>0.10292879264653498</v>
      </c>
      <c r="K476" s="9">
        <f t="shared" si="56"/>
        <v>12575454.538639992</v>
      </c>
      <c r="L476" s="128">
        <f t="shared" ref="L476:L513" si="57">IFERROR(H476/G476-1,"")</f>
        <v>0.13345990796189877</v>
      </c>
      <c r="M476" s="9">
        <f t="shared" si="53"/>
        <v>15866419.962309986</v>
      </c>
      <c r="N476" s="128" t="s">
        <v>267</v>
      </c>
      <c r="O476" s="209"/>
      <c r="P476" s="209"/>
      <c r="Q476" s="209"/>
    </row>
    <row r="477" spans="2:17" x14ac:dyDescent="0.25">
      <c r="B477" s="135" t="s">
        <v>299</v>
      </c>
      <c r="C477" s="136" t="s">
        <v>297</v>
      </c>
      <c r="D477" s="137">
        <v>-72660748.943159997</v>
      </c>
      <c r="E477" s="137">
        <v>-75521042.505250007</v>
      </c>
      <c r="F477" s="137">
        <v>-77437461.136779994</v>
      </c>
      <c r="G477" s="137">
        <v>-82503823.30889</v>
      </c>
      <c r="H477" s="137">
        <v>-90807309.994589999</v>
      </c>
      <c r="I477" s="127"/>
      <c r="J477" s="128">
        <f t="shared" si="55"/>
        <v>0.24974365548620248</v>
      </c>
      <c r="K477" s="9">
        <f t="shared" si="56"/>
        <v>-18146561.051430002</v>
      </c>
      <c r="L477" s="128">
        <f t="shared" si="57"/>
        <v>0.1006436593200315</v>
      </c>
      <c r="M477" s="9">
        <f t="shared" si="53"/>
        <v>-8303486.6856999993</v>
      </c>
      <c r="N477" s="128" t="s">
        <v>267</v>
      </c>
      <c r="O477" s="209"/>
      <c r="P477" s="209"/>
      <c r="Q477" s="209"/>
    </row>
    <row r="478" spans="2:17" x14ac:dyDescent="0.25">
      <c r="B478" s="135" t="s">
        <v>300</v>
      </c>
      <c r="C478" s="136" t="s">
        <v>297</v>
      </c>
      <c r="D478" s="137">
        <v>-1922291.8711099999</v>
      </c>
      <c r="E478" s="137">
        <v>-1914199.20902</v>
      </c>
      <c r="F478" s="137">
        <v>-1691023.4002400001</v>
      </c>
      <c r="G478" s="137">
        <v>-1908830.8389000001</v>
      </c>
      <c r="H478" s="137">
        <v>-1981597.1023800001</v>
      </c>
      <c r="I478" s="127"/>
      <c r="J478" s="128">
        <f t="shared" si="55"/>
        <v>3.0851314600709001E-2</v>
      </c>
      <c r="K478" s="9">
        <f t="shared" si="56"/>
        <v>-59305.231270000106</v>
      </c>
      <c r="L478" s="128">
        <f t="shared" si="57"/>
        <v>3.8120854921818381E-2</v>
      </c>
      <c r="M478" s="9">
        <f t="shared" si="53"/>
        <v>-72766.263479999965</v>
      </c>
      <c r="N478" s="128" t="s">
        <v>267</v>
      </c>
      <c r="O478" s="209"/>
      <c r="P478" s="209"/>
      <c r="Q478" s="209"/>
    </row>
    <row r="479" spans="2:17" x14ac:dyDescent="0.25">
      <c r="B479" s="135" t="s">
        <v>301</v>
      </c>
      <c r="C479" s="136" t="s">
        <v>297</v>
      </c>
      <c r="D479" s="137">
        <v>7595381.6040500002</v>
      </c>
      <c r="E479" s="137">
        <v>6061232.2553700004</v>
      </c>
      <c r="F479" s="137">
        <v>8081256.8317400003</v>
      </c>
      <c r="G479" s="137">
        <v>8241767.6557200002</v>
      </c>
      <c r="H479" s="137">
        <v>7555063.15154</v>
      </c>
      <c r="I479" s="127"/>
      <c r="J479" s="128">
        <f t="shared" si="55"/>
        <v>-5.3082852991219731E-3</v>
      </c>
      <c r="K479" s="9">
        <f t="shared" si="56"/>
        <v>-40318.452510000207</v>
      </c>
      <c r="L479" s="128">
        <f t="shared" si="57"/>
        <v>-8.3320051336731038E-2</v>
      </c>
      <c r="M479" s="9">
        <f t="shared" si="53"/>
        <v>-686704.50418000016</v>
      </c>
      <c r="N479" s="128" t="s">
        <v>267</v>
      </c>
      <c r="O479" s="209"/>
      <c r="P479" s="209"/>
      <c r="Q479" s="209"/>
    </row>
    <row r="480" spans="2:17" x14ac:dyDescent="0.25">
      <c r="B480" s="135" t="s">
        <v>302</v>
      </c>
      <c r="C480" s="136" t="s">
        <v>297</v>
      </c>
      <c r="D480" s="137">
        <v>-8745145.8373000007</v>
      </c>
      <c r="E480" s="137">
        <v>-8070724.19967</v>
      </c>
      <c r="F480" s="137">
        <v>-9102621.6985899992</v>
      </c>
      <c r="G480" s="137">
        <v>-10641240.95489</v>
      </c>
      <c r="H480" s="137">
        <v>-10176679.25564</v>
      </c>
      <c r="I480" s="127"/>
      <c r="J480" s="128">
        <f t="shared" si="55"/>
        <v>0.16369463070978063</v>
      </c>
      <c r="K480" s="9">
        <f t="shared" si="56"/>
        <v>-1431533.4183399994</v>
      </c>
      <c r="L480" s="128">
        <f t="shared" si="57"/>
        <v>-4.3656722107821344E-2</v>
      </c>
      <c r="M480" s="9">
        <f t="shared" si="53"/>
        <v>464561.6992499996</v>
      </c>
      <c r="N480" s="128" t="s">
        <v>267</v>
      </c>
      <c r="O480" s="209"/>
      <c r="P480" s="209"/>
      <c r="Q480" s="209"/>
    </row>
    <row r="481" spans="2:17" x14ac:dyDescent="0.25">
      <c r="B481" s="138" t="s">
        <v>303</v>
      </c>
      <c r="C481" s="139" t="s">
        <v>297</v>
      </c>
      <c r="D481" s="137">
        <v>-34876147.879029997</v>
      </c>
      <c r="E481" s="137">
        <v>-41486823.370750003</v>
      </c>
      <c r="F481" s="137">
        <v>-33192227.0033</v>
      </c>
      <c r="G481" s="137">
        <v>-33429397.470869999</v>
      </c>
      <c r="H481" s="137">
        <v>-33647143.995399997</v>
      </c>
      <c r="I481" s="140"/>
      <c r="J481" s="128">
        <f t="shared" si="55"/>
        <v>-3.5239094864859322E-2</v>
      </c>
      <c r="K481" s="9">
        <f t="shared" si="56"/>
        <v>1229003.8836300001</v>
      </c>
      <c r="L481" s="128">
        <f t="shared" si="57"/>
        <v>6.5136239658443174E-3</v>
      </c>
      <c r="M481" s="9">
        <f t="shared" si="53"/>
        <v>-217746.52452999726</v>
      </c>
      <c r="N481" s="128" t="s">
        <v>267</v>
      </c>
      <c r="O481" s="209"/>
      <c r="P481" s="199"/>
      <c r="Q481" s="209"/>
    </row>
    <row r="482" spans="2:17" ht="22.5" x14ac:dyDescent="0.25">
      <c r="B482" s="138" t="s">
        <v>304</v>
      </c>
      <c r="C482" s="139" t="s">
        <v>3</v>
      </c>
      <c r="D482" s="141">
        <v>0.73619668857780096</v>
      </c>
      <c r="E482" s="141">
        <v>0.72053693938954821</v>
      </c>
      <c r="F482" s="141">
        <v>0.76838539767900005</v>
      </c>
      <c r="G482" s="141">
        <v>0.70282776174200001</v>
      </c>
      <c r="H482" s="141">
        <v>0.68530839809099997</v>
      </c>
      <c r="I482" s="140"/>
      <c r="J482" s="128">
        <f t="shared" si="55"/>
        <v>-6.9123226545759087E-2</v>
      </c>
      <c r="K482" s="9">
        <f t="shared" si="56"/>
        <v>-5.0888290486800991E-2</v>
      </c>
      <c r="L482" s="128">
        <f t="shared" si="57"/>
        <v>-2.4926965900688436E-2</v>
      </c>
      <c r="M482" s="9">
        <f t="shared" si="53"/>
        <v>-1.7519363651000042E-2</v>
      </c>
      <c r="N482" s="128" t="s">
        <v>267</v>
      </c>
      <c r="O482" s="209"/>
      <c r="P482" s="209"/>
      <c r="Q482" s="209"/>
    </row>
    <row r="483" spans="2:17" ht="21.75" customHeight="1" thickBot="1" x14ac:dyDescent="0.3">
      <c r="B483" s="142" t="s">
        <v>305</v>
      </c>
      <c r="C483" s="143" t="s">
        <v>297</v>
      </c>
      <c r="D483" s="144">
        <v>-25675704.578891579</v>
      </c>
      <c r="E483" s="144">
        <v>-29892788.736554988</v>
      </c>
      <c r="F483" s="144">
        <v>-25504422.5458102</v>
      </c>
      <c r="G483" s="144">
        <v>-23495108.600837499</v>
      </c>
      <c r="H483" s="144">
        <v>-23058670.351852801</v>
      </c>
      <c r="I483" s="145"/>
      <c r="J483" s="128">
        <f t="shared" si="55"/>
        <v>-0.10192648147191585</v>
      </c>
      <c r="K483" s="9">
        <f t="shared" si="56"/>
        <v>2617034.2270387784</v>
      </c>
      <c r="L483" s="128">
        <f t="shared" si="57"/>
        <v>-1.857570681623244E-2</v>
      </c>
      <c r="M483" s="9">
        <f t="shared" si="53"/>
        <v>436438.24898469821</v>
      </c>
      <c r="N483" s="128" t="s">
        <v>267</v>
      </c>
      <c r="O483" s="209"/>
      <c r="P483" s="199"/>
      <c r="Q483" s="209"/>
    </row>
    <row r="484" spans="2:17" ht="22.5" x14ac:dyDescent="0.25">
      <c r="B484" s="146" t="s">
        <v>306</v>
      </c>
      <c r="C484" s="147" t="s">
        <v>297</v>
      </c>
      <c r="D484" s="148">
        <v>41989554.876699999</v>
      </c>
      <c r="E484" s="188">
        <v>43936017.074320003</v>
      </c>
      <c r="F484" s="188">
        <v>43683374.930399999</v>
      </c>
      <c r="G484" s="188">
        <v>45128278.993040003</v>
      </c>
      <c r="H484" s="188">
        <v>47451369.83512</v>
      </c>
      <c r="I484" s="149"/>
      <c r="J484" s="128">
        <f t="shared" si="55"/>
        <v>0.13007556223109096</v>
      </c>
      <c r="K484" s="9">
        <f t="shared" si="56"/>
        <v>5461814.958420001</v>
      </c>
      <c r="L484" s="128">
        <f t="shared" si="57"/>
        <v>5.1477496902513797E-2</v>
      </c>
      <c r="M484" s="9">
        <f t="shared" si="53"/>
        <v>2323090.8420799971</v>
      </c>
      <c r="N484" s="128" t="s">
        <v>267</v>
      </c>
      <c r="O484" s="209"/>
      <c r="P484" s="199"/>
      <c r="Q484" s="209"/>
    </row>
    <row r="485" spans="2:17" x14ac:dyDescent="0.25">
      <c r="B485" s="133" t="s">
        <v>307</v>
      </c>
      <c r="C485" s="134" t="s">
        <v>297</v>
      </c>
      <c r="D485" s="150">
        <v>30191025.27462</v>
      </c>
      <c r="E485" s="189">
        <v>37365548.793480001</v>
      </c>
      <c r="F485" s="189">
        <v>32866384.102079999</v>
      </c>
      <c r="G485" s="189">
        <v>40222800.070370004</v>
      </c>
      <c r="H485" s="189">
        <v>36964917.371789999</v>
      </c>
      <c r="I485" s="127"/>
      <c r="J485" s="128">
        <f t="shared" si="55"/>
        <v>0.22436773960321421</v>
      </c>
      <c r="K485" s="9">
        <f t="shared" si="56"/>
        <v>6773892.097169999</v>
      </c>
      <c r="L485" s="128">
        <f t="shared" si="57"/>
        <v>-8.099592004734435E-2</v>
      </c>
      <c r="M485" s="9">
        <f t="shared" si="53"/>
        <v>-3257882.6985800043</v>
      </c>
      <c r="N485" s="128" t="s">
        <v>267</v>
      </c>
      <c r="O485" s="209"/>
      <c r="P485" s="209"/>
      <c r="Q485" s="209"/>
    </row>
    <row r="486" spans="2:17" x14ac:dyDescent="0.25">
      <c r="B486" s="135" t="s">
        <v>308</v>
      </c>
      <c r="C486" s="136" t="s">
        <v>297</v>
      </c>
      <c r="D486" s="151">
        <v>-4235138.3172199996</v>
      </c>
      <c r="E486" s="190">
        <v>-4299729.5271199998</v>
      </c>
      <c r="F486" s="190">
        <v>-5440276.4598200005</v>
      </c>
      <c r="G486" s="190">
        <v>-4901857.04739</v>
      </c>
      <c r="H486" s="190">
        <v>-4776656.5021200003</v>
      </c>
      <c r="I486" s="127"/>
      <c r="J486" s="128">
        <f t="shared" si="55"/>
        <v>0.12786316392505936</v>
      </c>
      <c r="K486" s="9">
        <f t="shared" si="56"/>
        <v>-541518.18490000069</v>
      </c>
      <c r="L486" s="128">
        <f t="shared" si="57"/>
        <v>-2.5541451751772914E-2</v>
      </c>
      <c r="M486" s="9">
        <f t="shared" si="53"/>
        <v>125200.54526999965</v>
      </c>
      <c r="N486" s="128" t="s">
        <v>267</v>
      </c>
      <c r="O486" s="209"/>
      <c r="P486" s="209"/>
      <c r="Q486" s="209"/>
    </row>
    <row r="487" spans="2:17" x14ac:dyDescent="0.25">
      <c r="B487" s="135" t="s">
        <v>309</v>
      </c>
      <c r="C487" s="136" t="s">
        <v>297</v>
      </c>
      <c r="D487" s="151">
        <v>0</v>
      </c>
      <c r="E487" s="190">
        <v>0</v>
      </c>
      <c r="F487" s="190">
        <v>0</v>
      </c>
      <c r="G487" s="190">
        <v>0</v>
      </c>
      <c r="H487" s="190">
        <v>0</v>
      </c>
      <c r="I487" s="127"/>
      <c r="J487" s="128"/>
      <c r="K487" s="9">
        <f t="shared" si="56"/>
        <v>0</v>
      </c>
      <c r="L487" s="128" t="str">
        <f t="shared" si="57"/>
        <v/>
      </c>
      <c r="M487" s="9">
        <f t="shared" si="53"/>
        <v>0</v>
      </c>
      <c r="N487" s="128" t="s">
        <v>267</v>
      </c>
      <c r="O487" s="209"/>
      <c r="P487" s="209"/>
      <c r="Q487" s="209"/>
    </row>
    <row r="488" spans="2:17" x14ac:dyDescent="0.25">
      <c r="B488" s="135" t="s">
        <v>310</v>
      </c>
      <c r="C488" s="136" t="s">
        <v>297</v>
      </c>
      <c r="D488" s="151">
        <v>40209.914380000002</v>
      </c>
      <c r="E488" s="190">
        <v>63226.381529999999</v>
      </c>
      <c r="F488" s="190">
        <v>65596.688290000006</v>
      </c>
      <c r="G488" s="190">
        <v>66258.759109999999</v>
      </c>
      <c r="H488" s="190">
        <v>2370.8358800000001</v>
      </c>
      <c r="I488" s="127"/>
      <c r="J488" s="128">
        <f t="shared" ref="J488:J513" si="58">H488/D488-1</f>
        <v>-0.94103852453913128</v>
      </c>
      <c r="K488" s="9">
        <f t="shared" si="56"/>
        <v>-37839.078500000003</v>
      </c>
      <c r="L488" s="128">
        <f t="shared" si="57"/>
        <v>-0.96421852881271086</v>
      </c>
      <c r="M488" s="9">
        <f t="shared" si="53"/>
        <v>-63887.92323</v>
      </c>
      <c r="N488" s="128" t="s">
        <v>267</v>
      </c>
      <c r="O488" s="209"/>
      <c r="P488" s="209"/>
      <c r="Q488" s="209"/>
    </row>
    <row r="489" spans="2:17" x14ac:dyDescent="0.25">
      <c r="B489" s="135" t="s">
        <v>311</v>
      </c>
      <c r="C489" s="136" t="s">
        <v>297</v>
      </c>
      <c r="D489" s="151">
        <v>-43855.00359</v>
      </c>
      <c r="E489" s="190">
        <v>27676.615229999999</v>
      </c>
      <c r="F489" s="190">
        <v>-13655.16453</v>
      </c>
      <c r="G489" s="190">
        <v>-136686.62951999999</v>
      </c>
      <c r="H489" s="190">
        <v>-17960.264459999999</v>
      </c>
      <c r="I489" s="127"/>
      <c r="J489" s="128">
        <f t="shared" si="58"/>
        <v>-0.59046259286829994</v>
      </c>
      <c r="K489" s="9">
        <f t="shared" si="56"/>
        <v>25894.739130000002</v>
      </c>
      <c r="L489" s="128">
        <f t="shared" si="57"/>
        <v>-0.86860262395033994</v>
      </c>
      <c r="M489" s="9">
        <f t="shared" si="53"/>
        <v>118726.36505999998</v>
      </c>
      <c r="N489" s="128" t="s">
        <v>267</v>
      </c>
      <c r="O489" s="209"/>
      <c r="P489" s="209"/>
      <c r="Q489" s="209"/>
    </row>
    <row r="490" spans="2:17" ht="22.5" x14ac:dyDescent="0.25">
      <c r="B490" s="133" t="s">
        <v>312</v>
      </c>
      <c r="C490" s="134" t="s">
        <v>297</v>
      </c>
      <c r="D490" s="150">
        <v>41587227.785570003</v>
      </c>
      <c r="E490" s="189">
        <v>42235665.716959998</v>
      </c>
      <c r="F490" s="189">
        <v>45522275.407130003</v>
      </c>
      <c r="G490" s="189">
        <v>49977328.993550003</v>
      </c>
      <c r="H490" s="189">
        <v>52699485.116669998</v>
      </c>
      <c r="I490" s="127"/>
      <c r="J490" s="128">
        <f t="shared" si="58"/>
        <v>0.26720360848278868</v>
      </c>
      <c r="K490" s="9">
        <f t="shared" si="56"/>
        <v>11112257.331099994</v>
      </c>
      <c r="L490" s="128">
        <f t="shared" si="57"/>
        <v>5.4467819268038786E-2</v>
      </c>
      <c r="M490" s="9">
        <f t="shared" si="53"/>
        <v>2722156.123119995</v>
      </c>
      <c r="N490" s="128" t="s">
        <v>267</v>
      </c>
      <c r="O490" s="209"/>
      <c r="P490" s="209"/>
      <c r="Q490" s="209"/>
    </row>
    <row r="491" spans="2:17" x14ac:dyDescent="0.25">
      <c r="B491" s="133" t="s">
        <v>307</v>
      </c>
      <c r="C491" s="134" t="s">
        <v>297</v>
      </c>
      <c r="D491" s="150">
        <v>9755420.1599899996</v>
      </c>
      <c r="E491" s="189">
        <v>12789531.14917</v>
      </c>
      <c r="F491" s="189">
        <v>11824315.073419999</v>
      </c>
      <c r="G491" s="189">
        <v>11279135.020749999</v>
      </c>
      <c r="H491" s="189">
        <v>11832172.30218</v>
      </c>
      <c r="I491" s="127"/>
      <c r="J491" s="128">
        <f t="shared" si="58"/>
        <v>0.21288187572969997</v>
      </c>
      <c r="K491" s="9">
        <f t="shared" si="56"/>
        <v>2076752.14219</v>
      </c>
      <c r="L491" s="128">
        <f t="shared" si="57"/>
        <v>4.903188767689981E-2</v>
      </c>
      <c r="M491" s="9">
        <f t="shared" si="53"/>
        <v>553037.28143000044</v>
      </c>
      <c r="N491" s="128" t="s">
        <v>267</v>
      </c>
      <c r="O491" s="209"/>
      <c r="P491" s="209"/>
      <c r="Q491" s="209"/>
    </row>
    <row r="492" spans="2:17" x14ac:dyDescent="0.25">
      <c r="B492" s="135" t="s">
        <v>308</v>
      </c>
      <c r="C492" s="136" t="s">
        <v>297</v>
      </c>
      <c r="D492" s="228">
        <v>-21173896.15078</v>
      </c>
      <c r="E492" s="229">
        <v>-22504762.451340001</v>
      </c>
      <c r="F492" s="229">
        <v>-25206205.820920002</v>
      </c>
      <c r="G492" s="229">
        <v>-29765219.097690001</v>
      </c>
      <c r="H492" s="229">
        <v>-33364894.862659998</v>
      </c>
      <c r="I492" s="127"/>
      <c r="J492" s="128">
        <f t="shared" si="58"/>
        <v>0.57575604532427582</v>
      </c>
      <c r="K492" s="9">
        <f t="shared" si="56"/>
        <v>-12190998.711879998</v>
      </c>
      <c r="L492" s="128">
        <f t="shared" si="57"/>
        <v>0.12093563810687225</v>
      </c>
      <c r="M492" s="9">
        <f t="shared" si="53"/>
        <v>-3599675.7649699971</v>
      </c>
      <c r="N492" s="128" t="s">
        <v>267</v>
      </c>
      <c r="O492" s="209"/>
      <c r="P492" s="209"/>
      <c r="Q492" s="209"/>
    </row>
    <row r="493" spans="2:17" x14ac:dyDescent="0.25">
      <c r="B493" s="135" t="s">
        <v>309</v>
      </c>
      <c r="C493" s="136" t="s">
        <v>297</v>
      </c>
      <c r="D493" s="151">
        <v>0</v>
      </c>
      <c r="E493" s="190">
        <v>0</v>
      </c>
      <c r="F493" s="190">
        <v>0</v>
      </c>
      <c r="G493" s="190">
        <v>0</v>
      </c>
      <c r="H493" s="190">
        <v>0</v>
      </c>
      <c r="I493" s="127"/>
      <c r="J493" s="128" t="e">
        <f t="shared" si="58"/>
        <v>#DIV/0!</v>
      </c>
      <c r="K493" s="9">
        <f t="shared" si="56"/>
        <v>0</v>
      </c>
      <c r="L493" s="128" t="str">
        <f t="shared" si="57"/>
        <v/>
      </c>
      <c r="M493" s="9">
        <f t="shared" si="53"/>
        <v>0</v>
      </c>
      <c r="N493" s="128" t="s">
        <v>267</v>
      </c>
      <c r="O493" s="209"/>
      <c r="P493" s="209"/>
      <c r="Q493" s="209"/>
    </row>
    <row r="494" spans="2:17" x14ac:dyDescent="0.25">
      <c r="B494" s="135" t="s">
        <v>310</v>
      </c>
      <c r="C494" s="136" t="s">
        <v>297</v>
      </c>
      <c r="D494" s="151">
        <v>1192249.8289000001</v>
      </c>
      <c r="E494" s="190">
        <v>10066.246730000001</v>
      </c>
      <c r="F494" s="190">
        <v>230349.17045999999</v>
      </c>
      <c r="G494" s="190">
        <v>184945.3401</v>
      </c>
      <c r="H494" s="190">
        <v>96282.324919999999</v>
      </c>
      <c r="I494" s="127"/>
      <c r="J494" s="128">
        <f t="shared" si="58"/>
        <v>-0.91924316314741472</v>
      </c>
      <c r="K494" s="9">
        <f t="shared" si="56"/>
        <v>-1095967.50398</v>
      </c>
      <c r="L494" s="128">
        <f t="shared" si="57"/>
        <v>-0.47940118486932348</v>
      </c>
      <c r="M494" s="9">
        <f t="shared" si="53"/>
        <v>-88663.015180000002</v>
      </c>
      <c r="N494" s="128" t="s">
        <v>267</v>
      </c>
      <c r="O494" s="209"/>
      <c r="P494" s="209"/>
      <c r="Q494" s="209"/>
    </row>
    <row r="495" spans="2:17" x14ac:dyDescent="0.25">
      <c r="B495" s="135" t="s">
        <v>311</v>
      </c>
      <c r="C495" s="136" t="s">
        <v>297</v>
      </c>
      <c r="D495" s="151">
        <v>-482657.67945</v>
      </c>
      <c r="E495" s="190">
        <v>1309397.0362799999</v>
      </c>
      <c r="F495" s="190">
        <v>-667951.21793000004</v>
      </c>
      <c r="G495" s="190">
        <v>-141004.30574000001</v>
      </c>
      <c r="H495" s="190">
        <v>212902.97211</v>
      </c>
      <c r="I495" s="127"/>
      <c r="J495" s="128">
        <f t="shared" si="58"/>
        <v>-1.4411055312589411</v>
      </c>
      <c r="K495" s="9">
        <f t="shared" si="56"/>
        <v>695560.65156000003</v>
      </c>
      <c r="L495" s="128">
        <f t="shared" si="57"/>
        <v>-2.5099040486222814</v>
      </c>
      <c r="M495" s="9">
        <f t="shared" si="53"/>
        <v>353907.27785000001</v>
      </c>
      <c r="N495" s="128" t="s">
        <v>267</v>
      </c>
      <c r="O495" s="209"/>
      <c r="P495" s="209"/>
      <c r="Q495" s="209"/>
    </row>
    <row r="496" spans="2:17" x14ac:dyDescent="0.25">
      <c r="B496" s="133" t="s">
        <v>313</v>
      </c>
      <c r="C496" s="134" t="s">
        <v>297</v>
      </c>
      <c r="D496" s="150">
        <v>55737158.48917</v>
      </c>
      <c r="E496" s="189">
        <v>50809519.225830004</v>
      </c>
      <c r="F496" s="189">
        <v>55057946.716260001</v>
      </c>
      <c r="G496" s="189">
        <v>56924365.026730001</v>
      </c>
      <c r="H496" s="189">
        <v>58242975.689029999</v>
      </c>
      <c r="I496" s="127"/>
      <c r="J496" s="128">
        <f t="shared" si="58"/>
        <v>4.4957749332465324E-2</v>
      </c>
      <c r="K496" s="9">
        <f t="shared" si="56"/>
        <v>2505817.1998599991</v>
      </c>
      <c r="L496" s="128">
        <f t="shared" si="57"/>
        <v>2.3164257724804127E-2</v>
      </c>
      <c r="M496" s="9">
        <f t="shared" si="53"/>
        <v>1318610.6622999981</v>
      </c>
      <c r="N496" s="128" t="s">
        <v>267</v>
      </c>
      <c r="O496" s="209"/>
      <c r="P496" s="209"/>
      <c r="Q496" s="209"/>
    </row>
    <row r="497" spans="2:17" x14ac:dyDescent="0.25">
      <c r="B497" s="133" t="s">
        <v>307</v>
      </c>
      <c r="C497" s="134" t="s">
        <v>297</v>
      </c>
      <c r="D497" s="150">
        <v>38871562.978079997</v>
      </c>
      <c r="E497" s="189">
        <v>40790830.571160004</v>
      </c>
      <c r="F497" s="189">
        <v>41697432.764689997</v>
      </c>
      <c r="G497" s="189">
        <v>35094353.945320003</v>
      </c>
      <c r="H497" s="189">
        <v>40044805.650749996</v>
      </c>
      <c r="I497" s="127"/>
      <c r="J497" s="128">
        <f t="shared" si="58"/>
        <v>3.0182544327625793E-2</v>
      </c>
      <c r="K497" s="9">
        <f t="shared" ref="K497:K513" si="59">H497-D497</f>
        <v>1173242.6726699993</v>
      </c>
      <c r="L497" s="128">
        <f t="shared" si="57"/>
        <v>0.14106120070320194</v>
      </c>
      <c r="M497" s="9">
        <f t="shared" si="53"/>
        <v>4950451.7054299936</v>
      </c>
      <c r="N497" s="128" t="s">
        <v>267</v>
      </c>
      <c r="O497" s="209"/>
      <c r="P497" s="209"/>
      <c r="Q497" s="209"/>
    </row>
    <row r="498" spans="2:17" x14ac:dyDescent="0.25">
      <c r="B498" s="135" t="s">
        <v>308</v>
      </c>
      <c r="C498" s="136" t="s">
        <v>297</v>
      </c>
      <c r="D498" s="151">
        <v>-9465146.0353299994</v>
      </c>
      <c r="E498" s="190">
        <v>-9493389.6582999993</v>
      </c>
      <c r="F498" s="190">
        <v>-9087008.3314699996</v>
      </c>
      <c r="G498" s="190">
        <v>-9431511.3870199993</v>
      </c>
      <c r="H498" s="190">
        <v>-9672457.7372900005</v>
      </c>
      <c r="I498" s="127"/>
      <c r="J498" s="128">
        <f t="shared" si="58"/>
        <v>2.1902641669360401E-2</v>
      </c>
      <c r="K498" s="9">
        <f t="shared" si="59"/>
        <v>-207311.70196000114</v>
      </c>
      <c r="L498" s="128">
        <f t="shared" si="57"/>
        <v>2.5546950046797523E-2</v>
      </c>
      <c r="M498" s="9">
        <f t="shared" si="53"/>
        <v>-240946.35027000122</v>
      </c>
      <c r="N498" s="128" t="s">
        <v>267</v>
      </c>
      <c r="O498" s="209"/>
      <c r="P498" s="209"/>
      <c r="Q498" s="209"/>
    </row>
    <row r="499" spans="2:17" x14ac:dyDescent="0.25">
      <c r="B499" s="135" t="s">
        <v>309</v>
      </c>
      <c r="C499" s="136" t="s">
        <v>297</v>
      </c>
      <c r="D499" s="151">
        <v>-1889638.37448</v>
      </c>
      <c r="E499" s="190">
        <v>-1795142.40282</v>
      </c>
      <c r="F499" s="190">
        <v>-1574345.82699</v>
      </c>
      <c r="G499" s="190">
        <v>-1845754.29853</v>
      </c>
      <c r="H499" s="190">
        <v>-1946796.3017500001</v>
      </c>
      <c r="I499" s="127"/>
      <c r="J499" s="128">
        <f t="shared" si="58"/>
        <v>3.0248077114611416E-2</v>
      </c>
      <c r="K499" s="9">
        <f t="shared" si="59"/>
        <v>-57157.927270000102</v>
      </c>
      <c r="L499" s="128">
        <f t="shared" si="57"/>
        <v>5.4742932632188435E-2</v>
      </c>
      <c r="M499" s="9">
        <f t="shared" si="53"/>
        <v>-101042.00322000007</v>
      </c>
      <c r="N499" s="128" t="s">
        <v>267</v>
      </c>
      <c r="O499" s="209"/>
      <c r="P499" s="209"/>
      <c r="Q499" s="209"/>
    </row>
    <row r="500" spans="2:17" x14ac:dyDescent="0.25">
      <c r="B500" s="135" t="s">
        <v>310</v>
      </c>
      <c r="C500" s="136" t="s">
        <v>297</v>
      </c>
      <c r="D500" s="151">
        <v>4531651.4084299998</v>
      </c>
      <c r="E500" s="190">
        <v>5225001.9162699999</v>
      </c>
      <c r="F500" s="190">
        <v>6877064.4946999997</v>
      </c>
      <c r="G500" s="190">
        <v>6609238.3645900004</v>
      </c>
      <c r="H500" s="190">
        <v>5257484.8671500003</v>
      </c>
      <c r="I500" s="127"/>
      <c r="J500" s="128">
        <f t="shared" si="58"/>
        <v>0.16016974681012974</v>
      </c>
      <c r="K500" s="9">
        <f t="shared" si="59"/>
        <v>725833.45872000046</v>
      </c>
      <c r="L500" s="128">
        <f t="shared" si="57"/>
        <v>-0.20452485186223957</v>
      </c>
      <c r="M500" s="9">
        <f t="shared" si="53"/>
        <v>-1351753.4974400001</v>
      </c>
      <c r="N500" s="128" t="s">
        <v>267</v>
      </c>
      <c r="O500" s="209"/>
      <c r="P500" s="209"/>
      <c r="Q500" s="209"/>
    </row>
    <row r="501" spans="2:17" x14ac:dyDescent="0.25">
      <c r="B501" s="135" t="s">
        <v>311</v>
      </c>
      <c r="C501" s="136" t="s">
        <v>297</v>
      </c>
      <c r="D501" s="151">
        <v>-6422188.9522399995</v>
      </c>
      <c r="E501" s="190">
        <v>-7244160.3845499996</v>
      </c>
      <c r="F501" s="190">
        <v>-8662571.9350199997</v>
      </c>
      <c r="G501" s="190">
        <v>-8498711.7370800003</v>
      </c>
      <c r="H501" s="190">
        <v>-7066220.8465600004</v>
      </c>
      <c r="I501" s="127"/>
      <c r="J501" s="128">
        <f t="shared" si="58"/>
        <v>0.10028230235975366</v>
      </c>
      <c r="K501" s="9">
        <f t="shared" si="59"/>
        <v>-644031.89432000089</v>
      </c>
      <c r="L501" s="128">
        <f t="shared" si="57"/>
        <v>-0.16855388614606392</v>
      </c>
      <c r="M501" s="9">
        <f t="shared" si="53"/>
        <v>1432490.8905199999</v>
      </c>
      <c r="N501" s="128" t="s">
        <v>267</v>
      </c>
      <c r="O501" s="209"/>
      <c r="P501" s="209"/>
      <c r="Q501" s="209"/>
    </row>
    <row r="502" spans="2:17" ht="22.5" x14ac:dyDescent="0.25">
      <c r="B502" s="133" t="s">
        <v>314</v>
      </c>
      <c r="C502" s="134" t="s">
        <v>297</v>
      </c>
      <c r="D502" s="150">
        <v>44699890.107809998</v>
      </c>
      <c r="E502" s="189">
        <v>45856351.121260002</v>
      </c>
      <c r="F502" s="189">
        <v>45927777.415239997</v>
      </c>
      <c r="G502" s="189">
        <v>49094409.275749996</v>
      </c>
      <c r="H502" s="189">
        <v>52338296.567670003</v>
      </c>
      <c r="I502" s="127"/>
      <c r="J502" s="128">
        <f t="shared" si="58"/>
        <v>0.17088199638605861</v>
      </c>
      <c r="K502" s="9">
        <f t="shared" si="59"/>
        <v>7638406.4598600045</v>
      </c>
      <c r="L502" s="128">
        <f t="shared" si="57"/>
        <v>6.6074474462050725E-2</v>
      </c>
      <c r="M502" s="9">
        <f t="shared" si="53"/>
        <v>3243887.2919200063</v>
      </c>
      <c r="N502" s="128" t="s">
        <v>267</v>
      </c>
      <c r="O502" s="209"/>
      <c r="P502" s="209"/>
      <c r="Q502" s="209"/>
    </row>
    <row r="503" spans="2:17" x14ac:dyDescent="0.25">
      <c r="B503" s="133" t="s">
        <v>307</v>
      </c>
      <c r="C503" s="134" t="s">
        <v>297</v>
      </c>
      <c r="D503" s="150">
        <v>23680927.322149999</v>
      </c>
      <c r="E503" s="189">
        <v>21423822.525979999</v>
      </c>
      <c r="F503" s="189">
        <v>24137914.382089999</v>
      </c>
      <c r="G503" s="189">
        <v>22552214.079550002</v>
      </c>
      <c r="H503" s="189">
        <v>24211093.426539999</v>
      </c>
      <c r="I503" s="127"/>
      <c r="J503" s="128">
        <f t="shared" si="58"/>
        <v>2.238789457768009E-2</v>
      </c>
      <c r="K503" s="9">
        <f t="shared" si="59"/>
        <v>530166.10438999906</v>
      </c>
      <c r="L503" s="128">
        <f t="shared" si="57"/>
        <v>7.3557272077079183E-2</v>
      </c>
      <c r="M503" s="9">
        <f t="shared" si="53"/>
        <v>1658879.3469899967</v>
      </c>
      <c r="N503" s="128" t="s">
        <v>267</v>
      </c>
      <c r="O503" s="209"/>
      <c r="P503" s="209"/>
      <c r="Q503" s="209"/>
    </row>
    <row r="504" spans="2:17" x14ac:dyDescent="0.25">
      <c r="B504" s="135" t="s">
        <v>308</v>
      </c>
      <c r="C504" s="136" t="s">
        <v>297</v>
      </c>
      <c r="D504" s="151">
        <v>-16326809.5514</v>
      </c>
      <c r="E504" s="190">
        <v>-16299430.64876</v>
      </c>
      <c r="F504" s="190">
        <v>-16864138.003430001</v>
      </c>
      <c r="G504" s="190">
        <v>-17910501.585499998</v>
      </c>
      <c r="H504" s="190">
        <v>-18863579.112750001</v>
      </c>
      <c r="I504" s="127"/>
      <c r="J504" s="128">
        <f t="shared" si="58"/>
        <v>0.15537448105606622</v>
      </c>
      <c r="K504" s="9">
        <f t="shared" si="59"/>
        <v>-2536769.561350001</v>
      </c>
      <c r="L504" s="128">
        <f t="shared" si="57"/>
        <v>5.3213335355253077E-2</v>
      </c>
      <c r="M504" s="9">
        <f t="shared" si="53"/>
        <v>-953077.52725000307</v>
      </c>
      <c r="N504" s="128" t="s">
        <v>267</v>
      </c>
      <c r="O504" s="209"/>
      <c r="P504" s="209"/>
      <c r="Q504" s="209"/>
    </row>
    <row r="505" spans="2:17" x14ac:dyDescent="0.25">
      <c r="B505" s="135" t="s">
        <v>309</v>
      </c>
      <c r="C505" s="136" t="s">
        <v>297</v>
      </c>
      <c r="D505" s="151">
        <v>0</v>
      </c>
      <c r="E505" s="190">
        <v>0</v>
      </c>
      <c r="F505" s="190">
        <v>-8.75</v>
      </c>
      <c r="G505" s="190">
        <v>-9.75</v>
      </c>
      <c r="H505" s="190">
        <v>0</v>
      </c>
      <c r="I505" s="127"/>
      <c r="J505" s="128" t="e">
        <f t="shared" si="58"/>
        <v>#DIV/0!</v>
      </c>
      <c r="K505" s="9">
        <f t="shared" si="59"/>
        <v>0</v>
      </c>
      <c r="L505" s="128">
        <f t="shared" si="57"/>
        <v>-1</v>
      </c>
      <c r="M505" s="9">
        <f t="shared" si="53"/>
        <v>9.75</v>
      </c>
      <c r="N505" s="128" t="s">
        <v>267</v>
      </c>
      <c r="O505" s="213"/>
      <c r="P505" s="213"/>
      <c r="Q505" s="209"/>
    </row>
    <row r="506" spans="2:17" x14ac:dyDescent="0.25">
      <c r="B506" s="135" t="s">
        <v>310</v>
      </c>
      <c r="C506" s="136" t="s">
        <v>297</v>
      </c>
      <c r="D506" s="151">
        <v>237655.95553000001</v>
      </c>
      <c r="E506" s="190">
        <v>342711.24965000001</v>
      </c>
      <c r="F506" s="190">
        <v>373136.43511000002</v>
      </c>
      <c r="G506" s="190">
        <v>401078.06910000002</v>
      </c>
      <c r="H506" s="190">
        <v>774003.44675999996</v>
      </c>
      <c r="I506" s="127"/>
      <c r="J506" s="128">
        <f t="shared" si="58"/>
        <v>2.2568232722545649</v>
      </c>
      <c r="K506" s="9">
        <f t="shared" si="59"/>
        <v>536347.49122999993</v>
      </c>
      <c r="L506" s="128">
        <f t="shared" si="57"/>
        <v>0.92980745244143281</v>
      </c>
      <c r="M506" s="9">
        <f t="shared" si="53"/>
        <v>372925.37765999994</v>
      </c>
      <c r="N506" s="128" t="s">
        <v>267</v>
      </c>
      <c r="O506" s="213"/>
      <c r="P506" s="213"/>
      <c r="Q506" s="209"/>
    </row>
    <row r="507" spans="2:17" x14ac:dyDescent="0.25">
      <c r="B507" s="135" t="s">
        <v>311</v>
      </c>
      <c r="C507" s="136" t="s">
        <v>297</v>
      </c>
      <c r="D507" s="151">
        <v>909524.15543000004</v>
      </c>
      <c r="E507" s="190">
        <v>-488606.02299000003</v>
      </c>
      <c r="F507" s="190">
        <v>-383134.18448</v>
      </c>
      <c r="G507" s="190">
        <v>-1080692.1734800001</v>
      </c>
      <c r="H507" s="190">
        <v>-1211204.88359</v>
      </c>
      <c r="I507" s="127"/>
      <c r="J507" s="128">
        <f t="shared" si="58"/>
        <v>-2.331690726803592</v>
      </c>
      <c r="K507" s="9">
        <f t="shared" si="59"/>
        <v>-2120729.03902</v>
      </c>
      <c r="L507" s="128">
        <f t="shared" si="57"/>
        <v>0.12076770176814389</v>
      </c>
      <c r="M507" s="9">
        <f t="shared" si="53"/>
        <v>-130512.71010999987</v>
      </c>
      <c r="N507" s="128" t="s">
        <v>267</v>
      </c>
      <c r="O507" s="213"/>
      <c r="P507" s="213"/>
      <c r="Q507" s="209"/>
    </row>
    <row r="508" spans="2:17" ht="22.5" x14ac:dyDescent="0.25">
      <c r="B508" s="133" t="s">
        <v>315</v>
      </c>
      <c r="C508" s="134" t="s">
        <v>297</v>
      </c>
      <c r="D508" s="150">
        <v>53452481.377769999</v>
      </c>
      <c r="E508" s="189">
        <v>52584149.136090003</v>
      </c>
      <c r="F508" s="189">
        <v>52287211.728969999</v>
      </c>
      <c r="G508" s="189">
        <v>54652435.822580002</v>
      </c>
      <c r="H508" s="189">
        <v>59241970.873559996</v>
      </c>
      <c r="I508" s="127"/>
      <c r="J508" s="128">
        <f t="shared" si="58"/>
        <v>0.10831095856660733</v>
      </c>
      <c r="K508" s="9">
        <f t="shared" si="59"/>
        <v>5789489.4957899973</v>
      </c>
      <c r="L508" s="128">
        <f t="shared" si="57"/>
        <v>8.3976770328758166E-2</v>
      </c>
      <c r="M508" s="9">
        <f t="shared" si="53"/>
        <v>4589535.0509799942</v>
      </c>
      <c r="N508" s="128" t="s">
        <v>267</v>
      </c>
      <c r="O508" s="213"/>
      <c r="P508" s="213"/>
      <c r="Q508" s="209"/>
    </row>
    <row r="509" spans="2:17" x14ac:dyDescent="0.25">
      <c r="B509" s="133" t="s">
        <v>307</v>
      </c>
      <c r="C509" s="134" t="s">
        <v>297</v>
      </c>
      <c r="D509" s="150">
        <v>17609832.99738</v>
      </c>
      <c r="E509" s="189">
        <v>14930656.13704</v>
      </c>
      <c r="F509" s="189">
        <v>14820997.40363</v>
      </c>
      <c r="G509" s="189">
        <v>12889982.415410001</v>
      </c>
      <c r="H509" s="189">
        <v>16815496.649900001</v>
      </c>
      <c r="I509" s="127"/>
      <c r="J509" s="128">
        <f t="shared" si="58"/>
        <v>-4.5107545744367927E-2</v>
      </c>
      <c r="K509" s="9">
        <f t="shared" si="59"/>
        <v>-794336.34747999907</v>
      </c>
      <c r="L509" s="128">
        <f t="shared" si="57"/>
        <v>0.30453992162138555</v>
      </c>
      <c r="M509" s="9">
        <f t="shared" si="53"/>
        <v>3925514.2344899997</v>
      </c>
      <c r="N509" s="128" t="s">
        <v>267</v>
      </c>
      <c r="O509" s="213"/>
      <c r="P509" s="213"/>
      <c r="Q509" s="209"/>
    </row>
    <row r="510" spans="2:17" x14ac:dyDescent="0.25">
      <c r="B510" s="135" t="s">
        <v>308</v>
      </c>
      <c r="C510" s="136" t="s">
        <v>297</v>
      </c>
      <c r="D510" s="151">
        <v>-14869094.16024</v>
      </c>
      <c r="E510" s="190">
        <v>-14817515.865940001</v>
      </c>
      <c r="F510" s="190">
        <v>-14181553.89869</v>
      </c>
      <c r="G510" s="190">
        <v>-14826024.74402</v>
      </c>
      <c r="H510" s="190">
        <v>-15752019.6161</v>
      </c>
      <c r="I510" s="127"/>
      <c r="J510" s="128">
        <f t="shared" si="58"/>
        <v>5.9379908846158624E-2</v>
      </c>
      <c r="K510" s="9">
        <f t="shared" si="59"/>
        <v>-882925.4558600001</v>
      </c>
      <c r="L510" s="128">
        <f t="shared" si="57"/>
        <v>6.2457394215094331E-2</v>
      </c>
      <c r="M510" s="9">
        <f t="shared" si="53"/>
        <v>-925994.87208000012</v>
      </c>
      <c r="N510" s="128" t="s">
        <v>267</v>
      </c>
      <c r="O510" s="213"/>
      <c r="P510" s="213"/>
      <c r="Q510" s="209"/>
    </row>
    <row r="511" spans="2:17" x14ac:dyDescent="0.25">
      <c r="B511" s="135" t="s">
        <v>309</v>
      </c>
      <c r="C511" s="136" t="s">
        <v>297</v>
      </c>
      <c r="D511" s="151">
        <v>-314.80491999999998</v>
      </c>
      <c r="E511" s="190">
        <v>0</v>
      </c>
      <c r="F511" s="190">
        <v>0</v>
      </c>
      <c r="G511" s="190">
        <v>0</v>
      </c>
      <c r="H511" s="190">
        <v>0</v>
      </c>
      <c r="I511" s="127"/>
      <c r="J511" s="128">
        <f t="shared" si="58"/>
        <v>-1</v>
      </c>
      <c r="K511" s="9">
        <f t="shared" si="59"/>
        <v>314.80491999999998</v>
      </c>
      <c r="L511" s="128" t="str">
        <f t="shared" si="57"/>
        <v/>
      </c>
      <c r="M511" s="9">
        <f t="shared" si="53"/>
        <v>0</v>
      </c>
      <c r="N511" s="128" t="s">
        <v>267</v>
      </c>
      <c r="O511" s="214"/>
      <c r="P511" s="213"/>
      <c r="Q511" s="209"/>
    </row>
    <row r="512" spans="2:17" x14ac:dyDescent="0.25">
      <c r="B512" s="135" t="s">
        <v>310</v>
      </c>
      <c r="C512" s="136" t="s">
        <v>297</v>
      </c>
      <c r="D512" s="151">
        <v>24498.220809999999</v>
      </c>
      <c r="E512" s="190">
        <v>189521.54337999999</v>
      </c>
      <c r="F512" s="190">
        <v>74393.849780000004</v>
      </c>
      <c r="G512" s="190">
        <v>344753.10729999997</v>
      </c>
      <c r="H512" s="190">
        <v>19458.708460000002</v>
      </c>
      <c r="I512" s="127"/>
      <c r="J512" s="128">
        <f t="shared" si="58"/>
        <v>-0.20570932024348909</v>
      </c>
      <c r="K512" s="9">
        <f t="shared" si="59"/>
        <v>-5039.5123499999972</v>
      </c>
      <c r="L512" s="128">
        <f t="shared" si="57"/>
        <v>-0.94355755452824019</v>
      </c>
      <c r="M512" s="9">
        <f t="shared" si="53"/>
        <v>-325294.39883999998</v>
      </c>
      <c r="N512" s="128" t="s">
        <v>267</v>
      </c>
      <c r="O512" s="214"/>
      <c r="P512" s="213"/>
      <c r="Q512" s="209"/>
    </row>
    <row r="513" spans="2:17" ht="15.75" thickBot="1" x14ac:dyDescent="0.3">
      <c r="B513" s="142" t="s">
        <v>311</v>
      </c>
      <c r="C513" s="143" t="s">
        <v>297</v>
      </c>
      <c r="D513" s="152">
        <v>283482.37683999998</v>
      </c>
      <c r="E513" s="191">
        <v>-272580.13689999998</v>
      </c>
      <c r="F513" s="191">
        <v>-270427.82971000002</v>
      </c>
      <c r="G513" s="191">
        <v>-179599.03234999999</v>
      </c>
      <c r="H513" s="191">
        <v>-284700.52779000002</v>
      </c>
      <c r="I513" s="127"/>
      <c r="J513" s="128">
        <f t="shared" si="58"/>
        <v>-2.0042970958674005</v>
      </c>
      <c r="K513" s="9">
        <f t="shared" si="59"/>
        <v>-568182.90463</v>
      </c>
      <c r="L513" s="128">
        <f t="shared" si="57"/>
        <v>0.58520078902863881</v>
      </c>
      <c r="M513" s="9">
        <f t="shared" si="53"/>
        <v>-105101.49544000003</v>
      </c>
      <c r="N513" s="128" t="s">
        <v>267</v>
      </c>
      <c r="O513" s="213"/>
      <c r="P513" s="213"/>
      <c r="Q513" s="209"/>
    </row>
    <row r="514" spans="2:17" x14ac:dyDescent="0.25">
      <c r="O514" s="218"/>
      <c r="P514" s="201"/>
    </row>
    <row r="515" spans="2:17" x14ac:dyDescent="0.25">
      <c r="O515" s="201"/>
      <c r="P515" s="201"/>
    </row>
    <row r="516" spans="2:17" x14ac:dyDescent="0.25">
      <c r="O516" s="201"/>
      <c r="P516" s="201"/>
    </row>
    <row r="517" spans="2:17" x14ac:dyDescent="0.25">
      <c r="O517" s="201"/>
      <c r="P517" s="201"/>
    </row>
    <row r="518" spans="2:17" x14ac:dyDescent="0.25">
      <c r="O518" s="201"/>
      <c r="P518" s="201"/>
    </row>
    <row r="519" spans="2:17" x14ac:dyDescent="0.25">
      <c r="D519" s="200"/>
      <c r="O519" s="201"/>
      <c r="P519" s="201"/>
    </row>
    <row r="520" spans="2:17" x14ac:dyDescent="0.25">
      <c r="D520" s="200"/>
      <c r="O520" s="201"/>
      <c r="P520" s="201"/>
    </row>
    <row r="521" spans="2:17" x14ac:dyDescent="0.25">
      <c r="D521" s="200"/>
    </row>
    <row r="522" spans="2:17" x14ac:dyDescent="0.25">
      <c r="D522" s="200"/>
    </row>
    <row r="523" spans="2:17" x14ac:dyDescent="0.25">
      <c r="D523" s="200"/>
    </row>
    <row r="524" spans="2:17" x14ac:dyDescent="0.25">
      <c r="D524" s="200"/>
    </row>
    <row r="527" spans="2:17" x14ac:dyDescent="0.25">
      <c r="C527" s="199"/>
      <c r="D527" s="199"/>
    </row>
    <row r="528" spans="2:17" x14ac:dyDescent="0.25">
      <c r="C528" s="199"/>
      <c r="D528" s="199"/>
    </row>
    <row r="529" spans="3:4" x14ac:dyDescent="0.25">
      <c r="C529" s="199"/>
      <c r="D529" s="199"/>
    </row>
    <row r="530" spans="3:4" x14ac:dyDescent="0.25">
      <c r="C530" s="199"/>
      <c r="D530" s="199"/>
    </row>
    <row r="531" spans="3:4" x14ac:dyDescent="0.25">
      <c r="C531" s="199"/>
      <c r="D531" s="199"/>
    </row>
    <row r="532" spans="3:4" x14ac:dyDescent="0.25">
      <c r="C532" s="199"/>
      <c r="D532" s="199"/>
    </row>
  </sheetData>
  <autoFilter ref="A1:N532"/>
  <mergeCells count="2">
    <mergeCell ref="B417:C417"/>
    <mergeCell ref="B422:C42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2"/>
  <sheetViews>
    <sheetView workbookViewId="0">
      <selection activeCell="A17" sqref="A17"/>
    </sheetView>
  </sheetViews>
  <sheetFormatPr defaultRowHeight="15" x14ac:dyDescent="0.25"/>
  <cols>
    <col min="1" max="1" width="170.85546875" customWidth="1"/>
  </cols>
  <sheetData>
    <row r="1" spans="1:1" ht="18" x14ac:dyDescent="0.25">
      <c r="A1" s="204" t="s">
        <v>318</v>
      </c>
    </row>
    <row r="2" spans="1:1" ht="25.5" x14ac:dyDescent="0.25">
      <c r="A2" s="205" t="s">
        <v>319</v>
      </c>
    </row>
    <row r="3" spans="1:1" x14ac:dyDescent="0.25">
      <c r="A3" s="205" t="s">
        <v>320</v>
      </c>
    </row>
    <row r="4" spans="1:1" ht="25.5" x14ac:dyDescent="0.25">
      <c r="A4" s="205" t="s">
        <v>321</v>
      </c>
    </row>
    <row r="5" spans="1:1" x14ac:dyDescent="0.25">
      <c r="A5" s="205" t="s">
        <v>322</v>
      </c>
    </row>
    <row r="6" spans="1:1" ht="76.5" x14ac:dyDescent="0.25">
      <c r="A6" s="205" t="s">
        <v>323</v>
      </c>
    </row>
    <row r="7" spans="1:1" ht="38.25" x14ac:dyDescent="0.25">
      <c r="A7" s="205" t="s">
        <v>324</v>
      </c>
    </row>
    <row r="8" spans="1:1" ht="38.25" x14ac:dyDescent="0.25">
      <c r="A8" s="205" t="s">
        <v>325</v>
      </c>
    </row>
    <row r="9" spans="1:1" x14ac:dyDescent="0.25">
      <c r="A9" s="206" t="s">
        <v>326</v>
      </c>
    </row>
    <row r="10" spans="1:1" ht="51" x14ac:dyDescent="0.25">
      <c r="A10" s="207" t="s">
        <v>327</v>
      </c>
    </row>
    <row r="11" spans="1:1" ht="25.5" x14ac:dyDescent="0.25">
      <c r="A11" s="205" t="s">
        <v>328</v>
      </c>
    </row>
    <row r="12" spans="1:1" ht="25.5" x14ac:dyDescent="0.25">
      <c r="A12" s="207" t="s">
        <v>329</v>
      </c>
    </row>
    <row r="13" spans="1:1" x14ac:dyDescent="0.25">
      <c r="A13" s="206" t="s">
        <v>330</v>
      </c>
    </row>
    <row r="14" spans="1:1" x14ac:dyDescent="0.25">
      <c r="A14" s="207" t="s">
        <v>331</v>
      </c>
    </row>
    <row r="15" spans="1:1" ht="38.25" x14ac:dyDescent="0.25">
      <c r="A15" s="205" t="s">
        <v>332</v>
      </c>
    </row>
    <row r="16" spans="1:1" ht="38.25" x14ac:dyDescent="0.25">
      <c r="A16" s="207" t="s">
        <v>333</v>
      </c>
    </row>
    <row r="17" spans="1:1" ht="38.25" x14ac:dyDescent="0.25">
      <c r="A17" s="207" t="s">
        <v>334</v>
      </c>
    </row>
    <row r="18" spans="1:1" x14ac:dyDescent="0.25">
      <c r="A18" s="207" t="s">
        <v>335</v>
      </c>
    </row>
    <row r="19" spans="1:1" ht="38.25" x14ac:dyDescent="0.25">
      <c r="A19" s="205" t="s">
        <v>336</v>
      </c>
    </row>
    <row r="20" spans="1:1" ht="25.5" x14ac:dyDescent="0.25">
      <c r="A20" s="207" t="s">
        <v>337</v>
      </c>
    </row>
    <row r="21" spans="1:1" ht="25.5" x14ac:dyDescent="0.25">
      <c r="A21" s="205" t="s">
        <v>338</v>
      </c>
    </row>
    <row r="22" spans="1:1" x14ac:dyDescent="0.25">
      <c r="A22" s="207" t="s">
        <v>339</v>
      </c>
    </row>
    <row r="23" spans="1:1" ht="25.5" x14ac:dyDescent="0.25">
      <c r="A23" s="205" t="s">
        <v>340</v>
      </c>
    </row>
    <row r="24" spans="1:1" ht="25.5" x14ac:dyDescent="0.25">
      <c r="A24" s="205" t="s">
        <v>341</v>
      </c>
    </row>
    <row r="25" spans="1:1" x14ac:dyDescent="0.25">
      <c r="A25" s="206" t="s">
        <v>342</v>
      </c>
    </row>
    <row r="26" spans="1:1" ht="51" x14ac:dyDescent="0.25">
      <c r="A26" s="205" t="s">
        <v>343</v>
      </c>
    </row>
    <row r="27" spans="1:1" ht="25.5" x14ac:dyDescent="0.25">
      <c r="A27" s="205" t="s">
        <v>344</v>
      </c>
    </row>
    <row r="28" spans="1:1" x14ac:dyDescent="0.25">
      <c r="A28" s="205" t="s">
        <v>345</v>
      </c>
    </row>
    <row r="29" spans="1:1" ht="25.5" x14ac:dyDescent="0.25">
      <c r="A29" s="205" t="s">
        <v>346</v>
      </c>
    </row>
    <row r="30" spans="1:1" ht="38.25" x14ac:dyDescent="0.25">
      <c r="A30" s="205" t="s">
        <v>347</v>
      </c>
    </row>
    <row r="31" spans="1:1" ht="38.25" x14ac:dyDescent="0.25">
      <c r="A31" s="205" t="s">
        <v>348</v>
      </c>
    </row>
    <row r="32" spans="1:1" ht="25.5" x14ac:dyDescent="0.25">
      <c r="A32" s="207" t="s">
        <v>349</v>
      </c>
    </row>
    <row r="33" spans="1:1" ht="38.25" x14ac:dyDescent="0.25">
      <c r="A33" s="207" t="s">
        <v>350</v>
      </c>
    </row>
    <row r="34" spans="1:1" ht="38.25" x14ac:dyDescent="0.25">
      <c r="A34" s="207" t="s">
        <v>351</v>
      </c>
    </row>
    <row r="35" spans="1:1" ht="25.5" x14ac:dyDescent="0.25">
      <c r="A35" s="207" t="s">
        <v>352</v>
      </c>
    </row>
    <row r="36" spans="1:1" x14ac:dyDescent="0.25">
      <c r="A36" s="206" t="s">
        <v>353</v>
      </c>
    </row>
    <row r="37" spans="1:1" ht="25.5" x14ac:dyDescent="0.25">
      <c r="A37" s="205" t="s">
        <v>354</v>
      </c>
    </row>
    <row r="38" spans="1:1" ht="38.25" x14ac:dyDescent="0.25">
      <c r="A38" s="205" t="s">
        <v>355</v>
      </c>
    </row>
    <row r="39" spans="1:1" ht="25.5" x14ac:dyDescent="0.25">
      <c r="A39" s="205" t="s">
        <v>356</v>
      </c>
    </row>
    <row r="40" spans="1:1" ht="25.5" x14ac:dyDescent="0.25">
      <c r="A40" s="205" t="s">
        <v>357</v>
      </c>
    </row>
    <row r="41" spans="1:1" ht="102" x14ac:dyDescent="0.25">
      <c r="A41" s="205" t="s">
        <v>358</v>
      </c>
    </row>
    <row r="42" spans="1:1" ht="76.5" x14ac:dyDescent="0.25">
      <c r="A42" s="205" t="s">
        <v>359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Ключевые показатели</vt:lpstr>
      <vt:lpstr>Методология</vt:lpstr>
    </vt:vector>
  </TitlesOfParts>
  <Company>Central Bank of Russian Federation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 Артур Айратович</dc:creator>
  <cp:lastModifiedBy>Пользователь Windows</cp:lastModifiedBy>
  <cp:lastPrinted>2019-02-27T10:53:17Z</cp:lastPrinted>
  <dcterms:created xsi:type="dcterms:W3CDTF">2017-08-04T10:27:22Z</dcterms:created>
  <dcterms:modified xsi:type="dcterms:W3CDTF">2021-12-01T07:35:44Z</dcterms:modified>
</cp:coreProperties>
</file>