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 defaultThemeVersion="124226"/>
  <bookViews>
    <workbookView xWindow="0" yWindow="0" windowWidth="15735" windowHeight="8280" tabRatio="879"/>
  </bookViews>
  <sheets>
    <sheet name="Ключевые показатели" sheetId="80" r:id="rId1"/>
    <sheet name="Методология" sheetId="83" r:id="rId2"/>
  </sheets>
  <definedNames>
    <definedName name="_xlnm._FilterDatabase" localSheetId="0" hidden="1">'Ключевые показатели'!$A$1:$N$420</definedName>
  </definedNames>
  <calcPr calcId="144525"/>
</workbook>
</file>

<file path=xl/calcChain.xml><?xml version="1.0" encoding="utf-8"?>
<calcChain xmlns="http://schemas.openxmlformats.org/spreadsheetml/2006/main">
  <c r="E328" i="80" l="1"/>
  <c r="J94" i="80" l="1"/>
  <c r="T63" i="80" l="1"/>
  <c r="T62" i="80"/>
  <c r="T53" i="80"/>
  <c r="T52" i="80"/>
  <c r="D422" i="80" l="1"/>
  <c r="F417" i="80" l="1"/>
  <c r="F422" i="80" s="1"/>
  <c r="G417" i="80"/>
  <c r="G422" i="80" s="1"/>
  <c r="E417" i="80"/>
  <c r="E422" i="80" s="1"/>
  <c r="J2" i="80" l="1"/>
  <c r="K2" i="80"/>
  <c r="L2" i="80"/>
  <c r="M2" i="80"/>
  <c r="J3" i="80"/>
  <c r="L4" i="80"/>
  <c r="J5" i="80"/>
  <c r="K6" i="80"/>
  <c r="J7" i="80"/>
  <c r="N8" i="80"/>
  <c r="J9" i="80"/>
  <c r="K9" i="80"/>
  <c r="J10" i="80"/>
  <c r="K10" i="80"/>
  <c r="N10" i="80"/>
  <c r="J11" i="80"/>
  <c r="J12" i="80"/>
  <c r="K12" i="80"/>
  <c r="J13" i="80"/>
  <c r="J14" i="80"/>
  <c r="J15" i="80"/>
  <c r="K16" i="80"/>
  <c r="J18" i="80"/>
  <c r="K18" i="80"/>
  <c r="K19" i="80"/>
  <c r="J20" i="80"/>
  <c r="K20" i="80"/>
  <c r="J21" i="80"/>
  <c r="K21" i="80"/>
  <c r="K23" i="80"/>
  <c r="J23" i="80"/>
  <c r="J24" i="80"/>
  <c r="N25" i="80"/>
  <c r="J26" i="80"/>
  <c r="K26" i="80"/>
  <c r="J49" i="80"/>
  <c r="L31" i="80"/>
  <c r="K31" i="80"/>
  <c r="J32" i="80"/>
  <c r="M33" i="80"/>
  <c r="K36" i="80"/>
  <c r="J38" i="80"/>
  <c r="M38" i="80"/>
  <c r="K41" i="80"/>
  <c r="J43" i="80"/>
  <c r="J50" i="80"/>
  <c r="L50" i="80"/>
  <c r="J51" i="80"/>
  <c r="L53" i="80"/>
  <c r="J54" i="80"/>
  <c r="L56" i="80"/>
  <c r="J57" i="80"/>
  <c r="J58" i="80"/>
  <c r="J60" i="80"/>
  <c r="J61" i="80"/>
  <c r="J62" i="80"/>
  <c r="J63" i="80"/>
  <c r="J64" i="80"/>
  <c r="J65" i="80"/>
  <c r="J66" i="80"/>
  <c r="J67" i="80"/>
  <c r="J68" i="80"/>
  <c r="J69" i="80"/>
  <c r="J70" i="80"/>
  <c r="J71" i="80"/>
  <c r="K71" i="80"/>
  <c r="L71" i="80"/>
  <c r="M71" i="80"/>
  <c r="J72" i="80"/>
  <c r="L72" i="80"/>
  <c r="J74" i="80"/>
  <c r="J75" i="80"/>
  <c r="K75" i="80"/>
  <c r="L75" i="80"/>
  <c r="M75" i="80"/>
  <c r="J76" i="80"/>
  <c r="K78" i="80"/>
  <c r="L79" i="80"/>
  <c r="J80" i="80"/>
  <c r="J87" i="80"/>
  <c r="K87" i="80"/>
  <c r="L87" i="80"/>
  <c r="M87" i="80"/>
  <c r="J88" i="80"/>
  <c r="K88" i="80"/>
  <c r="L88" i="80"/>
  <c r="M88" i="80"/>
  <c r="J89" i="80"/>
  <c r="K89" i="80"/>
  <c r="L89" i="80"/>
  <c r="M89" i="80"/>
  <c r="J90" i="80"/>
  <c r="K90" i="80"/>
  <c r="L90" i="80"/>
  <c r="M90" i="80"/>
  <c r="J91" i="80"/>
  <c r="K91" i="80"/>
  <c r="L91" i="80"/>
  <c r="M91" i="80"/>
  <c r="J92" i="80"/>
  <c r="K92" i="80"/>
  <c r="L92" i="80"/>
  <c r="M92" i="80"/>
  <c r="J93" i="80"/>
  <c r="J95" i="80"/>
  <c r="J96" i="80"/>
  <c r="K96" i="80"/>
  <c r="L96" i="80"/>
  <c r="M96" i="80"/>
  <c r="J97" i="80"/>
  <c r="K97" i="80"/>
  <c r="L97" i="80"/>
  <c r="M97" i="80"/>
  <c r="J98" i="80"/>
  <c r="L98" i="80"/>
  <c r="J99" i="80"/>
  <c r="L99" i="80"/>
  <c r="J100" i="80"/>
  <c r="L100" i="80"/>
  <c r="K102" i="80"/>
  <c r="J102" i="80"/>
  <c r="L103" i="80"/>
  <c r="J105" i="80"/>
  <c r="K106" i="80"/>
  <c r="J106" i="80"/>
  <c r="L106" i="80"/>
  <c r="M106" i="80"/>
  <c r="M107" i="80"/>
  <c r="N107" i="80"/>
  <c r="J108" i="80"/>
  <c r="M108" i="80"/>
  <c r="N108" i="80"/>
  <c r="N115" i="80"/>
  <c r="M111" i="80"/>
  <c r="L111" i="80"/>
  <c r="J113" i="80"/>
  <c r="M115" i="80"/>
  <c r="K115" i="80"/>
  <c r="L115" i="80"/>
  <c r="J116" i="80"/>
  <c r="J117" i="80"/>
  <c r="K118" i="80"/>
  <c r="J118" i="80"/>
  <c r="L118" i="80"/>
  <c r="M118" i="80"/>
  <c r="M119" i="80"/>
  <c r="N120" i="80"/>
  <c r="M120" i="80"/>
  <c r="J121" i="80"/>
  <c r="J122" i="80"/>
  <c r="M122" i="80"/>
  <c r="M123" i="80"/>
  <c r="J124" i="80"/>
  <c r="M124" i="80"/>
  <c r="J125" i="80"/>
  <c r="J126" i="80"/>
  <c r="M127" i="80"/>
  <c r="J129" i="80"/>
  <c r="K130" i="80"/>
  <c r="J130" i="80"/>
  <c r="M131" i="80"/>
  <c r="K131" i="80"/>
  <c r="J132" i="80"/>
  <c r="J133" i="80"/>
  <c r="J135" i="80"/>
  <c r="J136" i="80"/>
  <c r="J137" i="80"/>
  <c r="K137" i="80"/>
  <c r="N138" i="80"/>
  <c r="N139" i="80"/>
  <c r="K140" i="80"/>
  <c r="K142" i="80"/>
  <c r="N143" i="80"/>
  <c r="J144" i="80"/>
  <c r="N145" i="80"/>
  <c r="K146" i="80"/>
  <c r="J148" i="80"/>
  <c r="K148" i="80"/>
  <c r="J149" i="80"/>
  <c r="J152" i="80"/>
  <c r="J154" i="80"/>
  <c r="K161" i="80"/>
  <c r="K171" i="80"/>
  <c r="L171" i="80"/>
  <c r="K172" i="80"/>
  <c r="J177" i="80"/>
  <c r="K177" i="80"/>
  <c r="K178" i="80"/>
  <c r="N204" i="80"/>
  <c r="K199" i="80"/>
  <c r="K200" i="80"/>
  <c r="J200" i="80"/>
  <c r="J201" i="80"/>
  <c r="K201" i="80"/>
  <c r="J203" i="80"/>
  <c r="J204" i="80"/>
  <c r="J205" i="80"/>
  <c r="K205" i="80"/>
  <c r="J211" i="80"/>
  <c r="J212" i="80"/>
  <c r="J213" i="80"/>
  <c r="J214" i="80"/>
  <c r="N216" i="80"/>
  <c r="K216" i="80"/>
  <c r="J217" i="80"/>
  <c r="L219" i="80"/>
  <c r="J227" i="80"/>
  <c r="J230" i="80"/>
  <c r="J231" i="80"/>
  <c r="J233" i="80"/>
  <c r="J235" i="80"/>
  <c r="J237" i="80"/>
  <c r="M245" i="80"/>
  <c r="J246" i="80"/>
  <c r="M276" i="80"/>
  <c r="J248" i="80"/>
  <c r="J249" i="80"/>
  <c r="J279" i="80"/>
  <c r="J253" i="80"/>
  <c r="K253" i="80"/>
  <c r="J254" i="80"/>
  <c r="K254" i="80"/>
  <c r="J257" i="80"/>
  <c r="J259" i="80"/>
  <c r="J260" i="80"/>
  <c r="K260" i="80"/>
  <c r="J262" i="80"/>
  <c r="J292" i="80"/>
  <c r="K265" i="80"/>
  <c r="N266" i="80"/>
  <c r="K268" i="80"/>
  <c r="K269" i="80"/>
  <c r="J269" i="80"/>
  <c r="K301" i="80"/>
  <c r="J273" i="80"/>
  <c r="J274" i="80"/>
  <c r="M278" i="80"/>
  <c r="K288" i="80"/>
  <c r="K291" i="80"/>
  <c r="M292" i="80"/>
  <c r="J294" i="80"/>
  <c r="N306" i="80"/>
  <c r="M326" i="80"/>
  <c r="J306" i="80"/>
  <c r="N308" i="80"/>
  <c r="J310" i="80"/>
  <c r="K310" i="80"/>
  <c r="J312" i="80"/>
  <c r="N314" i="80"/>
  <c r="K314" i="80"/>
  <c r="K316" i="80"/>
  <c r="K318" i="80"/>
  <c r="J318" i="80"/>
  <c r="K320" i="80"/>
  <c r="J343" i="80"/>
  <c r="L326" i="80"/>
  <c r="L328" i="80"/>
  <c r="J330" i="80"/>
  <c r="K330" i="80"/>
  <c r="J332" i="80"/>
  <c r="J338" i="80"/>
  <c r="M342" i="80"/>
  <c r="K346" i="80"/>
  <c r="J347" i="80"/>
  <c r="K347" i="80"/>
  <c r="K348" i="80"/>
  <c r="J350" i="80"/>
  <c r="K352" i="80"/>
  <c r="J361" i="80"/>
  <c r="K362" i="80"/>
  <c r="J363" i="80"/>
  <c r="K363" i="80"/>
  <c r="K366" i="80"/>
  <c r="K367" i="80"/>
  <c r="J367" i="80"/>
  <c r="K368" i="80"/>
  <c r="J369" i="80"/>
  <c r="J370" i="80"/>
  <c r="K372" i="80"/>
  <c r="J373" i="80"/>
  <c r="J374" i="80"/>
  <c r="J395" i="80"/>
  <c r="J396" i="80"/>
  <c r="L438" i="80"/>
  <c r="J426" i="80"/>
  <c r="J427" i="80"/>
  <c r="K427" i="80"/>
  <c r="J428" i="80"/>
  <c r="K428" i="80"/>
  <c r="J442" i="80"/>
  <c r="J429" i="80"/>
  <c r="K429" i="80"/>
  <c r="K431" i="80"/>
  <c r="J433" i="80"/>
  <c r="K433" i="80"/>
  <c r="J434" i="80"/>
  <c r="J435" i="80"/>
  <c r="J448" i="80"/>
  <c r="K448" i="80"/>
  <c r="J450" i="80"/>
  <c r="N452" i="80"/>
  <c r="J452" i="80"/>
  <c r="K453" i="80"/>
  <c r="J454" i="80"/>
  <c r="K454" i="80"/>
  <c r="J456" i="80"/>
  <c r="K456" i="80"/>
  <c r="J457" i="80"/>
  <c r="K458" i="80"/>
  <c r="J472" i="80"/>
  <c r="J459" i="80"/>
  <c r="K459" i="80"/>
  <c r="N459" i="80"/>
  <c r="K461" i="80"/>
  <c r="J461" i="80"/>
  <c r="M465" i="80"/>
  <c r="M469" i="80"/>
  <c r="J471" i="80"/>
  <c r="M471" i="80"/>
  <c r="K472" i="80"/>
  <c r="L472" i="80"/>
  <c r="J474" i="80"/>
  <c r="J475" i="80"/>
  <c r="K475" i="80"/>
  <c r="L475" i="80"/>
  <c r="M475" i="80"/>
  <c r="J476" i="80"/>
  <c r="K476" i="80"/>
  <c r="L476" i="80"/>
  <c r="M476" i="80"/>
  <c r="J477" i="80"/>
  <c r="K477" i="80"/>
  <c r="L477" i="80"/>
  <c r="M477" i="80"/>
  <c r="J478" i="80"/>
  <c r="K478" i="80"/>
  <c r="L478" i="80"/>
  <c r="M478" i="80"/>
  <c r="J479" i="80"/>
  <c r="K479" i="80"/>
  <c r="L479" i="80"/>
  <c r="M479" i="80"/>
  <c r="J480" i="80"/>
  <c r="K480" i="80"/>
  <c r="L480" i="80"/>
  <c r="M480" i="80"/>
  <c r="J481" i="80"/>
  <c r="K481" i="80"/>
  <c r="L481" i="80"/>
  <c r="M481" i="80"/>
  <c r="M482" i="80"/>
  <c r="J483" i="80"/>
  <c r="K483" i="80"/>
  <c r="L483" i="80"/>
  <c r="M483" i="80"/>
  <c r="K484" i="80"/>
  <c r="L486" i="80"/>
  <c r="J486" i="80"/>
  <c r="K488" i="80"/>
  <c r="J488" i="80"/>
  <c r="L488" i="80"/>
  <c r="J489" i="80"/>
  <c r="J490" i="80"/>
  <c r="J491" i="80"/>
  <c r="K491" i="80"/>
  <c r="M491" i="80"/>
  <c r="M492" i="80"/>
  <c r="M493" i="80"/>
  <c r="K493" i="80"/>
  <c r="J494" i="80"/>
  <c r="K494" i="80"/>
  <c r="M494" i="80"/>
  <c r="J495" i="80"/>
  <c r="K496" i="80"/>
  <c r="J496" i="80"/>
  <c r="J497" i="80"/>
  <c r="J499" i="80"/>
  <c r="K499" i="80"/>
  <c r="M499" i="80"/>
  <c r="M501" i="80"/>
  <c r="J502" i="80"/>
  <c r="J503" i="80"/>
  <c r="J504" i="80"/>
  <c r="K505" i="80"/>
  <c r="K506" i="80"/>
  <c r="J506" i="80"/>
  <c r="J507" i="80"/>
  <c r="M508" i="80"/>
  <c r="M509" i="80"/>
  <c r="J510" i="80"/>
  <c r="K510" i="80"/>
  <c r="M510" i="80"/>
  <c r="J511" i="80"/>
  <c r="J512" i="80"/>
  <c r="K512" i="80"/>
  <c r="K513" i="80"/>
  <c r="M299" i="80" l="1"/>
  <c r="K299" i="80"/>
  <c r="K446" i="80"/>
  <c r="L446" i="80"/>
  <c r="N448" i="80"/>
  <c r="M486" i="80"/>
  <c r="L497" i="80"/>
  <c r="K486" i="80"/>
  <c r="K452" i="80"/>
  <c r="N430" i="80"/>
  <c r="J348" i="80"/>
  <c r="J320" i="80"/>
  <c r="J304" i="80"/>
  <c r="M279" i="80"/>
  <c r="K259" i="80"/>
  <c r="K238" i="80"/>
  <c r="L130" i="80"/>
  <c r="K123" i="80"/>
  <c r="N118" i="80"/>
  <c r="L80" i="80"/>
  <c r="M43" i="80"/>
  <c r="N456" i="80"/>
  <c r="N320" i="80"/>
  <c r="J163" i="80"/>
  <c r="L162" i="80"/>
  <c r="L501" i="80"/>
  <c r="K501" i="80"/>
  <c r="L484" i="80"/>
  <c r="J298" i="80"/>
  <c r="N265" i="80"/>
  <c r="M121" i="80"/>
  <c r="L76" i="80"/>
  <c r="K25" i="80"/>
  <c r="J19" i="80"/>
  <c r="N461" i="80"/>
  <c r="J509" i="80"/>
  <c r="J501" i="80"/>
  <c r="J484" i="80"/>
  <c r="K449" i="80"/>
  <c r="J366" i="80"/>
  <c r="J352" i="80"/>
  <c r="L342" i="80"/>
  <c r="M328" i="80"/>
  <c r="K247" i="80"/>
  <c r="J206" i="80"/>
  <c r="J158" i="80"/>
  <c r="N141" i="80"/>
  <c r="L121" i="80"/>
  <c r="N117" i="80"/>
  <c r="M105" i="80"/>
  <c r="J53" i="80"/>
  <c r="M132" i="80"/>
  <c r="K121" i="80"/>
  <c r="L117" i="80"/>
  <c r="K105" i="80"/>
  <c r="J372" i="80"/>
  <c r="K350" i="80"/>
  <c r="J288" i="80"/>
  <c r="J245" i="80"/>
  <c r="N458" i="80"/>
  <c r="M283" i="80"/>
  <c r="N203" i="80"/>
  <c r="N130" i="80"/>
  <c r="J458" i="80"/>
  <c r="N424" i="80"/>
  <c r="K370" i="80"/>
  <c r="M334" i="80"/>
  <c r="K227" i="80"/>
  <c r="M130" i="80"/>
  <c r="L123" i="80"/>
  <c r="N45" i="80"/>
  <c r="N16" i="80"/>
  <c r="J159" i="80"/>
  <c r="K159" i="80"/>
  <c r="N473" i="80"/>
  <c r="M473" i="80"/>
  <c r="J462" i="80"/>
  <c r="K462" i="80"/>
  <c r="L462" i="80"/>
  <c r="N469" i="80"/>
  <c r="M462" i="80"/>
  <c r="J336" i="80"/>
  <c r="K336" i="80"/>
  <c r="L336" i="80"/>
  <c r="M336" i="80"/>
  <c r="M513" i="80"/>
  <c r="L510" i="80"/>
  <c r="L499" i="80"/>
  <c r="L491" i="80"/>
  <c r="M488" i="80"/>
  <c r="M484" i="80"/>
  <c r="L471" i="80"/>
  <c r="M446" i="80"/>
  <c r="J440" i="80"/>
  <c r="N431" i="80"/>
  <c r="K373" i="80"/>
  <c r="J368" i="80"/>
  <c r="J356" i="80"/>
  <c r="J340" i="80"/>
  <c r="J314" i="80"/>
  <c r="J299" i="80"/>
  <c r="J265" i="80"/>
  <c r="J247" i="80"/>
  <c r="J238" i="80"/>
  <c r="J216" i="80"/>
  <c r="K198" i="80"/>
  <c r="M171" i="80"/>
  <c r="N148" i="80"/>
  <c r="N132" i="80"/>
  <c r="J120" i="80"/>
  <c r="M117" i="80"/>
  <c r="K111" i="80"/>
  <c r="L105" i="80"/>
  <c r="K80" i="80"/>
  <c r="N43" i="80"/>
  <c r="J31" i="80"/>
  <c r="J25" i="80"/>
  <c r="N12" i="80"/>
  <c r="N3" i="80"/>
  <c r="L513" i="80"/>
  <c r="N467" i="80"/>
  <c r="N129" i="80"/>
  <c r="N114" i="80"/>
  <c r="M3" i="80"/>
  <c r="K471" i="80"/>
  <c r="J513" i="80"/>
  <c r="M502" i="80"/>
  <c r="L494" i="80"/>
  <c r="N454" i="80"/>
  <c r="J449" i="80"/>
  <c r="J446" i="80"/>
  <c r="M438" i="80"/>
  <c r="J431" i="80"/>
  <c r="M361" i="80"/>
  <c r="M332" i="80"/>
  <c r="K306" i="80"/>
  <c r="K246" i="80"/>
  <c r="K203" i="80"/>
  <c r="J196" i="80"/>
  <c r="J171" i="80"/>
  <c r="N142" i="80"/>
  <c r="N137" i="80"/>
  <c r="M129" i="80"/>
  <c r="M125" i="80"/>
  <c r="L122" i="80"/>
  <c r="N119" i="80"/>
  <c r="K117" i="80"/>
  <c r="L107" i="80"/>
  <c r="L58" i="80"/>
  <c r="N38" i="80"/>
  <c r="K24" i="80"/>
  <c r="J16" i="80"/>
  <c r="L3" i="80"/>
  <c r="M505" i="80"/>
  <c r="N471" i="80"/>
  <c r="N465" i="80"/>
  <c r="N457" i="80"/>
  <c r="K435" i="80"/>
  <c r="L361" i="80"/>
  <c r="L332" i="80"/>
  <c r="K312" i="80"/>
  <c r="L283" i="80"/>
  <c r="K263" i="80"/>
  <c r="K250" i="80"/>
  <c r="N230" i="80"/>
  <c r="N214" i="80"/>
  <c r="J184" i="80"/>
  <c r="K136" i="80"/>
  <c r="L129" i="80"/>
  <c r="L125" i="80"/>
  <c r="L119" i="80"/>
  <c r="N113" i="80"/>
  <c r="N109" i="80"/>
  <c r="K107" i="80"/>
  <c r="J37" i="80"/>
  <c r="N27" i="80"/>
  <c r="K15" i="80"/>
  <c r="N11" i="80"/>
  <c r="K3" i="80"/>
  <c r="L502" i="80"/>
  <c r="K474" i="80"/>
  <c r="N460" i="80"/>
  <c r="M512" i="80"/>
  <c r="L505" i="80"/>
  <c r="K502" i="80"/>
  <c r="K490" i="80"/>
  <c r="K460" i="80"/>
  <c r="K457" i="80"/>
  <c r="M448" i="80"/>
  <c r="K430" i="80"/>
  <c r="K426" i="80"/>
  <c r="K361" i="80"/>
  <c r="J346" i="80"/>
  <c r="K332" i="80"/>
  <c r="K323" i="80"/>
  <c r="K294" i="80"/>
  <c r="K283" i="80"/>
  <c r="N274" i="80"/>
  <c r="J263" i="80"/>
  <c r="J250" i="80"/>
  <c r="L245" i="80"/>
  <c r="K230" i="80"/>
  <c r="K214" i="80"/>
  <c r="J208" i="80"/>
  <c r="J182" i="80"/>
  <c r="N146" i="80"/>
  <c r="N131" i="80"/>
  <c r="K129" i="80"/>
  <c r="K125" i="80"/>
  <c r="K119" i="80"/>
  <c r="M113" i="80"/>
  <c r="M109" i="80"/>
  <c r="L57" i="80"/>
  <c r="L51" i="80"/>
  <c r="N41" i="80"/>
  <c r="L33" i="80"/>
  <c r="K27" i="80"/>
  <c r="N19" i="80"/>
  <c r="K11" i="80"/>
  <c r="L512" i="80"/>
  <c r="J505" i="80"/>
  <c r="M497" i="80"/>
  <c r="L493" i="80"/>
  <c r="J470" i="80"/>
  <c r="J460" i="80"/>
  <c r="L448" i="80"/>
  <c r="J430" i="80"/>
  <c r="J323" i="80"/>
  <c r="J283" i="80"/>
  <c r="K274" i="80"/>
  <c r="J268" i="80"/>
  <c r="K245" i="80"/>
  <c r="N201" i="80"/>
  <c r="L131" i="80"/>
  <c r="N116" i="80"/>
  <c r="L113" i="80"/>
  <c r="L109" i="80"/>
  <c r="N106" i="80"/>
  <c r="M103" i="80"/>
  <c r="M41" i="80"/>
  <c r="M36" i="80"/>
  <c r="K33" i="80"/>
  <c r="J27" i="80"/>
  <c r="K262" i="80"/>
  <c r="K249" i="80"/>
  <c r="M219" i="80"/>
  <c r="J155" i="80"/>
  <c r="M116" i="80"/>
  <c r="K113" i="80"/>
  <c r="K109" i="80"/>
  <c r="K103" i="80"/>
  <c r="L41" i="80"/>
  <c r="L36" i="80"/>
  <c r="N14" i="80"/>
  <c r="M507" i="80"/>
  <c r="M504" i="80"/>
  <c r="J493" i="80"/>
  <c r="M489" i="80"/>
  <c r="N429" i="80"/>
  <c r="M359" i="80"/>
  <c r="K342" i="80"/>
  <c r="J316" i="80"/>
  <c r="J109" i="80"/>
  <c r="J103" i="80"/>
  <c r="J41" i="80"/>
  <c r="J36" i="80"/>
  <c r="K14" i="80"/>
  <c r="L507" i="80"/>
  <c r="L489" i="80"/>
  <c r="N127" i="80"/>
  <c r="L504" i="80"/>
  <c r="M443" i="80"/>
  <c r="L233" i="80"/>
  <c r="K507" i="80"/>
  <c r="K504" i="80"/>
  <c r="M467" i="80"/>
  <c r="K447" i="80"/>
  <c r="K369" i="80"/>
  <c r="M303" i="80"/>
  <c r="K279" i="80"/>
  <c r="K212" i="80"/>
  <c r="N149" i="80"/>
  <c r="N144" i="80"/>
  <c r="L133" i="80"/>
  <c r="L127" i="80"/>
  <c r="M31" i="80"/>
  <c r="N21" i="80"/>
  <c r="K13" i="80"/>
  <c r="M4" i="80"/>
  <c r="M291" i="80"/>
  <c r="K489" i="80"/>
  <c r="K423" i="80"/>
  <c r="K374" i="80"/>
  <c r="M356" i="80"/>
  <c r="N316" i="80"/>
  <c r="L291" i="80"/>
  <c r="K272" i="80"/>
  <c r="K233" i="80"/>
  <c r="M162" i="80"/>
  <c r="L54" i="80"/>
  <c r="L467" i="80"/>
  <c r="J447" i="80"/>
  <c r="J423" i="80"/>
  <c r="L299" i="80"/>
  <c r="J272" i="80"/>
  <c r="N238" i="80"/>
  <c r="K144" i="80"/>
  <c r="K127" i="80"/>
  <c r="N111" i="80"/>
  <c r="N105" i="80"/>
  <c r="K47" i="80"/>
  <c r="L331" i="80"/>
  <c r="M331" i="80"/>
  <c r="K331" i="80"/>
  <c r="J331" i="80"/>
  <c r="M293" i="80"/>
  <c r="J293" i="80"/>
  <c r="K293" i="80"/>
  <c r="L293" i="80"/>
  <c r="J500" i="80"/>
  <c r="K500" i="80"/>
  <c r="L500" i="80"/>
  <c r="K487" i="80"/>
  <c r="L487" i="80"/>
  <c r="M487" i="80"/>
  <c r="M466" i="80"/>
  <c r="N466" i="80"/>
  <c r="K444" i="80"/>
  <c r="L444" i="80"/>
  <c r="M444" i="80"/>
  <c r="J282" i="80"/>
  <c r="K282" i="80"/>
  <c r="L282" i="80"/>
  <c r="M282" i="80"/>
  <c r="J365" i="80"/>
  <c r="K365" i="80"/>
  <c r="L338" i="80"/>
  <c r="M338" i="80"/>
  <c r="L5" i="80"/>
  <c r="M5" i="80"/>
  <c r="K5" i="80"/>
  <c r="N5" i="80"/>
  <c r="J307" i="80"/>
  <c r="K307" i="80"/>
  <c r="N329" i="80"/>
  <c r="K261" i="80"/>
  <c r="J261" i="80"/>
  <c r="L506" i="80"/>
  <c r="M506" i="80"/>
  <c r="J465" i="80"/>
  <c r="K465" i="80"/>
  <c r="L465" i="80"/>
  <c r="J394" i="80"/>
  <c r="N310" i="80"/>
  <c r="J251" i="80"/>
  <c r="K251" i="80"/>
  <c r="J234" i="80"/>
  <c r="K234" i="80"/>
  <c r="N234" i="80"/>
  <c r="K215" i="80"/>
  <c r="N215" i="80"/>
  <c r="J215" i="80"/>
  <c r="L165" i="80"/>
  <c r="K165" i="80"/>
  <c r="M165" i="80"/>
  <c r="N165" i="80"/>
  <c r="J165" i="80"/>
  <c r="N31" i="80"/>
  <c r="J469" i="80"/>
  <c r="K469" i="80"/>
  <c r="L469" i="80"/>
  <c r="N331" i="80"/>
  <c r="M275" i="80"/>
  <c r="L275" i="80"/>
  <c r="J55" i="80"/>
  <c r="L55" i="80"/>
  <c r="J492" i="80"/>
  <c r="K492" i="80"/>
  <c r="L492" i="80"/>
  <c r="L490" i="80"/>
  <c r="M490" i="80"/>
  <c r="J473" i="80"/>
  <c r="K473" i="80"/>
  <c r="L473" i="80"/>
  <c r="N450" i="80"/>
  <c r="M440" i="80"/>
  <c r="N433" i="80"/>
  <c r="J342" i="80"/>
  <c r="J313" i="80"/>
  <c r="K313" i="80"/>
  <c r="N313" i="80"/>
  <c r="J289" i="80"/>
  <c r="K289" i="80"/>
  <c r="L289" i="80"/>
  <c r="M289" i="80"/>
  <c r="K244" i="80"/>
  <c r="L244" i="80"/>
  <c r="J244" i="80"/>
  <c r="M244" i="80"/>
  <c r="J178" i="80"/>
  <c r="K110" i="80"/>
  <c r="N110" i="80"/>
  <c r="J110" i="80"/>
  <c r="L110" i="80"/>
  <c r="M110" i="80"/>
  <c r="J81" i="80"/>
  <c r="L81" i="80"/>
  <c r="J59" i="80"/>
  <c r="L59" i="80"/>
  <c r="L498" i="80"/>
  <c r="M498" i="80"/>
  <c r="K232" i="80"/>
  <c r="L232" i="80"/>
  <c r="J232" i="80"/>
  <c r="M232" i="80"/>
  <c r="N232" i="80"/>
  <c r="K511" i="80"/>
  <c r="L511" i="80"/>
  <c r="M511" i="80"/>
  <c r="N432" i="80"/>
  <c r="J432" i="80"/>
  <c r="K432" i="80"/>
  <c r="J329" i="80"/>
  <c r="K329" i="80"/>
  <c r="L329" i="80"/>
  <c r="M329" i="80"/>
  <c r="K208" i="80"/>
  <c r="L208" i="80"/>
  <c r="M208" i="80"/>
  <c r="N22" i="80"/>
  <c r="J22" i="80"/>
  <c r="K22" i="80"/>
  <c r="J311" i="80"/>
  <c r="K311" i="80"/>
  <c r="N311" i="80"/>
  <c r="J252" i="80"/>
  <c r="K252" i="80"/>
  <c r="K235" i="80"/>
  <c r="N235" i="80"/>
  <c r="M168" i="80"/>
  <c r="J482" i="80"/>
  <c r="K482" i="80"/>
  <c r="L482" i="80"/>
  <c r="J317" i="80"/>
  <c r="K317" i="80"/>
  <c r="N317" i="80"/>
  <c r="J256" i="80"/>
  <c r="K256" i="80"/>
  <c r="L52" i="80"/>
  <c r="J52" i="80"/>
  <c r="M447" i="80"/>
  <c r="L447" i="80"/>
  <c r="N434" i="80"/>
  <c r="K434" i="80"/>
  <c r="L334" i="80"/>
  <c r="N334" i="80"/>
  <c r="L294" i="80"/>
  <c r="M294" i="80"/>
  <c r="J267" i="80"/>
  <c r="K267" i="80"/>
  <c r="M496" i="80"/>
  <c r="L509" i="80"/>
  <c r="N472" i="80"/>
  <c r="K359" i="80"/>
  <c r="L359" i="80"/>
  <c r="J351" i="80"/>
  <c r="K351" i="80"/>
  <c r="N339" i="80"/>
  <c r="J339" i="80"/>
  <c r="K339" i="80"/>
  <c r="N340" i="80"/>
  <c r="L339" i="80"/>
  <c r="J319" i="80"/>
  <c r="K319" i="80"/>
  <c r="N319" i="80"/>
  <c r="N312" i="80"/>
  <c r="J305" i="80"/>
  <c r="K305" i="80"/>
  <c r="N305" i="80"/>
  <c r="L288" i="80"/>
  <c r="M288" i="80"/>
  <c r="K217" i="80"/>
  <c r="N217" i="80"/>
  <c r="J140" i="80"/>
  <c r="N140" i="80"/>
  <c r="J101" i="80"/>
  <c r="K101" i="80"/>
  <c r="L485" i="80"/>
  <c r="M485" i="80"/>
  <c r="J315" i="80"/>
  <c r="K315" i="80"/>
  <c r="N315" i="80"/>
  <c r="J241" i="80"/>
  <c r="K241" i="80"/>
  <c r="M241" i="80"/>
  <c r="N236" i="80"/>
  <c r="J236" i="80"/>
  <c r="K236" i="80"/>
  <c r="N229" i="80"/>
  <c r="K229" i="80"/>
  <c r="L470" i="80"/>
  <c r="J321" i="80"/>
  <c r="K321" i="80"/>
  <c r="L474" i="80"/>
  <c r="M474" i="80"/>
  <c r="N474" i="80"/>
  <c r="L357" i="80"/>
  <c r="M357" i="80"/>
  <c r="J357" i="80"/>
  <c r="K357" i="80"/>
  <c r="J349" i="80"/>
  <c r="K349" i="80"/>
  <c r="K257" i="80"/>
  <c r="J508" i="80"/>
  <c r="K508" i="80"/>
  <c r="L508" i="80"/>
  <c r="K495" i="80"/>
  <c r="L495" i="80"/>
  <c r="M495" i="80"/>
  <c r="J264" i="80"/>
  <c r="K264" i="80"/>
  <c r="N264" i="80"/>
  <c r="K248" i="80"/>
  <c r="J451" i="80"/>
  <c r="K451" i="80"/>
  <c r="N451" i="80"/>
  <c r="L301" i="80"/>
  <c r="M301" i="80"/>
  <c r="J255" i="80"/>
  <c r="K255" i="80"/>
  <c r="N255" i="80"/>
  <c r="K503" i="80"/>
  <c r="L503" i="80"/>
  <c r="M503" i="80"/>
  <c r="K498" i="80"/>
  <c r="L496" i="80"/>
  <c r="K485" i="80"/>
  <c r="K466" i="80"/>
  <c r="K450" i="80"/>
  <c r="K442" i="80"/>
  <c r="L442" i="80"/>
  <c r="M442" i="80"/>
  <c r="N447" i="80"/>
  <c r="K509" i="80"/>
  <c r="M500" i="80"/>
  <c r="J498" i="80"/>
  <c r="J485" i="80"/>
  <c r="M472" i="80"/>
  <c r="K470" i="80"/>
  <c r="J466" i="80"/>
  <c r="J453" i="80"/>
  <c r="N453" i="80"/>
  <c r="J444" i="80"/>
  <c r="N435" i="80"/>
  <c r="J424" i="80"/>
  <c r="K424" i="80"/>
  <c r="N427" i="80"/>
  <c r="N425" i="80"/>
  <c r="K338" i="80"/>
  <c r="N318" i="80"/>
  <c r="J309" i="80"/>
  <c r="K309" i="80"/>
  <c r="N309" i="80"/>
  <c r="K304" i="80"/>
  <c r="J301" i="80"/>
  <c r="J278" i="80"/>
  <c r="K278" i="80"/>
  <c r="L278" i="80"/>
  <c r="L241" i="80"/>
  <c r="J229" i="80"/>
  <c r="N168" i="80"/>
  <c r="J266" i="80"/>
  <c r="K266" i="80"/>
  <c r="K206" i="80"/>
  <c r="M206" i="80"/>
  <c r="K497" i="80"/>
  <c r="N443" i="80"/>
  <c r="N426" i="80"/>
  <c r="J362" i="80"/>
  <c r="M343" i="80"/>
  <c r="L330" i="80"/>
  <c r="M330" i="80"/>
  <c r="J322" i="80"/>
  <c r="K322" i="80"/>
  <c r="J303" i="80"/>
  <c r="K303" i="80"/>
  <c r="K298" i="80"/>
  <c r="M298" i="80"/>
  <c r="L292" i="80"/>
  <c r="J276" i="80"/>
  <c r="K276" i="80"/>
  <c r="L276" i="80"/>
  <c r="J210" i="80"/>
  <c r="K210" i="80"/>
  <c r="K202" i="80"/>
  <c r="J202" i="80"/>
  <c r="N202" i="80"/>
  <c r="M159" i="80"/>
  <c r="L159" i="80"/>
  <c r="N171" i="80"/>
  <c r="K112" i="80"/>
  <c r="L112" i="80"/>
  <c r="N112" i="80"/>
  <c r="J112" i="80"/>
  <c r="M112" i="80"/>
  <c r="K32" i="80"/>
  <c r="L32" i="80"/>
  <c r="M32" i="80"/>
  <c r="J143" i="80"/>
  <c r="K143" i="80"/>
  <c r="N428" i="80"/>
  <c r="L343" i="80"/>
  <c r="K292" i="80"/>
  <c r="J258" i="80"/>
  <c r="K258" i="80"/>
  <c r="N227" i="80"/>
  <c r="J270" i="80"/>
  <c r="K270" i="80"/>
  <c r="J199" i="80"/>
  <c r="N199" i="80"/>
  <c r="K104" i="80"/>
  <c r="L104" i="80"/>
  <c r="J104" i="80"/>
  <c r="M104" i="80"/>
  <c r="N104" i="80"/>
  <c r="N4" i="80"/>
  <c r="J4" i="80"/>
  <c r="K4" i="80"/>
  <c r="J371" i="80"/>
  <c r="K371" i="80"/>
  <c r="K343" i="80"/>
  <c r="J326" i="80"/>
  <c r="K326" i="80"/>
  <c r="L279" i="80"/>
  <c r="K273" i="80"/>
  <c r="K239" i="80"/>
  <c r="N239" i="80"/>
  <c r="J239" i="80"/>
  <c r="M233" i="80"/>
  <c r="N233" i="80"/>
  <c r="N212" i="80"/>
  <c r="K34" i="80"/>
  <c r="L34" i="80"/>
  <c r="J34" i="80"/>
  <c r="M34" i="80"/>
  <c r="N34" i="80"/>
  <c r="M28" i="80"/>
  <c r="J28" i="80"/>
  <c r="J271" i="80"/>
  <c r="K271" i="80"/>
  <c r="J219" i="80"/>
  <c r="K219" i="80"/>
  <c r="K211" i="80"/>
  <c r="N211" i="80"/>
  <c r="J198" i="80"/>
  <c r="J209" i="80"/>
  <c r="N205" i="80"/>
  <c r="M172" i="80"/>
  <c r="J172" i="80"/>
  <c r="L172" i="80"/>
  <c r="N172" i="80"/>
  <c r="J146" i="80"/>
  <c r="J156" i="80"/>
  <c r="J139" i="80"/>
  <c r="K139" i="80"/>
  <c r="N136" i="80"/>
  <c r="J151" i="80"/>
  <c r="K126" i="80"/>
  <c r="L126" i="80"/>
  <c r="M126" i="80"/>
  <c r="N126" i="80"/>
  <c r="K124" i="80"/>
  <c r="L124" i="80"/>
  <c r="N124" i="80"/>
  <c r="K122" i="80"/>
  <c r="N125" i="80"/>
  <c r="N122" i="80"/>
  <c r="K7" i="80"/>
  <c r="N7" i="80"/>
  <c r="N32" i="80"/>
  <c r="K237" i="80"/>
  <c r="N237" i="80"/>
  <c r="M161" i="80"/>
  <c r="J161" i="80"/>
  <c r="L161" i="80"/>
  <c r="N161" i="80"/>
  <c r="K149" i="80"/>
  <c r="N123" i="80"/>
  <c r="K120" i="80"/>
  <c r="L120" i="80"/>
  <c r="K49" i="80"/>
  <c r="L49" i="80"/>
  <c r="M49" i="80"/>
  <c r="N49" i="80"/>
  <c r="N18" i="80"/>
  <c r="N9" i="80"/>
  <c r="K213" i="80"/>
  <c r="N213" i="80"/>
  <c r="K204" i="80"/>
  <c r="N200" i="80"/>
  <c r="J145" i="80"/>
  <c r="K145" i="80"/>
  <c r="J142" i="80"/>
  <c r="J153" i="80"/>
  <c r="K128" i="80"/>
  <c r="L128" i="80"/>
  <c r="J128" i="80"/>
  <c r="M128" i="80"/>
  <c r="N128" i="80"/>
  <c r="K114" i="80"/>
  <c r="J114" i="80"/>
  <c r="L114" i="80"/>
  <c r="M114" i="80"/>
  <c r="K82" i="80"/>
  <c r="J82" i="80"/>
  <c r="L82" i="80"/>
  <c r="J78" i="80"/>
  <c r="L78" i="80"/>
  <c r="K45" i="80"/>
  <c r="L45" i="80"/>
  <c r="M45" i="80"/>
  <c r="N20" i="80"/>
  <c r="N162" i="80"/>
  <c r="K135" i="80"/>
  <c r="K132" i="80"/>
  <c r="L132" i="80"/>
  <c r="K108" i="80"/>
  <c r="L108" i="80"/>
  <c r="J6" i="80"/>
  <c r="N23" i="80"/>
  <c r="N147" i="80"/>
  <c r="J141" i="80"/>
  <c r="K141" i="80"/>
  <c r="J134" i="80"/>
  <c r="L134" i="80"/>
  <c r="J79" i="80"/>
  <c r="K79" i="80"/>
  <c r="J56" i="80"/>
  <c r="K38" i="80"/>
  <c r="L38" i="80"/>
  <c r="N24" i="80"/>
  <c r="N13" i="80"/>
  <c r="J150" i="80"/>
  <c r="J147" i="80"/>
  <c r="K147" i="80"/>
  <c r="J157" i="80"/>
  <c r="K116" i="80"/>
  <c r="L116" i="80"/>
  <c r="K43" i="80"/>
  <c r="L43" i="80"/>
  <c r="N26" i="80"/>
  <c r="N15" i="80"/>
  <c r="J131" i="80"/>
  <c r="J127" i="80"/>
  <c r="J123" i="80"/>
  <c r="N121" i="80"/>
  <c r="J119" i="80"/>
  <c r="J115" i="80"/>
  <c r="J111" i="80"/>
  <c r="J107" i="80"/>
  <c r="J33" i="80"/>
  <c r="M387" i="80" l="1"/>
  <c r="L387" i="80"/>
  <c r="J387" i="80"/>
  <c r="N470" i="80"/>
  <c r="J45" i="80"/>
  <c r="K184" i="80"/>
  <c r="M470" i="80"/>
  <c r="L163" i="80"/>
  <c r="J168" i="80"/>
  <c r="N338" i="80"/>
  <c r="M340" i="80"/>
  <c r="M189" i="80"/>
  <c r="N163" i="80"/>
  <c r="M163" i="80"/>
  <c r="L356" i="80"/>
  <c r="K356" i="80"/>
  <c r="J467" i="80"/>
  <c r="K467" i="80"/>
  <c r="K182" i="80"/>
  <c r="L28" i="80"/>
  <c r="L298" i="80"/>
  <c r="N440" i="80"/>
  <c r="K163" i="80"/>
  <c r="J359" i="80"/>
  <c r="N444" i="80"/>
  <c r="L206" i="80"/>
  <c r="N37" i="80"/>
  <c r="N208" i="80"/>
  <c r="J275" i="80"/>
  <c r="K275" i="80"/>
  <c r="L340" i="80"/>
  <c r="K340" i="80"/>
  <c r="L440" i="80"/>
  <c r="K440" i="80"/>
  <c r="J334" i="80"/>
  <c r="K334" i="80"/>
  <c r="K196" i="80"/>
  <c r="L303" i="80"/>
  <c r="M196" i="80"/>
  <c r="L466" i="80"/>
  <c r="K387" i="80"/>
  <c r="J443" i="80"/>
  <c r="K443" i="80"/>
  <c r="L443" i="80"/>
  <c r="M339" i="80"/>
  <c r="L196" i="80"/>
  <c r="K168" i="80"/>
  <c r="L168" i="80"/>
  <c r="N36" i="80"/>
  <c r="N47" i="80"/>
  <c r="K181" i="80"/>
  <c r="J181" i="80"/>
  <c r="N35" i="80"/>
  <c r="L35" i="80"/>
  <c r="M35" i="80"/>
  <c r="J35" i="80"/>
  <c r="K35" i="80"/>
  <c r="M47" i="80"/>
  <c r="J47" i="80"/>
  <c r="K28" i="80"/>
  <c r="L47" i="80"/>
  <c r="N33" i="80"/>
  <c r="M37" i="80"/>
  <c r="K37" i="80"/>
  <c r="L37" i="80"/>
  <c r="L286" i="80"/>
  <c r="M286" i="80"/>
  <c r="J286" i="80"/>
  <c r="K286" i="80"/>
  <c r="K207" i="80"/>
  <c r="L207" i="80"/>
  <c r="M207" i="80"/>
  <c r="J207" i="80"/>
  <c r="N207" i="80"/>
  <c r="M439" i="80"/>
  <c r="N439" i="80"/>
  <c r="J439" i="80"/>
  <c r="K439" i="80"/>
  <c r="L439" i="80"/>
  <c r="N166" i="80"/>
  <c r="L166" i="80"/>
  <c r="M166" i="80"/>
  <c r="J166" i="80"/>
  <c r="K166" i="80"/>
  <c r="L463" i="80"/>
  <c r="M463" i="80"/>
  <c r="N463" i="80"/>
  <c r="K463" i="80"/>
  <c r="J463" i="80"/>
  <c r="J73" i="80"/>
  <c r="L73" i="80"/>
  <c r="J189" i="80"/>
  <c r="J325" i="80"/>
  <c r="K325" i="80"/>
  <c r="L325" i="80"/>
  <c r="M325" i="80"/>
  <c r="N325" i="80"/>
  <c r="M296" i="80"/>
  <c r="L296" i="80"/>
  <c r="J296" i="80"/>
  <c r="K296" i="80"/>
  <c r="J281" i="80"/>
  <c r="K281" i="80"/>
  <c r="M281" i="80"/>
  <c r="L281" i="80"/>
  <c r="J179" i="80"/>
  <c r="K179" i="80"/>
  <c r="M164" i="80"/>
  <c r="J164" i="80"/>
  <c r="K164" i="80"/>
  <c r="L164" i="80"/>
  <c r="N164" i="80"/>
  <c r="K327" i="80"/>
  <c r="L327" i="80"/>
  <c r="M327" i="80"/>
  <c r="J327" i="80"/>
  <c r="N328" i="80"/>
  <c r="M242" i="80"/>
  <c r="J242" i="80"/>
  <c r="K242" i="80"/>
  <c r="L242" i="80"/>
  <c r="K175" i="80"/>
  <c r="J175" i="80"/>
  <c r="M360" i="80"/>
  <c r="J360" i="80"/>
  <c r="K360" i="80"/>
  <c r="L360" i="80"/>
  <c r="J185" i="80"/>
  <c r="K185" i="80"/>
  <c r="J445" i="80"/>
  <c r="N445" i="80"/>
  <c r="K445" i="80"/>
  <c r="L445" i="80"/>
  <c r="M445" i="80"/>
  <c r="L280" i="80"/>
  <c r="M280" i="80"/>
  <c r="J280" i="80"/>
  <c r="K280" i="80"/>
  <c r="L355" i="80"/>
  <c r="M355" i="80"/>
  <c r="J355" i="80"/>
  <c r="K355" i="80"/>
  <c r="L188" i="80"/>
  <c r="M188" i="80"/>
  <c r="M42" i="80"/>
  <c r="J42" i="80"/>
  <c r="N42" i="80"/>
  <c r="K42" i="80"/>
  <c r="L42" i="80"/>
  <c r="L169" i="80"/>
  <c r="J169" i="80"/>
  <c r="K169" i="80"/>
  <c r="M169" i="80"/>
  <c r="N169" i="80"/>
  <c r="J300" i="80"/>
  <c r="K300" i="80"/>
  <c r="L300" i="80"/>
  <c r="M300" i="80"/>
  <c r="J183" i="80"/>
  <c r="K183" i="80"/>
  <c r="J287" i="80"/>
  <c r="K287" i="80"/>
  <c r="L287" i="80"/>
  <c r="M287" i="80"/>
  <c r="J180" i="80"/>
  <c r="K180" i="80"/>
  <c r="N330" i="80"/>
  <c r="J437" i="80"/>
  <c r="K437" i="80"/>
  <c r="N438" i="80"/>
  <c r="M437" i="80"/>
  <c r="L437" i="80"/>
  <c r="N437" i="80"/>
  <c r="L464" i="80"/>
  <c r="M464" i="80"/>
  <c r="N464" i="80"/>
  <c r="L436" i="80"/>
  <c r="M436" i="80"/>
  <c r="J436" i="80"/>
  <c r="N446" i="80"/>
  <c r="K436" i="80"/>
  <c r="M243" i="80"/>
  <c r="J243" i="80"/>
  <c r="K243" i="80"/>
  <c r="L243" i="80"/>
  <c r="L220" i="80"/>
  <c r="M220" i="80"/>
  <c r="K220" i="80"/>
  <c r="N220" i="80"/>
  <c r="J220" i="80"/>
  <c r="N442" i="80"/>
  <c r="L284" i="80"/>
  <c r="M284" i="80"/>
  <c r="J284" i="80"/>
  <c r="K284" i="80"/>
  <c r="K277" i="80"/>
  <c r="L277" i="80"/>
  <c r="J277" i="80"/>
  <c r="M277" i="80"/>
  <c r="K386" i="80"/>
  <c r="L386" i="80"/>
  <c r="J386" i="80"/>
  <c r="M386" i="80"/>
  <c r="K285" i="80"/>
  <c r="L285" i="80"/>
  <c r="J285" i="80"/>
  <c r="M285" i="80"/>
  <c r="J333" i="80"/>
  <c r="K333" i="80"/>
  <c r="L333" i="80"/>
  <c r="M333" i="80"/>
  <c r="N333" i="80"/>
  <c r="J290" i="80"/>
  <c r="K290" i="80"/>
  <c r="L290" i="80"/>
  <c r="M290" i="80"/>
  <c r="K379" i="80"/>
  <c r="L379" i="80"/>
  <c r="M379" i="80"/>
  <c r="J379" i="80"/>
  <c r="J297" i="80"/>
  <c r="L297" i="80"/>
  <c r="M297" i="80"/>
  <c r="K297" i="80"/>
  <c r="L302" i="80"/>
  <c r="M302" i="80"/>
  <c r="K302" i="80"/>
  <c r="J302" i="80"/>
  <c r="K228" i="80"/>
  <c r="L228" i="80"/>
  <c r="J228" i="80"/>
  <c r="N228" i="80"/>
  <c r="M228" i="80"/>
  <c r="J240" i="80"/>
  <c r="K240" i="80"/>
  <c r="M240" i="80"/>
  <c r="L240" i="80"/>
  <c r="K174" i="80"/>
  <c r="J174" i="80"/>
  <c r="K29" i="80"/>
  <c r="J29" i="80"/>
  <c r="L29" i="80"/>
  <c r="M29" i="80"/>
  <c r="N29" i="80"/>
  <c r="K167" i="80"/>
  <c r="J167" i="80"/>
  <c r="L167" i="80"/>
  <c r="M167" i="80"/>
  <c r="N167" i="80"/>
  <c r="N335" i="80"/>
  <c r="K335" i="80"/>
  <c r="N336" i="80"/>
  <c r="L335" i="80"/>
  <c r="M335" i="80"/>
  <c r="J335" i="80"/>
  <c r="J382" i="80"/>
  <c r="M382" i="80"/>
  <c r="K382" i="80"/>
  <c r="L382" i="80"/>
  <c r="J337" i="80"/>
  <c r="K337" i="80"/>
  <c r="L337" i="80"/>
  <c r="M337" i="80"/>
  <c r="N337" i="80"/>
  <c r="J358" i="80"/>
  <c r="M358" i="80"/>
  <c r="K358" i="80"/>
  <c r="L358" i="80"/>
  <c r="M48" i="80"/>
  <c r="N48" i="80"/>
  <c r="L48" i="80"/>
  <c r="J48" i="80"/>
  <c r="K48" i="80"/>
  <c r="M46" i="80"/>
  <c r="J46" i="80"/>
  <c r="K46" i="80"/>
  <c r="L46" i="80"/>
  <c r="N46" i="80"/>
  <c r="N170" i="80"/>
  <c r="M170" i="80"/>
  <c r="J170" i="80"/>
  <c r="K170" i="80"/>
  <c r="L170" i="80"/>
  <c r="J341" i="80"/>
  <c r="K341" i="80"/>
  <c r="L341" i="80"/>
  <c r="M341" i="80"/>
  <c r="J77" i="80"/>
  <c r="L77" i="80"/>
  <c r="L30" i="80"/>
  <c r="N30" i="80"/>
  <c r="M30" i="80"/>
  <c r="M40" i="80"/>
  <c r="N40" i="80"/>
  <c r="L40" i="80"/>
  <c r="J40" i="80"/>
  <c r="K40" i="80"/>
  <c r="L173" i="80"/>
  <c r="J173" i="80"/>
  <c r="K173" i="80"/>
  <c r="N173" i="80"/>
  <c r="M173" i="80"/>
  <c r="K160" i="80"/>
  <c r="J160" i="80"/>
  <c r="N160" i="80"/>
  <c r="L160" i="80"/>
  <c r="M160" i="80"/>
  <c r="J441" i="80"/>
  <c r="K441" i="80"/>
  <c r="N441" i="80"/>
  <c r="L441" i="80"/>
  <c r="M441" i="80"/>
  <c r="L186" i="80"/>
  <c r="J186" i="80"/>
  <c r="K186" i="80"/>
  <c r="M186" i="80"/>
  <c r="L218" i="80"/>
  <c r="M218" i="80"/>
  <c r="K218" i="80"/>
  <c r="J218" i="80"/>
  <c r="N219" i="80"/>
  <c r="K295" i="80"/>
  <c r="J295" i="80"/>
  <c r="L295" i="80"/>
  <c r="M295" i="80"/>
  <c r="K193" i="80"/>
  <c r="J193" i="80"/>
  <c r="M193" i="80"/>
  <c r="L193" i="80"/>
  <c r="M44" i="80"/>
  <c r="N44" i="80"/>
  <c r="K44" i="80"/>
  <c r="L44" i="80"/>
  <c r="J44" i="80"/>
  <c r="L324" i="80"/>
  <c r="M324" i="80"/>
  <c r="K324" i="80"/>
  <c r="N326" i="80"/>
  <c r="N332" i="80"/>
  <c r="J324" i="80"/>
  <c r="L189" i="80" l="1"/>
  <c r="K189" i="80"/>
  <c r="J393" i="80"/>
  <c r="L393" i="80"/>
  <c r="M191" i="80"/>
  <c r="J191" i="80"/>
  <c r="K191" i="80"/>
  <c r="L191" i="80"/>
  <c r="M385" i="80"/>
  <c r="L385" i="80"/>
  <c r="J385" i="80"/>
  <c r="K385" i="80"/>
  <c r="J383" i="80"/>
  <c r="K383" i="80"/>
  <c r="M383" i="80"/>
  <c r="L383" i="80"/>
  <c r="K192" i="80"/>
  <c r="M192" i="80"/>
  <c r="J192" i="80"/>
  <c r="L192" i="80"/>
  <c r="M194" i="80"/>
  <c r="J194" i="80"/>
  <c r="K194" i="80"/>
  <c r="L194" i="80"/>
  <c r="K375" i="80"/>
  <c r="J375" i="80"/>
  <c r="L375" i="80"/>
  <c r="M375" i="80"/>
  <c r="L391" i="80"/>
  <c r="J391" i="80"/>
  <c r="L381" i="80"/>
  <c r="M381" i="80"/>
  <c r="K381" i="80"/>
  <c r="J381" i="80"/>
  <c r="J388" i="80"/>
  <c r="L388" i="80"/>
  <c r="J197" i="80"/>
  <c r="K197" i="80"/>
  <c r="L197" i="80"/>
  <c r="M197" i="80"/>
  <c r="J187" i="80"/>
  <c r="K187" i="80"/>
  <c r="M187" i="80"/>
  <c r="L187" i="80"/>
  <c r="L195" i="80"/>
  <c r="J195" i="80"/>
  <c r="K195" i="80"/>
  <c r="M195" i="80"/>
  <c r="M384" i="80"/>
  <c r="J384" i="80"/>
  <c r="L384" i="80"/>
  <c r="K384" i="80"/>
  <c r="M190" i="80"/>
  <c r="J190" i="80"/>
  <c r="L190" i="80"/>
  <c r="K190" i="80"/>
  <c r="J380" i="80"/>
  <c r="K380" i="80"/>
  <c r="M380" i="80"/>
  <c r="L380" i="80"/>
  <c r="J392" i="80"/>
  <c r="L392" i="80"/>
  <c r="L390" i="80"/>
  <c r="J390" i="80"/>
  <c r="L389" i="80"/>
  <c r="J389" i="80"/>
  <c r="J376" i="80"/>
  <c r="L376" i="80"/>
  <c r="M376" i="80"/>
  <c r="K376" i="80"/>
</calcChain>
</file>

<file path=xl/comments1.xml><?xml version="1.0" encoding="utf-8"?>
<comments xmlns="http://schemas.openxmlformats.org/spreadsheetml/2006/main">
  <authors>
    <author>user</author>
  </authors>
  <commentList>
    <comment ref="B397" authorId="0">
      <text>
        <r>
          <rPr>
            <b/>
            <sz val="9"/>
            <color indexed="81"/>
            <rFont val="Tahoma"/>
            <family val="2"/>
            <charset val="204"/>
          </rPr>
          <t>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00" authorId="0">
      <text>
        <r>
          <rPr>
            <b/>
            <sz val="9"/>
            <color indexed="81"/>
            <rFont val="Tahoma"/>
            <family val="2"/>
            <charset val="204"/>
          </rPr>
          <t>учетная группа 2</t>
        </r>
      </text>
    </comment>
    <comment ref="B401" authorId="0">
      <text>
        <r>
          <rPr>
            <b/>
            <sz val="9"/>
            <color indexed="81"/>
            <rFont val="Tahoma"/>
            <family val="2"/>
            <charset val="204"/>
          </rPr>
          <t>состоявшихся  убытков (2) 
/ заработанной страховой премии (1)</t>
        </r>
      </text>
    </comment>
    <comment ref="B402" authorId="0">
      <text>
        <r>
          <rPr>
            <b/>
            <sz val="9"/>
            <color indexed="81"/>
            <rFont val="Tahoma"/>
            <family val="2"/>
            <charset val="204"/>
          </rPr>
          <t>расходов по ведению страховых операций (3) + отчислений от страховых премий (4) + 
прочих доходов по страх. иному, чем страхЖ(5) +
прочих расходов по страх. иному, чем страхЖ(6) 
/ заработанной страховой премии (1)</t>
        </r>
      </text>
    </comment>
    <comment ref="B403" authorId="0">
      <text>
        <r>
          <rPr>
            <b/>
            <sz val="9"/>
            <color indexed="81"/>
            <rFont val="Tahoma"/>
            <family val="2"/>
            <charset val="204"/>
          </rPr>
          <t>3</t>
        </r>
      </text>
    </comment>
    <comment ref="B406" authorId="0">
      <text>
        <r>
          <rPr>
            <b/>
            <sz val="9"/>
            <color indexed="81"/>
            <rFont val="Tahoma"/>
            <family val="2"/>
            <charset val="204"/>
          </rPr>
          <t>7</t>
        </r>
      </text>
    </comment>
    <comment ref="B409" authorId="0">
      <text>
        <r>
          <rPr>
            <b/>
            <sz val="9"/>
            <color indexed="81"/>
            <rFont val="Tahoma"/>
            <family val="2"/>
            <charset val="204"/>
          </rPr>
          <t>10</t>
        </r>
      </text>
    </comment>
  </commentList>
</comments>
</file>

<file path=xl/sharedStrings.xml><?xml version="1.0" encoding="utf-8"?>
<sst xmlns="http://schemas.openxmlformats.org/spreadsheetml/2006/main" count="2074" uniqueCount="362">
  <si>
    <t>Единица измерения</t>
  </si>
  <si>
    <t>Изменение за год, %</t>
  </si>
  <si>
    <t>ед.</t>
  </si>
  <si>
    <t>%</t>
  </si>
  <si>
    <t>млн руб.</t>
  </si>
  <si>
    <t>Изменение за квартал, %</t>
  </si>
  <si>
    <t>№</t>
  </si>
  <si>
    <t>Наименование показателя</t>
  </si>
  <si>
    <t>Количество субъектов страхового дела (деятельность которых подлежит лицензированию)</t>
  </si>
  <si>
    <t xml:space="preserve">     Количество страховых организаций</t>
  </si>
  <si>
    <t xml:space="preserve">     Количество страховых брокеров</t>
  </si>
  <si>
    <t xml:space="preserve">     Количество обществ взаимного страхования</t>
  </si>
  <si>
    <t xml:space="preserve">Количество заключенных договоров страхования  (здесь и далее -  показатели cтраховщиков), в том числе: </t>
  </si>
  <si>
    <t xml:space="preserve"> по страхованию жизни, из него:</t>
  </si>
  <si>
    <t xml:space="preserve">     по страхованию жизни заемщика </t>
  </si>
  <si>
    <t xml:space="preserve">     по пенсионному страхованию </t>
  </si>
  <si>
    <t>по страхованию от несчастных случаев и болезней</t>
  </si>
  <si>
    <t xml:space="preserve">по ДМС </t>
  </si>
  <si>
    <t>по страхованию средств наземного транспорта (кроме средств  железнодорожного  транспорта)</t>
  </si>
  <si>
    <t xml:space="preserve">по страхованию прочего имущества юридических лиц </t>
  </si>
  <si>
    <t>по ОСАГО</t>
  </si>
  <si>
    <t xml:space="preserve">     Количество заключенных договоров страхования с физическими лицами, в том числе:</t>
  </si>
  <si>
    <t xml:space="preserve">               по страхованию от несчастных случаев и болезней</t>
  </si>
  <si>
    <t xml:space="preserve">               по ДМС </t>
  </si>
  <si>
    <t xml:space="preserve">                по страхованию средств наземного транспорта (кроме средств  железнодорожного  транспорта)</t>
  </si>
  <si>
    <t xml:space="preserve">                по ОСАГО</t>
  </si>
  <si>
    <t xml:space="preserve">     Количество заключенных договоров страхования с индивидуальными предпринимателями и юридическими лицами, в том числе:</t>
  </si>
  <si>
    <t xml:space="preserve">Количество заключенных договоров страхования (за квартал), в том числе: </t>
  </si>
  <si>
    <t xml:space="preserve"> по страхованию жизни, в том числе:</t>
  </si>
  <si>
    <t xml:space="preserve">     Количество заключенных договоров страхования с физическими лицами   (за квартал), в том числе:</t>
  </si>
  <si>
    <t xml:space="preserve">     Количество заключенных договоров страхования с индивидуальными предпринимателями и юридическими лицами (за квартал), в том числе:</t>
  </si>
  <si>
    <t>Концентрация
     top-5 по активам</t>
  </si>
  <si>
    <t xml:space="preserve">     top-10 по активам</t>
  </si>
  <si>
    <t xml:space="preserve">     top-20 по активам</t>
  </si>
  <si>
    <t xml:space="preserve">     top-50 по активам</t>
  </si>
  <si>
    <t xml:space="preserve">     top-100 по активам</t>
  </si>
  <si>
    <t xml:space="preserve">     top-5 по капиталу</t>
  </si>
  <si>
    <t xml:space="preserve">     top-10 по капиталу</t>
  </si>
  <si>
    <t xml:space="preserve">     top-20 по капиталу</t>
  </si>
  <si>
    <t xml:space="preserve">     top-50 по капиталу</t>
  </si>
  <si>
    <t xml:space="preserve">     top-100 по  капиталу</t>
  </si>
  <si>
    <t xml:space="preserve">     top-5 по премиям</t>
  </si>
  <si>
    <t xml:space="preserve">     top-10 по премиям</t>
  </si>
  <si>
    <t xml:space="preserve">     top-20 по премиям</t>
  </si>
  <si>
    <t xml:space="preserve">     top-50 по премиям</t>
  </si>
  <si>
    <t xml:space="preserve">     top-100 по премиям</t>
  </si>
  <si>
    <t xml:space="preserve">     top-5 по выплатам</t>
  </si>
  <si>
    <t xml:space="preserve">     top-10 по выплатам</t>
  </si>
  <si>
    <t xml:space="preserve">     top-20 по  выплатам</t>
  </si>
  <si>
    <t xml:space="preserve">     top-50 по выплатам</t>
  </si>
  <si>
    <t xml:space="preserve">     top-100 по  выплатам</t>
  </si>
  <si>
    <t>Коэффициент Херфендаля-Хиршмана (степень концентрации рынка)</t>
  </si>
  <si>
    <t>Активы</t>
  </si>
  <si>
    <t>Темпы прироста активов (изменение к аналогичному отчетному периоду прошлого года)</t>
  </si>
  <si>
    <t xml:space="preserve">Рентабельность активов </t>
  </si>
  <si>
    <t>Отношение активов к ВВП</t>
  </si>
  <si>
    <t xml:space="preserve">Капитал </t>
  </si>
  <si>
    <t>Темпы прироста капитала (изменение к аналогичному отчетному периоду прошлого года)</t>
  </si>
  <si>
    <t>Рентабельность капитала</t>
  </si>
  <si>
    <t>Фактический размер маржи платежеспособности</t>
  </si>
  <si>
    <t>Нормативный размер маржи платежеспособности</t>
  </si>
  <si>
    <t>Отклонение фактического размера маржи платежеспособности от нормативного</t>
  </si>
  <si>
    <t>Уставный капитал страховых организаций</t>
  </si>
  <si>
    <t>Сумма участия резидентов - юридических лиц, являющихся дочерними обществами по отношению к иностранным инвесторам</t>
  </si>
  <si>
    <t>Сумма участия нерезидентов - юридических лиц</t>
  </si>
  <si>
    <t>Сумма участия нерезидентов - физических лиц</t>
  </si>
  <si>
    <t>Доля иностранного участия в уставном капитале</t>
  </si>
  <si>
    <t>Страховые резервы, в том числе:</t>
  </si>
  <si>
    <t xml:space="preserve">     резервы по договорам страхования жизни, классифицированным как страховые</t>
  </si>
  <si>
    <t xml:space="preserve">     страховые резервы по страхованию иному, чем страхование жизни</t>
  </si>
  <si>
    <t xml:space="preserve">          резерв незаработанной премии</t>
  </si>
  <si>
    <t xml:space="preserve">          резерв заявленных, но неурегулированных убытков</t>
  </si>
  <si>
    <t xml:space="preserve">          резерв произошедших, но незаявленных убытков</t>
  </si>
  <si>
    <t>Темпы прироста страховых резервов (изменение к аналогичному отчетному периоду прошлого года), в том числе:</t>
  </si>
  <si>
    <t>Прочие обязательства</t>
  </si>
  <si>
    <t xml:space="preserve">      займы и прочие привлеченные средства</t>
  </si>
  <si>
    <t>Долговая нагрузка страховщиков (отношение займов и прочих привлеченных средств к капиталу)</t>
  </si>
  <si>
    <t>Запас капитала для выполнения обязательств по основному виду деятельности (страховые резервы)</t>
  </si>
  <si>
    <t>Отношение капитала к общей сумме пассивов</t>
  </si>
  <si>
    <t>Прибыль до налогообложения</t>
  </si>
  <si>
    <t>Прибыль после налогообложения</t>
  </si>
  <si>
    <t>Cтруктура активов:</t>
  </si>
  <si>
    <t>Облигации (кроме облигаций с ипотечным покрытием и жилищных сертификатов)</t>
  </si>
  <si>
    <t>Депозиты</t>
  </si>
  <si>
    <t>Государственные и муниципальные ценные бумаги, в том числе:</t>
  </si>
  <si>
    <t xml:space="preserve">     государственные ценные бумаги РФ</t>
  </si>
  <si>
    <t xml:space="preserve">     государственные ценные бумаги субъектов РФ и муниципальные ценные бумаги</t>
  </si>
  <si>
    <t>Дебиторская задолженность, в том числе:</t>
  </si>
  <si>
    <t xml:space="preserve">     по операциям страхования, сострахования</t>
  </si>
  <si>
    <t xml:space="preserve">      по операциям в сфере обязательного медицинского страхования</t>
  </si>
  <si>
    <t xml:space="preserve">      по операциям перестрахования</t>
  </si>
  <si>
    <t xml:space="preserve">      по налогам и сборам (включая авансовые платежи и переплату по ним)</t>
  </si>
  <si>
    <t xml:space="preserve">     страховщиков по прямому возмещению убытков</t>
  </si>
  <si>
    <t xml:space="preserve">      по причитающемуся к получению (начисленному) процентному (купонному, дисконтному и другому) доходу</t>
  </si>
  <si>
    <t xml:space="preserve">      по договорам, не содержащим значительного страхового риска</t>
  </si>
  <si>
    <t xml:space="preserve">      прочее</t>
  </si>
  <si>
    <t>Доля перестраховщиков в страховых резервах, в том числе:</t>
  </si>
  <si>
    <t>по страхованию иному, чем страхование жизни, сформированных в соответствии с регуляторными требованиями</t>
  </si>
  <si>
    <t>по страхованию жизни, сформированных в соответствии с регуляторными требованиями</t>
  </si>
  <si>
    <t>Отложенные аквизиционные расходы</t>
  </si>
  <si>
    <t>Денежные средства, в том числе:</t>
  </si>
  <si>
    <t xml:space="preserve">     в валюте РФ на счетах в кредитных организациях</t>
  </si>
  <si>
    <t xml:space="preserve">     в иностранной валюте на счетах в кредитных организациях</t>
  </si>
  <si>
    <t xml:space="preserve">     денежная наличность в кассе</t>
  </si>
  <si>
    <t xml:space="preserve">     прочие денежные средства</t>
  </si>
  <si>
    <t xml:space="preserve">Акции </t>
  </si>
  <si>
    <t>Недвижимое имущество</t>
  </si>
  <si>
    <t>Инвестиционные паи ПИФов, в том числе:</t>
  </si>
  <si>
    <t>закрытых</t>
  </si>
  <si>
    <t>Векселя</t>
  </si>
  <si>
    <t>Прочие активы</t>
  </si>
  <si>
    <t>Доля отложенных аквизиционных расходов в общем объеме активов</t>
  </si>
  <si>
    <t>Доля вложений в банковский сектор (наиболее ликвидные активы банковского сектора)</t>
  </si>
  <si>
    <t>Страховые премии*, в том числе:</t>
  </si>
  <si>
    <t xml:space="preserve">     по добровольному страхованию, в том числе:</t>
  </si>
  <si>
    <t xml:space="preserve">          по страхованию жизни, из них: </t>
  </si>
  <si>
    <t xml:space="preserve">          по страхованию иному, чем страхование жизни, в том числе: </t>
  </si>
  <si>
    <t xml:space="preserve">      по страхованию от несчастных случаев и болезней</t>
  </si>
  <si>
    <t xml:space="preserve">       по ДМС</t>
  </si>
  <si>
    <t xml:space="preserve">               по страхованию средств наземного транспорта (кроме средств  железнодорожного транспорта),  в том числе:</t>
  </si>
  <si>
    <t xml:space="preserve">      по договорам страхования, заключенным с физическими лицами</t>
  </si>
  <si>
    <t xml:space="preserve">   по страхованию прочего имущества юридических лиц</t>
  </si>
  <si>
    <t xml:space="preserve">     по обязательному страхованию,  в том числе:</t>
  </si>
  <si>
    <t xml:space="preserve">     по ОСАГО,  в том числе:</t>
  </si>
  <si>
    <t xml:space="preserve">         по договорам страхования, заключенным с физическими лицами</t>
  </si>
  <si>
    <t>Темпы прироста страховых премий (изменение к аналогичному отчетному периоду прошлого года), в том числе</t>
  </si>
  <si>
    <t>по добровольному страхованию, в том числе:</t>
  </si>
  <si>
    <t xml:space="preserve">по страхованию жизни </t>
  </si>
  <si>
    <t>по ДМС</t>
  </si>
  <si>
    <t>по страхованию средств наземного транспорта (кроме средств  железнодорожного транспорта)</t>
  </si>
  <si>
    <t>по страхованию прочего имущества юридических лиц</t>
  </si>
  <si>
    <t>по обязательному страхованию,  в том числе:</t>
  </si>
  <si>
    <t>Страховые премии  (за квартал), в том числе:</t>
  </si>
  <si>
    <t xml:space="preserve">     по добровольному страхованию  (за квартал), в том числе:</t>
  </si>
  <si>
    <t xml:space="preserve">          по страхованию жизни  (за квартал), из них: </t>
  </si>
  <si>
    <t xml:space="preserve">          по страхованию иному, чем страхование жизни  (за квартал), в том числе: </t>
  </si>
  <si>
    <t xml:space="preserve">      по страхованию от несчастных случаев и болезней  (за квартал)</t>
  </si>
  <si>
    <t xml:space="preserve">       по ДМС  (за квартал)</t>
  </si>
  <si>
    <t xml:space="preserve">               по страхованию средств наземного транспорта (кроме средств  железнодорожного транспорта)  (за квартал),  в том числе:</t>
  </si>
  <si>
    <t xml:space="preserve">   по страхованию прочего имущества юридических лиц  (за квартал)</t>
  </si>
  <si>
    <t xml:space="preserve">     по обязательному страхованию  (за квартал),  в том числе:</t>
  </si>
  <si>
    <t>по ОСАГО  (за квартал),  в том числе:</t>
  </si>
  <si>
    <t>Средняя страховая премия:</t>
  </si>
  <si>
    <t>по страхованию жизни, в том числе:</t>
  </si>
  <si>
    <t xml:space="preserve"> по страхованию от несчастных случаев и болезней</t>
  </si>
  <si>
    <t xml:space="preserve"> по ДМС</t>
  </si>
  <si>
    <t>по страхованию средств наземного транспорта (кроме средств  железнодорожного транспорта),  в том числе:</t>
  </si>
  <si>
    <t>по ОСАГО,  в том числе:</t>
  </si>
  <si>
    <t>Средняя страховая премия (за квартал):</t>
  </si>
  <si>
    <t>по страхованию жизни (за квартал), в том числе:</t>
  </si>
  <si>
    <t xml:space="preserve"> по страхованию от несчастных случаев и болезней (за квартал)</t>
  </si>
  <si>
    <t xml:space="preserve"> по ДМС (за квартал)</t>
  </si>
  <si>
    <t>по страхованию средств наземного транспорта (кроме средств  железнодорожного транспорта)  (за квартал),  в том числе:</t>
  </si>
  <si>
    <t>по страхованию прочего имущества юридических лиц  (за квартал)</t>
  </si>
  <si>
    <t>Страховые премии по договорам, переданным в перестрахование, в том числе:</t>
  </si>
  <si>
    <t xml:space="preserve">             по страхованию прочего имущества юридических лиц</t>
  </si>
  <si>
    <t xml:space="preserve">             по страхованию страхованию предпринимательских рисков</t>
  </si>
  <si>
    <t xml:space="preserve">             по страхованию средств наземного транспорта (кроме средств железнодорожного транспорта)</t>
  </si>
  <si>
    <t xml:space="preserve">             по ДМС</t>
  </si>
  <si>
    <t xml:space="preserve">             по страхованию средств воздушного транспорта</t>
  </si>
  <si>
    <t xml:space="preserve">     Страховые премии, переданные в перестрахование на территории РФ</t>
  </si>
  <si>
    <t xml:space="preserve">     Страховые премии, переданные в перестрахование за пределы РФ</t>
  </si>
  <si>
    <t>Страховые премии по договорам, переданным в перестрахование  (за квартал), в том числе:</t>
  </si>
  <si>
    <t xml:space="preserve">    Страховые премии, переданные в перестрахование на территории РФ</t>
  </si>
  <si>
    <t xml:space="preserve">    Страховые премии, переданные в перестрахование за пределы РФ</t>
  </si>
  <si>
    <t>Степень перестраховочной защиты (доля перестраховщиков в общем объеме страховых премий)</t>
  </si>
  <si>
    <t>Страховые премии по договорам, принятым в перестрахование, в том числе</t>
  </si>
  <si>
    <t xml:space="preserve">             по страхованию гражданской ответственности перевозчика за  причинение вреда жизни, здоровью, имуществу пассажиров</t>
  </si>
  <si>
    <t xml:space="preserve">             по страхованию владельцев средств воздушного транспорта</t>
  </si>
  <si>
    <t xml:space="preserve">             по страхованию гражданской ответственности владельца опасного объекта за причинение вреда в результате аварии на опасном объекте</t>
  </si>
  <si>
    <t xml:space="preserve">       Страховые премии по договорам, принятым в перестрахование на территории РФ</t>
  </si>
  <si>
    <t xml:space="preserve">       Страховые премии по договорам, принятым в перестрахование из-за пределов РФ</t>
  </si>
  <si>
    <t xml:space="preserve">Страховые премии по договорам, принятым в перестрахование (за квартал), в том числе </t>
  </si>
  <si>
    <t>Страховые премии на душу населения, в том числе:</t>
  </si>
  <si>
    <t xml:space="preserve">     страховые премии по страхованию жизни на душу населения</t>
  </si>
  <si>
    <t xml:space="preserve">     страховые премии по страхованию иному, чем страхование жизни на душу населения</t>
  </si>
  <si>
    <t>Отношение страховых премий к ВВП, в том числе</t>
  </si>
  <si>
    <t>по страхованию иному, чем страхование жизни (включая обязательное страхование)</t>
  </si>
  <si>
    <t>Страховые премии по договорам страхования, заключенным без участия посредников (кроме сети "Интернет")</t>
  </si>
  <si>
    <t>Страховые премии по договорам страхования, заключенным без участия посредников (кроме сети "Интернет")  (за квартал)</t>
  </si>
  <si>
    <t>Страховые премии по договорам страхования, заключенным посредством сети "Интернет", в том числе:</t>
  </si>
  <si>
    <t xml:space="preserve">     страховые премии по договорам ОСАГО, заключенным посредством сети "Интернет"</t>
  </si>
  <si>
    <t>Доля страховых премий по договорам страхования, заключенным посредством сети "Интернет" в общем объеме страховых премий</t>
  </si>
  <si>
    <t>Страховые премии по договорам страхования, заключенным посредством сети "Интернет" (за квартал), в том числе:</t>
  </si>
  <si>
    <t xml:space="preserve">     страховые премии по договорам ОСАГО, заключенным посредством сети "Интернет"  </t>
  </si>
  <si>
    <t>Страховые премии по договорам страхования, заключенным при участии посредников, в том числе:</t>
  </si>
  <si>
    <t xml:space="preserve">заключенным при участии посредников  ̶  кредитных организаций  </t>
  </si>
  <si>
    <t>заключенным при участии посредников   ̶   физических лиц (в том числе индивидуальных предпринимателей)</t>
  </si>
  <si>
    <t xml:space="preserve">заключенным при участии посредников   ̶   других юридических лиц </t>
  </si>
  <si>
    <t>заключенным при участии посредников   ̶  организаций, осуществляющих деятельность по торговле транспортными средствами</t>
  </si>
  <si>
    <t xml:space="preserve">заключенным при участии посредников   ̶    страховых брокеров </t>
  </si>
  <si>
    <t>Страховые премии по договорам страхования, заключенным при участии посредников (за квартал), в том числе:</t>
  </si>
  <si>
    <t xml:space="preserve">заключенным при участии посредников   ̶   других юридических лиц  </t>
  </si>
  <si>
    <t>Вознаграждения посредникам   ̶  всего,  в том числе:</t>
  </si>
  <si>
    <t xml:space="preserve">          по страхованию жизни, в том числе: </t>
  </si>
  <si>
    <t xml:space="preserve">                   по страхованию жизни заемщика </t>
  </si>
  <si>
    <t xml:space="preserve">                   по пенсионному страхованию </t>
  </si>
  <si>
    <t xml:space="preserve">      по ДМС</t>
  </si>
  <si>
    <t xml:space="preserve">      по страхованию средств наземного транспорта (кроме средств  железнодорожного транспорта),  в том числе:</t>
  </si>
  <si>
    <t xml:space="preserve">      по страхованию прочего имущества юридических лиц</t>
  </si>
  <si>
    <t xml:space="preserve">      по ОСАГО</t>
  </si>
  <si>
    <t xml:space="preserve">    вознаграждения посредникам   ̶  кредитным организациям,  в том числе:</t>
  </si>
  <si>
    <t>вознаграждения посредникам   ̶   физическим лицам (в том числе индивидуальных предпринимателей)</t>
  </si>
  <si>
    <t>вознаграждения посредникам   ̶   другим юридическим лицам</t>
  </si>
  <si>
    <t>вознаграждения посредникам   ̶   организациям, осуществляющих деятельность по торговле транспортными средствами</t>
  </si>
  <si>
    <t xml:space="preserve">вознаграждени посредникам   ̶    страховым брокерам </t>
  </si>
  <si>
    <t>Вознаграждения посредникам   ̶  всего  (за квартал),  в том числе:</t>
  </si>
  <si>
    <t xml:space="preserve">    вознаграждения посредникам   ̶  кредитным организациям </t>
  </si>
  <si>
    <t xml:space="preserve">вознаграждения посредникам   ̶   организациям, осуществляющих деятельность по торговле транспортными средствами  </t>
  </si>
  <si>
    <t xml:space="preserve">вознаграждени посредникам   ̶    страховым брокерам   </t>
  </si>
  <si>
    <t>Выплаты по договорам страхования,** в том числе:</t>
  </si>
  <si>
    <t xml:space="preserve">                    страховые выплаты по страхованию жизни, в том числе: </t>
  </si>
  <si>
    <t xml:space="preserve">по страхованию иному, чем страхование жизни, в том числе </t>
  </si>
  <si>
    <t xml:space="preserve">       по ДМС, в том числе </t>
  </si>
  <si>
    <t xml:space="preserve">               страховые выплаты по договорам страхования, заключенным с физическими лицами</t>
  </si>
  <si>
    <t xml:space="preserve">   по страхованию средств наземного транспорта (кроме средств  железнодорожного транспорта),  в том числе</t>
  </si>
  <si>
    <t>по обязательному страхованию,  в том числе</t>
  </si>
  <si>
    <t>по ОСАГО,  в том числе</t>
  </si>
  <si>
    <t xml:space="preserve">               сумма страховых выплат в случае причинения вреда имуществу потерпевших</t>
  </si>
  <si>
    <t xml:space="preserve">               сумма страховых выплат в случае причинения вреда жизни потерпевших </t>
  </si>
  <si>
    <t xml:space="preserve">               сумма страховых выплат в случае причинения вреда здоровью потерпевших </t>
  </si>
  <si>
    <t>Выплаты по договорам страхования (за квартал), в том числе:</t>
  </si>
  <si>
    <t xml:space="preserve">          по страхованию жизни  (за квартал), в том числе: </t>
  </si>
  <si>
    <t xml:space="preserve">по страхованию иному, чем страхование жизни  (за квартал), в том числе </t>
  </si>
  <si>
    <t xml:space="preserve">       по ДМС  (за квартал), в том числе </t>
  </si>
  <si>
    <t xml:space="preserve">   по страхованию средств наземного транспорта (кроме средств  железнодорожного транспорта)  (за квартал),  в том числе</t>
  </si>
  <si>
    <t>по обязательному страхованию  (за квартал),  в том числе</t>
  </si>
  <si>
    <t>по ОСАГО  (за квартал),  в том числе</t>
  </si>
  <si>
    <t xml:space="preserve"> сумма страховых выплат в случае причинения вреда имуществу потерпевших (за квартал)</t>
  </si>
  <si>
    <t xml:space="preserve"> сумма страховых выплат в случае причинения вреда жизни потерпевших (за квартал)</t>
  </si>
  <si>
    <t xml:space="preserve"> сумма страховых выплат в случае причинения вреда здоровью потерпевших (за квартал)</t>
  </si>
  <si>
    <t>Количество страховых выплат</t>
  </si>
  <si>
    <t xml:space="preserve">по пенсионному страхованию </t>
  </si>
  <si>
    <t>по ДМС,  в том числе:</t>
  </si>
  <si>
    <t>по ОСАГO</t>
  </si>
  <si>
    <t>Количество страховых выплат (за квартал)</t>
  </si>
  <si>
    <t>Средняя выплата:</t>
  </si>
  <si>
    <t xml:space="preserve">по страхованию жизни, в том числе: </t>
  </si>
  <si>
    <t xml:space="preserve">               страховая выплата по договорам страхования, заключенным с физическими лицами</t>
  </si>
  <si>
    <t>по страхованию средств наземного транспорта (кроме средств  железнодорожного  транспорта),  в том числе</t>
  </si>
  <si>
    <t>по ОСАГO, в том числе</t>
  </si>
  <si>
    <t>Средняя выплата (за квартал):</t>
  </si>
  <si>
    <t xml:space="preserve">Скользящий коэффициент выплат, в том числе </t>
  </si>
  <si>
    <t xml:space="preserve">Скользящий комбинированный коэффициент убыточности (по страхованию иному, чем страхование жизни, по договорам страхования), в том числе </t>
  </si>
  <si>
    <t>Скользящий коэффициент убыточности</t>
  </si>
  <si>
    <t>Скользящий коэффициент расходов</t>
  </si>
  <si>
    <t xml:space="preserve">Скользящий комбинированный коэффициент убыточности по учетной группе "Добровольное медицинское страхование" (без управленческих расходов), в том числе </t>
  </si>
  <si>
    <t>Скользящий коэффициент убыточности по  учетной группе "Добровольное медицинское страхование"</t>
  </si>
  <si>
    <t>Скользящий коэффициент расходов по учетной группе "Добровольное медицинское страхование" (без управленческих расходов)</t>
  </si>
  <si>
    <t xml:space="preserve">Скользящий комбинированный коэффициент убыточности по учетной группе "Страхование от несчастных случаев и болезней" (без управленческих расходов), в том числе </t>
  </si>
  <si>
    <t>Скользящий коэффициент убыточностипо учетной группе "Страхование от несчастных случаев и болезней"</t>
  </si>
  <si>
    <t>Скользящий коэффициент расходов по страхованию по учетной группе "Страхование от несчастных случаев и болезней" (без управленческих расходов)</t>
  </si>
  <si>
    <t xml:space="preserve">Скользящий комбинированный коэффициент убыточности по учетной группе "Обязательное страхование гражданской ответственности владельцев транспортных средств" (без управленческих расходов), в том числе </t>
  </si>
  <si>
    <t>Скользящий коэффициент убыточности по учетной группе "Обязательное страхование гражданской ответственности владельцев транспортных средств"</t>
  </si>
  <si>
    <t>Скользящий коэффициент расходов по учетной группе "Обязательное страхование гражданской ответственности владельцев транспортных средств" (без управленческих расходов)</t>
  </si>
  <si>
    <t xml:space="preserve">Скользящий комбинированный коэффициент убыточности по  учетной группе "Страхование средств наземного транспорта" (без управленческих расходов), в том числе </t>
  </si>
  <si>
    <t>Скользящий коэффициент убыточности по  учетной группе "Страхование средств наземного транспорта"</t>
  </si>
  <si>
    <t>Скользящий коэффициент расходов по  учетной группе "Страхование средств наземного транспорта" (без управленческих расходов)</t>
  </si>
  <si>
    <t xml:space="preserve">Скользящий комбинированный коэффициент убыточности по учетной группе "Страхование имущества, кроме указанного в учетных группах 7 - 9" (без управленческих расходов), в том числе </t>
  </si>
  <si>
    <t>Скользящий коэффициент убыточности по учетной группе "Страхование имущества, кроме указанного в учетных группах 7 - 9"</t>
  </si>
  <si>
    <t>Скользящий коэффициент расходов по учетной группе "Страхование имущества, кроме указанного в учетных группах 7 - 9" (без управленческих расходов)</t>
  </si>
  <si>
    <t>млрд руб</t>
  </si>
  <si>
    <t>млн чел</t>
  </si>
  <si>
    <t xml:space="preserve">Справочная информация: </t>
  </si>
  <si>
    <t>Изменение за год, млрд руб/ед</t>
  </si>
  <si>
    <t>Изменение за квартал, млрд руб/ед</t>
  </si>
  <si>
    <t>Доля в общем объеме</t>
  </si>
  <si>
    <t>х</t>
  </si>
  <si>
    <t>тыс. руб.</t>
  </si>
  <si>
    <t>Примечание:</t>
  </si>
  <si>
    <t>*С учетом отклонений в части страховых премий, по которым нет достоверных данных в связи с более поздним получением первичных учетных документов.</t>
  </si>
  <si>
    <t>**В данные включены неидентифицированные на конец отчетного периода суммы фактически осуществленных списаний по инкассо с расчетных счетов страховщика на основании решения суда.</t>
  </si>
  <si>
    <t>Возможные расхождения между итогом и суммой слагаемых объясняются округлением.</t>
  </si>
  <si>
    <t xml:space="preserve"> ВВП за квартал</t>
  </si>
  <si>
    <t>скользящее значение ВВП за год</t>
  </si>
  <si>
    <t>численность населения</t>
  </si>
  <si>
    <t xml:space="preserve">по страхованию жизни заемщика </t>
  </si>
  <si>
    <t xml:space="preserve">страховая выплата по страхованию жизни заемщика </t>
  </si>
  <si>
    <t xml:space="preserve">страховая выплата по пенсионному страхованию </t>
  </si>
  <si>
    <t>по инвестиционному страхованию жизни</t>
  </si>
  <si>
    <t>страховая выплата по инвестиционному страхованию жизни</t>
  </si>
  <si>
    <t>x</t>
  </si>
  <si>
    <t>Дополнительная информация</t>
  </si>
  <si>
    <t>Количество урегулированных страховых случаев</t>
  </si>
  <si>
    <t>по ДМС,  в том числе</t>
  </si>
  <si>
    <t xml:space="preserve">                   по договорам страхования, заключенным с физическими лицами</t>
  </si>
  <si>
    <t>Количество урегулированных страховых случаев  (за квартал)</t>
  </si>
  <si>
    <t xml:space="preserve">          по страхованию жизни (за квартал), в том числе: </t>
  </si>
  <si>
    <t>по страхованию от несчастных случаев и болезней (за квартал)</t>
  </si>
  <si>
    <t>по ДМС (за квартал),  в том числе:</t>
  </si>
  <si>
    <t>по страхованию средств наземного транспорта (кроме средств  железнодорожного транспорта) (за квартал)</t>
  </si>
  <si>
    <t>по ОСАГО (за квартал)</t>
  </si>
  <si>
    <t>Количество отказов в страховой выплате из общего количества урегулированных страховых случаев</t>
  </si>
  <si>
    <t xml:space="preserve">     по договорам страхования жизни заемщика </t>
  </si>
  <si>
    <t xml:space="preserve">     по договорам пенсионного страхования </t>
  </si>
  <si>
    <t>Количество отказов в страховой выплате из общего количества урегулированных страховых случаев  (за квартал)</t>
  </si>
  <si>
    <t xml:space="preserve">заработанные страховые премии-нетто-перестрахование </t>
  </si>
  <si>
    <t>тыс руб</t>
  </si>
  <si>
    <t xml:space="preserve">состоявшиеся убытки-нетто-перестрахование </t>
  </si>
  <si>
    <t>Расходы по ведению страховых операций – нетто-перестрахование</t>
  </si>
  <si>
    <t xml:space="preserve">отчисления от страховых премий </t>
  </si>
  <si>
    <t xml:space="preserve">прочие доходы по страхованию иному, чем страхование жизни </t>
  </si>
  <si>
    <t xml:space="preserve">прочие расходы по страхованию иному, чем страхование жизни </t>
  </si>
  <si>
    <r>
      <t xml:space="preserve">Общие и административные расходы </t>
    </r>
    <r>
      <rPr>
        <sz val="7"/>
        <color theme="0" tint="-0.499984740745262"/>
        <rFont val="Calibri"/>
        <family val="2"/>
        <charset val="204"/>
        <scheme val="minor"/>
      </rPr>
      <t xml:space="preserve"> </t>
    </r>
  </si>
  <si>
    <t xml:space="preserve">доля страховых премий по страхованию иному, чем страхование жизни, в общем объеме страховых премий </t>
  </si>
  <si>
    <r>
      <t xml:space="preserve">Общие и административные расходы </t>
    </r>
    <r>
      <rPr>
        <sz val="7"/>
        <rFont val="Calibri"/>
        <family val="2"/>
        <charset val="204"/>
        <scheme val="minor"/>
      </rPr>
      <t>пропорционально доле страховых премий по страхованию иному, чем страхование жизни, в общем объеме страховых премий за соответствующий отчетный период</t>
    </r>
  </si>
  <si>
    <t>Заработанные страховые премии  (1_по учетной группе "Добровольное медицинское страхование")</t>
  </si>
  <si>
    <t>Состоявшиеся убытки</t>
  </si>
  <si>
    <t>Расходы по ведению страховых операций</t>
  </si>
  <si>
    <t>Отчисления от страховых премий</t>
  </si>
  <si>
    <t>Прочие доходы по страхованию иному, чем страхование жизни</t>
  </si>
  <si>
    <t>Прочие расходы по страхованию иному, чем страхование жизни</t>
  </si>
  <si>
    <t>Заработанные страховые премии  (2_по учетной группе "Страхование от несчастных случаев и болезней")</t>
  </si>
  <si>
    <t>Заработанные страховые премии  (3_по учетной группе "ОСАГО")</t>
  </si>
  <si>
    <t>Заработанные страховые премии  (7_по  учетной группе "Страхование средств наземного транспорта")</t>
  </si>
  <si>
    <t>Заработанные страховые премии  (10_по учетной группе "Страхование имущества, кроме указанного в учетных группах 7 - 9" )</t>
  </si>
  <si>
    <t>30.09.2019</t>
  </si>
  <si>
    <t/>
  </si>
  <si>
    <t>30.06.2020</t>
  </si>
  <si>
    <t>-</t>
  </si>
  <si>
    <t>Общие положения</t>
  </si>
  <si>
    <t>В таблице «Ключевые показатели деятельности страховщиков» представлена динамика изменения агрегированных показателей, характеризующих деятельность российских страховщиков (далее – показатели страховщиков).</t>
  </si>
  <si>
    <t>Показатели страховщиков рассчитываются и публикуются Банком России ежеквартально.</t>
  </si>
  <si>
    <t>Показатели страховщиков формируются на основе отчетности, регулярно представляемой отчитывающимися организациями в Банк России в соответствии с требованиями Закона Российской Федерации от 27.11.1992 № 4015-1 «Об организации страхового дела в Российской Федерации» (далее – Закон № 4015-1).</t>
  </si>
  <si>
    <t>Источником показателей страховщиков являются данные следующих форм отчетности:</t>
  </si>
  <si>
    <t>форм статистической и надзорной отчетности, утвержденных Указанием Банка России от 04.04.2019 № 5119‑У «О внесении изменений в Указание Банка России от 25 октября 2017 года № 4584‑У «О формах, сроках и порядке составления и представления в Банк России отчетности, необходимой для осуществления контроля и надзора в сфере страховой деятельности, и статистической отчетности страховщиков, а также формах, сроках и порядке представления в Банк России бухгалтерской (финансовой) отчетности страховщиков». Показатели на основе отчетности за период с первого полугодия 2018 г. по I квартал 2019 г. представлены в соответствии с Указанием Банка России от 25.10.2017 № 4584‑У «О формах, сроках и порядке составления и представления в Банк России отчетности, необходимой для осуществления контроля и надзора в сфере страховой деятельности, и статистической отчетности страховщиков, а также формах, сроках и порядке представления в Банк России бухгалтерской (финансовой) отчетности страховщиков» (далее – Указание № 4584‑У);</t>
  </si>
  <si>
    <t>бухгалтерская (финансовая) отчетность страховщиков, утвержденная Положением Банка России от 28.12.2015 № 526‑П «Отраслевой стандарт бухгалтерского учета. Порядок составления бухгалтерской (финансовой) отчетности страховых организаций и обществ взаимного страхования» (далее – бухгалтерская отчетность). В указанном положении применяются требования международных стандартов финансовой отчетности.</t>
  </si>
  <si>
    <t>Отдельные используемые показатели размещаются также на официальном сайте Банка России в блоке «Финансовые рынки» в разделах «Надзор за участниками финансовых рынков / Субъекты страхового дела / Статистические показатели и информация об отдельных субъектах» и «Личные кабинеты и отчетность / Отчетность субъектов страхового дела / Сведения из отчетности субъектов страхового дела».</t>
  </si>
  <si>
    <t>Количественные показатели</t>
  </si>
  <si>
    <r>
      <t xml:space="preserve">Количество участников страхового рынка </t>
    </r>
    <r>
      <rPr>
        <sz val="10"/>
        <color rgb="FF000000"/>
        <rFont val="Arial"/>
        <family val="2"/>
        <charset val="204"/>
      </rPr>
      <t>на указанную отчетную дату показывает общее количество действующих субъектов страхового дела (деятельность которых подлежит лицензированию), а также отдельно выделяется количество страховых организаций, обществ взаимного страхования и страховых брокеров. Субъекты страхового дела осуществляют деятельность в соответствии с Законом № 4015- 1 на основании соответствующей лицензии, выданной Банком России. Сведения о субъекте страхового дела подлежат внесению в единый государственный реестр субъектов страхового дела.</t>
    </r>
  </si>
  <si>
    <r>
      <t xml:space="preserve">Показатель </t>
    </r>
    <r>
      <rPr>
        <b/>
        <sz val="10"/>
        <color rgb="FF000000"/>
        <rFont val="Arial"/>
        <family val="2"/>
        <charset val="204"/>
      </rPr>
      <t>«Количество заключенных договоров страхования»</t>
    </r>
    <r>
      <rPr>
        <sz val="10"/>
        <color rgb="FF000000"/>
        <rFont val="Arial"/>
        <family val="2"/>
        <charset val="204"/>
      </rPr>
      <t xml:space="preserve"> отражает данные о количестве заключенных в отчетном периоде договоров страхования. Данные отражаются нарастающим итогом с начала отчетного года. Источником информации являются данные формы № 0420162 «Сведения о деятельности страховщика».</t>
    </r>
  </si>
  <si>
    <r>
      <t>Концентрация</t>
    </r>
    <r>
      <rPr>
        <sz val="10"/>
        <color rgb="FF000000"/>
        <rFont val="Arial"/>
        <family val="2"/>
        <charset val="204"/>
      </rPr>
      <t xml:space="preserve"> – относительная величина лидирующих на страховом рынке страховщиков по общему объему страховых премий (выплат / активов / капитала). Концентрация по страховым премиям и выплатам представлена по данным нарастающим итогом с начала отчетного года.</t>
    </r>
  </si>
  <si>
    <t>Бухгалтерские (финансовые) показатели страховщиков</t>
  </si>
  <si>
    <r>
      <t xml:space="preserve">Активы, капитал </t>
    </r>
    <r>
      <rPr>
        <sz val="10"/>
        <color rgb="FF000000"/>
        <rFont val="Arial"/>
        <family val="2"/>
        <charset val="204"/>
      </rPr>
      <t>представлены как агрегированные величины активов / капитала страховщиков по данным форм № 0420125, 0420140 Бухгалтерской отчетности.</t>
    </r>
  </si>
  <si>
    <r>
      <t xml:space="preserve">Показатели </t>
    </r>
    <r>
      <rPr>
        <b/>
        <sz val="10"/>
        <color rgb="FF000000"/>
        <rFont val="Arial"/>
        <family val="2"/>
        <charset val="204"/>
      </rPr>
      <t>«Рентабельность активов», «Рентабельность капитала»</t>
    </r>
    <r>
      <rPr>
        <sz val="10"/>
        <color rgb="FF000000"/>
        <rFont val="Arial"/>
        <family val="2"/>
        <charset val="204"/>
      </rPr>
      <t xml:space="preserve"> рассчитывается как отношение прибыли до налогообложения за последний год (включая отчетную дату) к среднехронологической величине активов / капитала за последний год (включая отчетную дату). Источником данных являются формы № 0420125, 0420140, 0420126, 0420142 Бухгалтерской отчетности.</t>
    </r>
  </si>
  <si>
    <r>
      <t xml:space="preserve">Отношение активов к ВВП </t>
    </r>
    <r>
      <rPr>
        <sz val="10"/>
        <color rgb="FF000000"/>
        <rFont val="Arial"/>
        <family val="2"/>
        <charset val="204"/>
      </rPr>
      <t>рассчитывается как отношение ВВП к общему объему активов. В расчете показателя использован ВВП (в текущих ценах). В расчете использовано скользящее квартальное значение ВВП за отчетный период и три предшествующих ему отчетных периода. Источником информации является официальный сайт Федеральной службы государственной статистики (www.gks.ru).</t>
    </r>
  </si>
  <si>
    <r>
      <t xml:space="preserve">Фактический размер маржи платежеспособности, нормативный размер маржи платежеспособности </t>
    </r>
    <r>
      <rPr>
        <sz val="10"/>
        <color rgb="FF000000"/>
        <rFont val="Arial"/>
        <family val="2"/>
        <charset val="204"/>
      </rPr>
      <t xml:space="preserve">представлены по данным страховых организаций (за исключением страховых медицинских организаций) на основе формы № 0420156. </t>
    </r>
    <r>
      <rPr>
        <b/>
        <sz val="10"/>
        <color rgb="FF000000"/>
        <rFont val="Arial"/>
        <family val="2"/>
        <charset val="204"/>
      </rPr>
      <t>Отклонение фактического размера маржи платежеспособности от нормативного</t>
    </r>
    <r>
      <rPr>
        <sz val="10"/>
        <color rgb="FF000000"/>
        <rFont val="Arial"/>
        <family val="2"/>
        <charset val="204"/>
      </rPr>
      <t xml:space="preserve"> рассчитывается как разность фактического размера маржи платежеспособности и нормативного размера маржи платежеспособности.</t>
    </r>
  </si>
  <si>
    <r>
      <t xml:space="preserve">Уставный капитал </t>
    </r>
    <r>
      <rPr>
        <sz val="10"/>
        <color rgb="FF000000"/>
        <rFont val="Arial"/>
        <family val="2"/>
        <charset val="204"/>
      </rPr>
      <t>– агрегированная величина уставного капитала страховщиков по данным форм № 0420125, 0420140 Бухгалтерской отчетности (за год – на основе формы № 0420152).</t>
    </r>
  </si>
  <si>
    <r>
      <t xml:space="preserve">Показатель </t>
    </r>
    <r>
      <rPr>
        <b/>
        <sz val="10"/>
        <color rgb="FF000000"/>
        <rFont val="Arial"/>
        <family val="2"/>
        <charset val="204"/>
      </rPr>
      <t>«Доля иностранного участия в уставном капитале»</t>
    </r>
    <r>
      <rPr>
        <sz val="10"/>
        <color rgb="FF000000"/>
        <rFont val="Arial"/>
        <family val="2"/>
        <charset val="204"/>
      </rPr>
      <t xml:space="preserve"> – отношение суммы участия резидентов – юридических лиц, являющихся дочерними обществами по отношению к иностранным инвесторам, и суммы участия нерезидентов – юридических лиц и физических лиц к совокупной величине уставного капитала страховщиков. Источником являются данные страховых организаций на основе формы № 0420152, утвержденной Указанием № 4584‑У.</t>
    </r>
  </si>
  <si>
    <r>
      <t xml:space="preserve">Страховые резервы </t>
    </r>
    <r>
      <rPr>
        <sz val="10"/>
        <color rgb="FF000000"/>
        <rFont val="Arial"/>
        <family val="2"/>
        <charset val="204"/>
      </rPr>
      <t>– сумма показателей «Резервы по договорам страхования жизни, классифицированным как страховые» и «Cтраховые резервы по страхованию иному, чем страхование жизни» по данным форм № 0420125, 0420140 Бухгалтерской отчетности.</t>
    </r>
  </si>
  <si>
    <r>
      <t xml:space="preserve">Показатель </t>
    </r>
    <r>
      <rPr>
        <b/>
        <sz val="10"/>
        <color rgb="FF000000"/>
        <rFont val="Arial"/>
        <family val="2"/>
        <charset val="204"/>
      </rPr>
      <t>«Запас капитала для выполнения обязательств по основному виду деятельности»</t>
    </r>
    <r>
      <rPr>
        <sz val="10"/>
        <color rgb="FF000000"/>
        <rFont val="Arial"/>
        <family val="2"/>
        <charset val="204"/>
      </rPr>
      <t xml:space="preserve"> представляет собой отношение капитала к страховым резервам. Источником являются данные форм № 0420125, 0420140 Бухгалтерской отчетности.</t>
    </r>
  </si>
  <si>
    <r>
      <t>Прибыль до / после налогообложения</t>
    </r>
    <r>
      <rPr>
        <sz val="10"/>
        <color rgb="FF000000"/>
        <rFont val="Arial"/>
        <family val="2"/>
        <charset val="204"/>
      </rPr>
      <t xml:space="preserve"> – агрегированная величина прибыли до / после налогообложения страховщиков по данным форм № 0420126, 0420142 Бухгалтерской отчетности.</t>
    </r>
  </si>
  <si>
    <r>
      <t xml:space="preserve">В таблице показателей страховщиков раскрывается информация о </t>
    </r>
    <r>
      <rPr>
        <b/>
        <sz val="10"/>
        <color rgb="FF000000"/>
        <rFont val="Arial"/>
        <family val="2"/>
        <charset val="204"/>
      </rPr>
      <t>структуре активов</t>
    </r>
    <r>
      <rPr>
        <sz val="10"/>
        <color rgb="FF000000"/>
        <rFont val="Arial"/>
        <family val="2"/>
        <charset val="204"/>
      </rPr>
      <t xml:space="preserve"> страховщиков в виде агрегированных данных активов страховщиков, сгруппированных по убыванию величины активов на последний отчетный период. Источником информации являются данные формы № 0420154.</t>
    </r>
  </si>
  <si>
    <r>
      <t>Показатель</t>
    </r>
    <r>
      <rPr>
        <b/>
        <sz val="10"/>
        <color rgb="FF000000"/>
        <rFont val="Arial"/>
        <family val="2"/>
        <charset val="204"/>
      </rPr>
      <t xml:space="preserve"> «Доля вложений в банковский сектор»</t>
    </r>
    <r>
      <rPr>
        <sz val="10"/>
        <color rgb="FF000000"/>
        <rFont val="Arial"/>
        <family val="2"/>
        <charset val="204"/>
      </rPr>
      <t xml:space="preserve"> рассчитывается как отношение суммы банковских вкладов (депозитов) и денежных средств на счетах в кредитных организациях (в валюте Российской Федерации, в иностранной валюте) к общей сумме активов страховщиков. Источником информации являются данные формы № 0420154.</t>
    </r>
  </si>
  <si>
    <t>Страховые премии страховщиков</t>
  </si>
  <si>
    <r>
      <t xml:space="preserve">В таблице показателей страховщиков отражаются сведения об объемах начисленных страховых премий по договорам страхования за отчетный период в разбивке по видам страхования. Данные отражаются нарастающим итогом с начала отчетного года. Источником информации являются данные формы № 0420162 «Сведения о деятельности страховщика». Показатель </t>
    </r>
    <r>
      <rPr>
        <b/>
        <sz val="10"/>
        <color rgb="FF000000"/>
        <rFont val="Arial"/>
        <family val="2"/>
        <charset val="204"/>
      </rPr>
      <t>«Страховые премии»</t>
    </r>
    <r>
      <rPr>
        <sz val="10"/>
        <color rgb="FF000000"/>
        <rFont val="Arial"/>
        <family val="2"/>
        <charset val="204"/>
      </rPr>
      <t xml:space="preserve"> отражает плату за страхование, которую страхователь (выгодоприобретатель) обязан уплатить страховщику в порядке и в сроки, которые установлены договором страхования. Показатель включает в себя изменения страховой премии в течение отчетного периода.</t>
    </r>
  </si>
  <si>
    <r>
      <t xml:space="preserve">Показатель </t>
    </r>
    <r>
      <rPr>
        <b/>
        <sz val="10"/>
        <color rgb="FF000000"/>
        <rFont val="Arial"/>
        <family val="2"/>
        <charset val="204"/>
      </rPr>
      <t>«Средняя страховая премия»</t>
    </r>
    <r>
      <rPr>
        <sz val="10"/>
        <color rgb="FF000000"/>
        <rFont val="Arial"/>
        <family val="2"/>
        <charset val="204"/>
      </rPr>
      <t xml:space="preserve"> рассчитывается как отношение страховых премий по договорам страхования (по определенному виду страхования) к количеству заключенных договоров страхования (по определенному виду страхования).</t>
    </r>
  </si>
  <si>
    <r>
      <t xml:space="preserve">В показателе </t>
    </r>
    <r>
      <rPr>
        <b/>
        <sz val="10"/>
        <color rgb="FF000000"/>
        <rFont val="Arial"/>
        <family val="2"/>
        <charset val="204"/>
      </rPr>
      <t>«Страховые премии по договорам, переданным в перестрахование»</t>
    </r>
    <r>
      <rPr>
        <sz val="10"/>
        <color rgb="FF000000"/>
        <rFont val="Arial"/>
        <family val="2"/>
        <charset val="204"/>
      </rPr>
      <t xml:space="preserve"> отражается сумма начисленных страховых премий по договорам, переданным в перестрахование.</t>
    </r>
  </si>
  <si>
    <r>
      <t xml:space="preserve">Показатель </t>
    </r>
    <r>
      <rPr>
        <b/>
        <sz val="10"/>
        <color rgb="FF000000"/>
        <rFont val="Arial"/>
        <family val="2"/>
        <charset val="204"/>
      </rPr>
      <t>«Степень перестраховочной защиты (доля перестраховщиков в общем объеме страховых премий)»</t>
    </r>
    <r>
      <rPr>
        <sz val="10"/>
        <color rgb="FF000000"/>
        <rFont val="Arial"/>
        <family val="2"/>
        <charset val="204"/>
      </rPr>
      <t xml:space="preserve"> рассчитывается как отношение страховых премий по договорам, переданным в перестрахование, к общему объему страховых премий.</t>
    </r>
  </si>
  <si>
    <r>
      <t xml:space="preserve">Показатель </t>
    </r>
    <r>
      <rPr>
        <b/>
        <sz val="10"/>
        <color rgb="FF000000"/>
        <rFont val="Arial"/>
        <family val="2"/>
        <charset val="204"/>
      </rPr>
      <t>«Страховые премии на душу населения»</t>
    </r>
    <r>
      <rPr>
        <sz val="10"/>
        <color rgb="FF000000"/>
        <rFont val="Arial"/>
        <family val="2"/>
        <charset val="204"/>
      </rPr>
      <t xml:space="preserve"> рассчитывается как отношение общего объема (по определенному виду страхования) страховых премий к данным о численности населения. Источником информации является официальный сайт Федеральной службы государственной статистики (www.gks.ru), где доступны годовые данные общей численности населения.</t>
    </r>
  </si>
  <si>
    <r>
      <t xml:space="preserve">Показатель </t>
    </r>
    <r>
      <rPr>
        <b/>
        <sz val="10"/>
        <color rgb="FF000000"/>
        <rFont val="Arial"/>
        <family val="2"/>
        <charset val="204"/>
      </rPr>
      <t>«Отношение страховых премий к ВВП»</t>
    </r>
    <r>
      <rPr>
        <sz val="10"/>
        <color rgb="FF000000"/>
        <rFont val="Arial"/>
        <family val="2"/>
        <charset val="204"/>
      </rPr>
      <t xml:space="preserve"> рассчитывается как отношение ВВП (в текущих ценах) к общем объему (по определенному виду страхования) страховой премии. В расчете использованы скользящие значения (за отчетный период и три предшествующих ему отчетных периода). Источником информации является официальный сайт Федеральной службы государственной статистики (www.gks.ru).</t>
    </r>
  </si>
  <si>
    <r>
      <t>Страховые премии по договорам страхования, заключенным без участия посредников (кроме сети Интернет),</t>
    </r>
    <r>
      <rPr>
        <sz val="10"/>
        <color rgb="FF000000"/>
        <rFont val="Arial"/>
        <family val="2"/>
        <charset val="204"/>
      </rPr>
      <t xml:space="preserve"> отражают сумму начисленных в отчетном периоде страховых премий (взносов) по договорам страхования, заключенным без участия посредников: в структурных или обособленных подразделениях страховой организации.</t>
    </r>
  </si>
  <si>
    <r>
      <t xml:space="preserve">Страховые премии по договорам страхования (по договорам ОСАГО), заключенным посредством сети Интернет, </t>
    </r>
    <r>
      <rPr>
        <sz val="10"/>
        <color rgb="FF000000"/>
        <rFont val="Arial"/>
        <family val="2"/>
        <charset val="204"/>
      </rPr>
      <t>отражают сумму начисленных в отчетном периоде страховых премий (взносов) по договорам страхования, заключенным посредством сети Интернет (например, наличие определенных опций на официальном сайте страховой организации в сети Интернет позволило страхователю рассчитать размер страховой премии, отправить заявление на страхование).</t>
    </r>
  </si>
  <si>
    <r>
      <t xml:space="preserve">Страховые премии по договорам страхования, заключенным при участии посредников, </t>
    </r>
    <r>
      <rPr>
        <sz val="10"/>
        <color rgb="FF000000"/>
        <rFont val="Arial"/>
        <family val="2"/>
        <charset val="204"/>
      </rPr>
      <t xml:space="preserve"> –</t>
    </r>
    <r>
      <rPr>
        <b/>
        <sz val="10"/>
        <color rgb="FF000000"/>
        <rFont val="Arial"/>
        <family val="2"/>
        <charset val="204"/>
      </rPr>
      <t xml:space="preserve"> </t>
    </r>
    <r>
      <rPr>
        <sz val="10"/>
        <color rgb="FF000000"/>
        <rFont val="Arial"/>
        <family val="2"/>
        <charset val="204"/>
      </rPr>
      <t>общая сумма (по определенным посредникам – отражают сумму начисленных в отчетном периоде страховых премий по заключенным в отчетном периоде либо в предыдущих отчетных периодах договорам страхования, заключенным при участии посредников, действующих на основании гражданско-правовых договоров с отчитывающейся страховой организацией).</t>
    </r>
  </si>
  <si>
    <r>
      <t>Вознаграждения посредникам</t>
    </r>
    <r>
      <rPr>
        <sz val="10"/>
        <color rgb="FF000000"/>
        <rFont val="Arial"/>
        <family val="2"/>
        <charset val="204"/>
      </rPr>
      <t xml:space="preserve"> – общая сумма (по определенным посредникам) – отражают сумму начисленного в отчетном периоде вознаграждения посредникам за заключение договоров страхования, оказание услуг, связанных с заключением договоров страхования.</t>
    </r>
  </si>
  <si>
    <t>Выплаты страховщиков</t>
  </si>
  <si>
    <t>В таблице показателей страховщиков отражаются сведения об объемах выплат за отчетный период в разбивке по видам страхования. Данные отражаются нарастающим итогом с начала отчетного года. Источником информации являются данные формы № 0420162 «Сведения о деятельности страховщика».</t>
  </si>
  <si>
    <r>
      <t xml:space="preserve">Показатель </t>
    </r>
    <r>
      <rPr>
        <b/>
        <sz val="10"/>
        <color rgb="FF000000"/>
        <rFont val="Arial"/>
        <family val="2"/>
        <charset val="204"/>
      </rPr>
      <t>«Выплаты по договорам страхования»</t>
    </r>
    <r>
      <rPr>
        <sz val="10"/>
        <color rgb="FF000000"/>
        <rFont val="Arial"/>
        <family val="2"/>
        <charset val="204"/>
      </rPr>
      <t xml:space="preserve"> отражает денежную сумму, которая определена в порядке, установленном федеральным законом и (или) договором страхования, и выплачивается страховщиком страхователю, застрахованному лицу, выгодоприобретателю при наступлении страхового случая (страховая выплата), а также прочие выплаты по договорам страхования.</t>
    </r>
  </si>
  <si>
    <r>
      <t xml:space="preserve">Показатель </t>
    </r>
    <r>
      <rPr>
        <b/>
        <sz val="10"/>
        <color rgb="FF000000"/>
        <rFont val="Arial"/>
        <family val="2"/>
        <charset val="204"/>
      </rPr>
      <t>«Средняя выплата»</t>
    </r>
    <r>
      <rPr>
        <sz val="10"/>
        <color rgb="FF000000"/>
        <rFont val="Arial"/>
        <family val="2"/>
        <charset val="204"/>
      </rPr>
      <t xml:space="preserve"> рассчитывается как отношение выплат по договорам страхования (по определенным видам страхования) к количеству урегулированных страховых случаев (по определенным видам страхования) без учета отказов в страховой выплате.</t>
    </r>
  </si>
  <si>
    <r>
      <t xml:space="preserve">Показатель </t>
    </r>
    <r>
      <rPr>
        <b/>
        <sz val="10"/>
        <color rgb="FF000000"/>
        <rFont val="Arial"/>
        <family val="2"/>
        <charset val="204"/>
      </rPr>
      <t>«Скользящий коэффициент выплат»</t>
    </r>
    <r>
      <rPr>
        <sz val="10"/>
        <color rgb="FF000000"/>
        <rFont val="Arial"/>
        <family val="2"/>
        <charset val="204"/>
      </rPr>
      <t xml:space="preserve"> рассчитывается как отношение выплат к страховым премиям по видам страхования. В расчете использованы скользящие значения (за отчетный период и три предшествующих ему отчетных периода).</t>
    </r>
  </si>
  <si>
    <r>
      <t xml:space="preserve">Показатель </t>
    </r>
    <r>
      <rPr>
        <b/>
        <sz val="10"/>
        <color rgb="FF000000"/>
        <rFont val="Arial"/>
        <family val="2"/>
        <charset val="204"/>
      </rPr>
      <t>«Скользящий комбинированный коэффициент убыточности»</t>
    </r>
    <r>
      <rPr>
        <sz val="10"/>
        <color rgb="FF000000"/>
        <rFont val="Arial"/>
        <family val="2"/>
        <charset val="204"/>
      </rPr>
      <t xml:space="preserve"> рассчитывается как сумма скользящих коэффициентов убыточности и расходов по данным страховщиков, осуществляющих страхование иное, чем страхование жизни. В расчете использованы скользящие значения (за отчетный период и три предшествующих ему отчетных периода). Источником информации является сумма данных форм № 0420126, 0420142 Бухгалтерской отчетности. При этом скользящий коэффициент убыточности рассчитывается как отношение суммы состоявшихся убытков к заработанной страховой премии. Скользящий коэффициент расходов рассчитывается как отношение суммы отчислений от страховых премий, расходов по ведению страховых операций, прочих доходов и расходов по страхованию иному, чем страхование жизни, а также общих и административных расходов пропорционально доле страховых премий по страхованию иному, чем страхование жизни, в общем объеме страховых премий к заработанной страховой премии. В показателе «Скользящий коэффициент расходов» использованы данные общих и административных расходов пропорционально доле страховых премий по страхованию иному, чем страхование жизни, в общем объеме страховых премий за соответствующий отчетный период.</t>
    </r>
  </si>
  <si>
    <t>Показатель «Скользящий комбинированный коэффициент убыточности (по определенным учетным группам)» рассчитывается как сумма коэффициентов убыточности и расходов по данным страховщиков, осуществляющих страхование иное, чем страхование жизни. В расчете использованы скользящие значения (за отчетный период и три предшествующих ему отчетных периода). Источником информации являются данные страховщиков, за исключением страховых медицинских организаций, на основе формы № 0420158. При этом скользящий коэффициент убыточности рассчитывается как отношение состоявшихся убытков к заработанной страховой премии. Скользящий коэффициент расходов рассчитывается как отношение суммы отчислений от страховых премий, расходов по ведению страховых операций, прочих доходов и расходов по страхованию иному, чем страхование жизни, к заработанной страховой премии.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</si>
</sst>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_(&quot;р.&quot;* #,##0.00_);_(&quot;р.&quot;* \(#,##0.00\);_(&quot;р.&quot;* &quot;-&quot;??_);_(@_)"/>
    <numFmt numFmtId="165" formatCode="_(* #,##0_);_(* \(#,##0\);_(* &quot;-&quot;_);_(@_)"/>
    <numFmt numFmtId="166" formatCode="_(* #,##0.00_);_(* \(#,##0.00\);_(* &quot;-&quot;??_);_(@_)"/>
    <numFmt numFmtId="167" formatCode="_-* #,##0.00_р_._-;\-* #,##0.00_р_._-;_-* &quot;-&quot;??_р_._-;_-@_-"/>
    <numFmt numFmtId="168" formatCode="#,##0.0"/>
    <numFmt numFmtId="169" formatCode="0.0%"/>
    <numFmt numFmtId="170" formatCode="0.0"/>
    <numFmt numFmtId="171" formatCode="_-* #,##0\ _₽_-;\-* #,##0\ _₽_-;_-* &quot;-&quot;??\ _₽_-;_-@_-"/>
  </numFmts>
  <fonts count="7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8"/>
      <color theme="1"/>
      <name val="Verdana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Tahoma"/>
      <family val="2"/>
    </font>
    <font>
      <sz val="8"/>
      <name val="Arial Cyr"/>
      <charset val="204"/>
    </font>
    <font>
      <sz val="10"/>
      <color indexed="8"/>
      <name val="Arial"/>
      <family val="2"/>
      <charset val="204"/>
    </font>
    <font>
      <sz val="9"/>
      <name val="Tahom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6.15"/>
      <name val="Arial"/>
      <family val="2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FFFFFF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7.5"/>
      <name val="Calibri"/>
      <family val="2"/>
      <charset val="204"/>
      <scheme val="minor"/>
    </font>
    <font>
      <i/>
      <sz val="7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8"/>
      <color theme="0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sz val="8"/>
      <color theme="0" tint="-0.499984740745262"/>
      <name val="Calibri"/>
      <family val="2"/>
      <charset val="204"/>
      <scheme val="minor"/>
    </font>
    <font>
      <sz val="11"/>
      <color theme="6"/>
      <name val="Calibri"/>
      <family val="2"/>
      <charset val="204"/>
      <scheme val="minor"/>
    </font>
    <font>
      <sz val="8"/>
      <name val="Calibri"/>
      <family val="2"/>
      <charset val="204"/>
    </font>
    <font>
      <sz val="7"/>
      <color theme="0" tint="-0.499984740745262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sz val="6"/>
      <color theme="6"/>
      <name val="Calibri"/>
      <family val="2"/>
      <charset val="204"/>
      <scheme val="minor"/>
    </font>
    <font>
      <sz val="14"/>
      <color rgb="FFED1A34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2"/>
      <color rgb="FFED1A34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89B9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847275"/>
      </left>
      <right style="thin">
        <color rgb="FF847275"/>
      </right>
      <top style="thin">
        <color rgb="FF847275"/>
      </top>
      <bottom style="thin">
        <color rgb="FF847275"/>
      </bottom>
      <diagonal/>
    </border>
    <border>
      <left style="thin">
        <color rgb="FF847275"/>
      </left>
      <right style="thin">
        <color rgb="FF847275"/>
      </right>
      <top style="thin">
        <color rgb="FF847275"/>
      </top>
      <bottom/>
      <diagonal/>
    </border>
    <border>
      <left style="thin">
        <color rgb="FF847275"/>
      </left>
      <right style="thin">
        <color rgb="FF847275"/>
      </right>
      <top/>
      <bottom style="thin">
        <color rgb="FF847275"/>
      </bottom>
      <diagonal/>
    </border>
    <border>
      <left/>
      <right style="thin">
        <color rgb="FF847275"/>
      </right>
      <top style="thin">
        <color rgb="FF847275"/>
      </top>
      <bottom style="thin">
        <color rgb="FF84727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847275"/>
      </top>
      <bottom/>
      <diagonal/>
    </border>
    <border>
      <left style="thin">
        <color rgb="FF847275"/>
      </left>
      <right/>
      <top style="thin">
        <color rgb="FF847275"/>
      </top>
      <bottom style="thin">
        <color rgb="FF847275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00">
    <xf numFmtId="0" fontId="0" fillId="0" borderId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" fillId="33" borderId="0" applyNumberFormat="0" applyBorder="0" applyAlignment="0" applyProtection="0"/>
    <xf numFmtId="0" fontId="18" fillId="33" borderId="0" applyNumberFormat="0" applyBorder="0" applyAlignment="0" applyProtection="0"/>
    <xf numFmtId="0" fontId="1" fillId="10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" fillId="34" borderId="0" applyNumberFormat="0" applyBorder="0" applyAlignment="0" applyProtection="0"/>
    <xf numFmtId="0" fontId="18" fillId="34" borderId="0" applyNumberFormat="0" applyBorder="0" applyAlignment="0" applyProtection="0"/>
    <xf numFmtId="0" fontId="1" fillId="1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8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" fillId="36" borderId="0" applyNumberFormat="0" applyBorder="0" applyAlignment="0" applyProtection="0"/>
    <xf numFmtId="0" fontId="18" fillId="36" borderId="0" applyNumberFormat="0" applyBorder="0" applyAlignment="0" applyProtection="0"/>
    <xf numFmtId="0" fontId="1" fillId="22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" fillId="2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30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11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" fillId="15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" fillId="41" borderId="0" applyNumberFormat="0" applyBorder="0" applyAlignment="0" applyProtection="0"/>
    <xf numFmtId="0" fontId="18" fillId="41" borderId="0" applyNumberFormat="0" applyBorder="0" applyAlignment="0" applyProtection="0"/>
    <xf numFmtId="0" fontId="1" fillId="19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" fillId="23" borderId="0" applyNumberFormat="0" applyBorder="0" applyAlignment="0" applyProtection="0"/>
    <xf numFmtId="0" fontId="18" fillId="36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27" borderId="0" applyNumberFormat="0" applyBorder="0" applyAlignment="0" applyProtection="0"/>
    <xf numFmtId="0" fontId="18" fillId="39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" fillId="31" borderId="0" applyNumberFormat="0" applyBorder="0" applyAlignment="0" applyProtection="0"/>
    <xf numFmtId="0" fontId="18" fillId="42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7" fillId="12" borderId="0" applyNumberFormat="0" applyBorder="0" applyAlignment="0" applyProtection="0"/>
    <xf numFmtId="0" fontId="19" fillId="43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7" fillId="16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7" fillId="41" borderId="0" applyNumberFormat="0" applyBorder="0" applyAlignment="0" applyProtection="0"/>
    <xf numFmtId="0" fontId="19" fillId="41" borderId="0" applyNumberFormat="0" applyBorder="0" applyAlignment="0" applyProtection="0"/>
    <xf numFmtId="0" fontId="17" fillId="20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7" fillId="44" borderId="0" applyNumberFormat="0" applyBorder="0" applyAlignment="0" applyProtection="0"/>
    <xf numFmtId="0" fontId="19" fillId="44" borderId="0" applyNumberFormat="0" applyBorder="0" applyAlignment="0" applyProtection="0"/>
    <xf numFmtId="0" fontId="17" fillId="24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7" fillId="28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7" fillId="46" borderId="0" applyNumberFormat="0" applyBorder="0" applyAlignment="0" applyProtection="0"/>
    <xf numFmtId="0" fontId="19" fillId="46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7" fillId="9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7" fillId="13" borderId="0" applyNumberFormat="0" applyBorder="0" applyAlignment="0" applyProtection="0"/>
    <xf numFmtId="0" fontId="19" fillId="48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7" fillId="17" borderId="0" applyNumberFormat="0" applyBorder="0" applyAlignment="0" applyProtection="0"/>
    <xf numFmtId="0" fontId="19" fillId="49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7" fillId="21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7" fillId="25" borderId="0" applyNumberFormat="0" applyBorder="0" applyAlignment="0" applyProtection="0"/>
    <xf numFmtId="0" fontId="19" fillId="45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7" fillId="29" borderId="0" applyNumberFormat="0" applyBorder="0" applyAlignment="0" applyProtection="0"/>
    <xf numFmtId="0" fontId="19" fillId="50" borderId="0" applyNumberFormat="0" applyBorder="0" applyAlignment="0" applyProtection="0"/>
    <xf numFmtId="0" fontId="22" fillId="38" borderId="11" applyNumberFormat="0" applyAlignment="0" applyProtection="0"/>
    <xf numFmtId="0" fontId="22" fillId="38" borderId="11" applyNumberFormat="0" applyAlignment="0" applyProtection="0"/>
    <xf numFmtId="0" fontId="22" fillId="38" borderId="11" applyNumberFormat="0" applyAlignment="0" applyProtection="0"/>
    <xf numFmtId="0" fontId="9" fillId="5" borderId="4" applyNumberFormat="0" applyAlignment="0" applyProtection="0"/>
    <xf numFmtId="0" fontId="22" fillId="38" borderId="11" applyNumberFormat="0" applyAlignment="0" applyProtection="0"/>
    <xf numFmtId="0" fontId="23" fillId="51" borderId="12" applyNumberFormat="0" applyAlignment="0" applyProtection="0"/>
    <xf numFmtId="0" fontId="23" fillId="51" borderId="12" applyNumberFormat="0" applyAlignment="0" applyProtection="0"/>
    <xf numFmtId="0" fontId="23" fillId="51" borderId="12" applyNumberFormat="0" applyAlignment="0" applyProtection="0"/>
    <xf numFmtId="0" fontId="10" fillId="6" borderId="5" applyNumberFormat="0" applyAlignment="0" applyProtection="0"/>
    <xf numFmtId="0" fontId="23" fillId="51" borderId="12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11" fillId="6" borderId="4" applyNumberFormat="0" applyAlignment="0" applyProtection="0"/>
    <xf numFmtId="0" fontId="24" fillId="51" borderId="1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3" fillId="0" borderId="1" applyNumberFormat="0" applyFill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4" fillId="0" borderId="2" applyNumberFormat="0" applyFill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5" fillId="0" borderId="3" applyNumberFormat="0" applyFill="0" applyAlignment="0" applyProtection="0"/>
    <xf numFmtId="0" fontId="29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16" fillId="0" borderId="9" applyNumberFormat="0" applyFill="0" applyAlignment="0" applyProtection="0"/>
    <xf numFmtId="0" fontId="30" fillId="0" borderId="16" applyNumberFormat="0" applyFill="0" applyAlignment="0" applyProtection="0"/>
    <xf numFmtId="0" fontId="31" fillId="52" borderId="17" applyNumberFormat="0" applyAlignment="0" applyProtection="0"/>
    <xf numFmtId="0" fontId="31" fillId="52" borderId="17" applyNumberFormat="0" applyAlignment="0" applyProtection="0"/>
    <xf numFmtId="0" fontId="13" fillId="7" borderId="7" applyNumberFormat="0" applyAlignment="0" applyProtection="0"/>
    <xf numFmtId="0" fontId="31" fillId="52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8" fillId="4" borderId="0" applyNumberFormat="0" applyBorder="0" applyAlignment="0" applyProtection="0"/>
    <xf numFmtId="0" fontId="33" fillId="53" borderId="0" applyNumberFormat="0" applyBorder="0" applyAlignment="0" applyProtection="0"/>
    <xf numFmtId="0" fontId="20" fillId="0" borderId="0"/>
    <xf numFmtId="0" fontId="34" fillId="0" borderId="0"/>
    <xf numFmtId="0" fontId="20" fillId="0" borderId="0"/>
    <xf numFmtId="0" fontId="35" fillId="0" borderId="0"/>
    <xf numFmtId="0" fontId="20" fillId="0" borderId="0">
      <alignment wrapText="1"/>
    </xf>
    <xf numFmtId="0" fontId="36" fillId="0" borderId="0"/>
    <xf numFmtId="0" fontId="20" fillId="0" borderId="0"/>
    <xf numFmtId="0" fontId="34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20" fillId="0" borderId="0"/>
    <xf numFmtId="0" fontId="34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4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7" fillId="0" borderId="0"/>
    <xf numFmtId="0" fontId="3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40" fillId="0" borderId="0"/>
    <xf numFmtId="0" fontId="40" fillId="0" borderId="0"/>
    <xf numFmtId="0" fontId="37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41" fillId="0" borderId="0" applyFill="0" applyProtection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4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20" fillId="0" borderId="0"/>
    <xf numFmtId="0" fontId="41" fillId="0" borderId="0" applyFill="0" applyProtection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0" fillId="0" borderId="0"/>
    <xf numFmtId="0" fontId="41" fillId="0" borderId="0" applyFill="0" applyProtection="0"/>
    <xf numFmtId="0" fontId="35" fillId="0" borderId="0"/>
    <xf numFmtId="0" fontId="35" fillId="0" borderId="0"/>
    <xf numFmtId="0" fontId="21" fillId="0" borderId="0"/>
    <xf numFmtId="0" fontId="21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7" fillId="3" borderId="0" applyNumberFormat="0" applyBorder="0" applyAlignment="0" applyProtection="0"/>
    <xf numFmtId="0" fontId="43" fillId="34" borderId="0" applyNumberFormat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2" fillId="54" borderId="18" applyNumberFormat="0" applyFont="0" applyAlignment="0" applyProtection="0"/>
    <xf numFmtId="0" fontId="26" fillId="54" borderId="18" applyNumberFormat="0" applyFont="0" applyAlignment="0" applyProtection="0"/>
    <xf numFmtId="0" fontId="18" fillId="8" borderId="8" applyNumberFormat="0" applyFont="0" applyAlignment="0" applyProtection="0"/>
    <xf numFmtId="0" fontId="26" fillId="54" borderId="18" applyNumberFormat="0" applyFont="0" applyAlignment="0" applyProtection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26" fillId="54" borderId="18" applyNumberFormat="0" applyFont="0" applyAlignment="0" applyProtection="0"/>
    <xf numFmtId="0" fontId="18" fillId="54" borderId="1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12" fillId="0" borderId="6" applyNumberFormat="0" applyFill="0" applyAlignment="0" applyProtection="0"/>
    <xf numFmtId="0" fontId="46" fillId="0" borderId="19" applyNumberFormat="0" applyFill="0" applyAlignment="0" applyProtection="0"/>
    <xf numFmtId="0" fontId="47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5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45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6" fillId="2" borderId="0" applyNumberFormat="0" applyBorder="0" applyAlignment="0" applyProtection="0"/>
    <xf numFmtId="0" fontId="49" fillId="35" borderId="0" applyNumberFormat="0" applyBorder="0" applyAlignment="0" applyProtection="0"/>
    <xf numFmtId="43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50" fillId="0" borderId="20" applyNumberFormat="0" applyFill="0" applyProtection="0">
      <alignment horizontal="left" vertical="top" wrapText="1"/>
    </xf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2">
    <xf numFmtId="0" fontId="0" fillId="0" borderId="0" xfId="0"/>
    <xf numFmtId="0" fontId="52" fillId="57" borderId="21" xfId="0" applyFont="1" applyFill="1" applyBorder="1" applyAlignment="1">
      <alignment horizontal="left" vertical="center" wrapText="1" indent="1" readingOrder="1"/>
    </xf>
    <xf numFmtId="0" fontId="52" fillId="57" borderId="21" xfId="0" applyFont="1" applyFill="1" applyBorder="1" applyAlignment="1">
      <alignment horizontal="center" vertical="center" wrapText="1" readingOrder="1"/>
    </xf>
    <xf numFmtId="0" fontId="52" fillId="59" borderId="21" xfId="0" applyFont="1" applyFill="1" applyBorder="1" applyAlignment="1">
      <alignment horizontal="left" vertical="center" wrapText="1" indent="1" readingOrder="1"/>
    </xf>
    <xf numFmtId="0" fontId="52" fillId="59" borderId="21" xfId="0" applyFont="1" applyFill="1" applyBorder="1" applyAlignment="1">
      <alignment horizontal="center" vertical="center" wrapText="1" readingOrder="1"/>
    </xf>
    <xf numFmtId="0" fontId="52" fillId="0" borderId="21" xfId="0" applyFont="1" applyBorder="1" applyAlignment="1">
      <alignment horizontal="left" vertical="center" wrapText="1" indent="3" readingOrder="1"/>
    </xf>
    <xf numFmtId="0" fontId="52" fillId="0" borderId="21" xfId="0" applyFont="1" applyFill="1" applyBorder="1" applyAlignment="1">
      <alignment horizontal="center" vertical="center" wrapText="1" readingOrder="1"/>
    </xf>
    <xf numFmtId="0" fontId="52" fillId="59" borderId="22" xfId="0" applyFont="1" applyFill="1" applyBorder="1" applyAlignment="1">
      <alignment horizontal="left" vertical="center" wrapText="1" indent="1" readingOrder="1"/>
    </xf>
    <xf numFmtId="0" fontId="52" fillId="59" borderId="22" xfId="0" applyFont="1" applyFill="1" applyBorder="1" applyAlignment="1">
      <alignment horizontal="center" vertical="center" wrapText="1" readingOrder="1"/>
    </xf>
    <xf numFmtId="3" fontId="52" fillId="59" borderId="21" xfId="0" applyNumberFormat="1" applyFont="1" applyFill="1" applyBorder="1" applyAlignment="1">
      <alignment horizontal="center" vertical="center" wrapText="1" readingOrder="1"/>
    </xf>
    <xf numFmtId="3" fontId="52" fillId="57" borderId="21" xfId="0" applyNumberFormat="1" applyFont="1" applyFill="1" applyBorder="1" applyAlignment="1">
      <alignment horizontal="right" vertical="center" wrapText="1" indent="1" readingOrder="1"/>
    </xf>
    <xf numFmtId="3" fontId="52" fillId="59" borderId="21" xfId="0" applyNumberFormat="1" applyFont="1" applyFill="1" applyBorder="1" applyAlignment="1">
      <alignment horizontal="right" vertical="center" wrapText="1" indent="1" readingOrder="1"/>
    </xf>
    <xf numFmtId="3" fontId="54" fillId="55" borderId="10" xfId="0" applyNumberFormat="1" applyFont="1" applyFill="1" applyBorder="1" applyAlignment="1" applyProtection="1">
      <alignment horizontal="center" vertical="center" wrapText="1" readingOrder="1"/>
      <protection locked="0"/>
    </xf>
    <xf numFmtId="168" fontId="54" fillId="55" borderId="10" xfId="0" applyNumberFormat="1" applyFont="1" applyFill="1" applyBorder="1" applyAlignment="1" applyProtection="1">
      <alignment horizontal="center" vertical="center" wrapText="1" readingOrder="1"/>
      <protection locked="0"/>
    </xf>
    <xf numFmtId="14" fontId="54" fillId="5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9" fontId="54" fillId="55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52" fillId="57" borderId="21" xfId="0" applyFont="1" applyFill="1" applyBorder="1" applyAlignment="1" applyProtection="1">
      <alignment horizontal="center" vertical="center" wrapText="1" readingOrder="1"/>
      <protection locked="0"/>
    </xf>
    <xf numFmtId="0" fontId="52" fillId="57" borderId="21" xfId="0" applyFont="1" applyFill="1" applyBorder="1" applyAlignment="1" applyProtection="1">
      <alignment horizontal="left" vertical="center" wrapText="1" indent="1" readingOrder="1"/>
      <protection locked="0"/>
    </xf>
    <xf numFmtId="3" fontId="52" fillId="57" borderId="21" xfId="0" applyNumberFormat="1" applyFont="1" applyFill="1" applyBorder="1" applyAlignment="1" applyProtection="1">
      <alignment horizontal="right" vertical="center" wrapText="1" readingOrder="1"/>
      <protection locked="0"/>
    </xf>
    <xf numFmtId="169" fontId="52" fillId="57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2" fillId="57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52" fillId="58" borderId="21" xfId="0" applyFont="1" applyFill="1" applyBorder="1" applyAlignment="1" applyProtection="1">
      <alignment horizontal="center" vertical="center" wrapText="1" readingOrder="1"/>
      <protection locked="0"/>
    </xf>
    <xf numFmtId="0" fontId="52" fillId="58" borderId="21" xfId="0" applyFont="1" applyFill="1" applyBorder="1" applyAlignment="1" applyProtection="1">
      <alignment horizontal="left" vertical="center" wrapText="1" indent="1" readingOrder="1"/>
      <protection locked="0"/>
    </xf>
    <xf numFmtId="3" fontId="52" fillId="58" borderId="21" xfId="0" applyNumberFormat="1" applyFont="1" applyFill="1" applyBorder="1" applyAlignment="1" applyProtection="1">
      <alignment horizontal="right" vertical="center" wrapText="1" readingOrder="1"/>
      <protection locked="0"/>
    </xf>
    <xf numFmtId="169" fontId="52" fillId="58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2" fillId="58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52" fillId="56" borderId="21" xfId="0" applyFont="1" applyFill="1" applyBorder="1" applyAlignment="1" applyProtection="1">
      <alignment horizontal="center" vertical="center" wrapText="1" readingOrder="1"/>
      <protection locked="0"/>
    </xf>
    <xf numFmtId="0" fontId="52" fillId="56" borderId="21" xfId="0" applyFont="1" applyFill="1" applyBorder="1" applyAlignment="1" applyProtection="1">
      <alignment horizontal="left" vertical="center" wrapText="1" indent="1" readingOrder="1"/>
      <protection locked="0"/>
    </xf>
    <xf numFmtId="3" fontId="52" fillId="56" borderId="21" xfId="0" applyNumberFormat="1" applyFont="1" applyFill="1" applyBorder="1" applyAlignment="1" applyProtection="1">
      <alignment horizontal="right" vertical="center" wrapText="1" readingOrder="1"/>
      <protection locked="0"/>
    </xf>
    <xf numFmtId="169" fontId="52" fillId="56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2" fillId="56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52" fillId="56" borderId="21" xfId="0" applyFont="1" applyFill="1" applyBorder="1" applyAlignment="1" applyProtection="1">
      <alignment horizontal="left" vertical="center" wrapText="1" indent="2" readingOrder="1"/>
      <protection locked="0"/>
    </xf>
    <xf numFmtId="0" fontId="52" fillId="59" borderId="21" xfId="0" applyFont="1" applyFill="1" applyBorder="1" applyAlignment="1" applyProtection="1">
      <alignment horizontal="center" vertical="center" wrapText="1" readingOrder="1"/>
      <protection locked="0"/>
    </xf>
    <xf numFmtId="0" fontId="52" fillId="59" borderId="21" xfId="0" applyFont="1" applyFill="1" applyBorder="1" applyAlignment="1" applyProtection="1">
      <alignment horizontal="left" vertical="center" wrapText="1" indent="7" readingOrder="1"/>
      <protection locked="0"/>
    </xf>
    <xf numFmtId="3" fontId="52" fillId="59" borderId="21" xfId="0" applyNumberFormat="1" applyFont="1" applyFill="1" applyBorder="1" applyAlignment="1" applyProtection="1">
      <alignment horizontal="right" vertical="center" wrapText="1" readingOrder="1"/>
      <protection locked="0"/>
    </xf>
    <xf numFmtId="169" fontId="52" fillId="59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2" fillId="59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52" fillId="59" borderId="21" xfId="0" applyFont="1" applyFill="1" applyBorder="1" applyAlignment="1" applyProtection="1">
      <alignment horizontal="left" vertical="center" wrapText="1" indent="1" readingOrder="1"/>
      <protection locked="0"/>
    </xf>
    <xf numFmtId="3" fontId="52" fillId="56" borderId="21" xfId="0" applyNumberFormat="1" applyFont="1" applyFill="1" applyBorder="1" applyAlignment="1" applyProtection="1">
      <alignment horizontal="center" vertical="center" wrapText="1" readingOrder="1"/>
      <protection locked="0"/>
    </xf>
    <xf numFmtId="3" fontId="52" fillId="59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2" fillId="57" borderId="21" xfId="0" applyNumberFormat="1" applyFont="1" applyFill="1" applyBorder="1" applyAlignment="1" applyProtection="1">
      <alignment vertical="center" wrapText="1" readingOrder="1"/>
      <protection locked="0"/>
    </xf>
    <xf numFmtId="170" fontId="52" fillId="57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52" fillId="0" borderId="21" xfId="0" applyFont="1" applyFill="1" applyBorder="1" applyAlignment="1" applyProtection="1">
      <alignment horizontal="center" vertical="center" wrapText="1" readingOrder="1"/>
      <protection locked="0"/>
    </xf>
    <xf numFmtId="0" fontId="52" fillId="0" borderId="21" xfId="0" applyFont="1" applyFill="1" applyBorder="1" applyAlignment="1" applyProtection="1">
      <alignment horizontal="left" vertical="center" wrapText="1" indent="1" readingOrder="1"/>
      <protection locked="0"/>
    </xf>
    <xf numFmtId="168" fontId="52" fillId="0" borderId="21" xfId="0" applyNumberFormat="1" applyFont="1" applyFill="1" applyBorder="1" applyAlignment="1" applyProtection="1">
      <alignment vertical="center" wrapText="1" readingOrder="1"/>
      <protection locked="0"/>
    </xf>
    <xf numFmtId="170" fontId="52" fillId="0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2" fillId="0" borderId="21" xfId="0" applyNumberFormat="1" applyFont="1" applyFill="1" applyBorder="1" applyAlignment="1" applyProtection="1">
      <alignment horizontal="center" vertical="center" wrapText="1" readingOrder="1"/>
      <protection locked="0"/>
    </xf>
    <xf numFmtId="169" fontId="52" fillId="0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2" fillId="58" borderId="21" xfId="0" applyNumberFormat="1" applyFont="1" applyFill="1" applyBorder="1" applyAlignment="1" applyProtection="1">
      <alignment vertical="center" wrapText="1" readingOrder="1"/>
      <protection locked="0"/>
    </xf>
    <xf numFmtId="170" fontId="52" fillId="58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2" fillId="59" borderId="21" xfId="0" applyNumberFormat="1" applyFont="1" applyFill="1" applyBorder="1" applyAlignment="1" applyProtection="1">
      <alignment vertical="center" wrapText="1" readingOrder="1"/>
      <protection locked="0"/>
    </xf>
    <xf numFmtId="170" fontId="52" fillId="59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52" fillId="0" borderId="21" xfId="0" applyFont="1" applyBorder="1" applyAlignment="1" applyProtection="1">
      <alignment horizontal="center" vertical="center" wrapText="1" readingOrder="1"/>
      <protection locked="0"/>
    </xf>
    <xf numFmtId="0" fontId="52" fillId="0" borderId="21" xfId="0" applyFont="1" applyBorder="1" applyAlignment="1" applyProtection="1">
      <alignment horizontal="left" vertical="center" wrapText="1" indent="1" readingOrder="1"/>
      <protection locked="0"/>
    </xf>
    <xf numFmtId="4" fontId="52" fillId="0" borderId="21" xfId="0" applyNumberFormat="1" applyFont="1" applyBorder="1" applyAlignment="1" applyProtection="1">
      <alignment vertical="center" wrapText="1" readingOrder="1"/>
      <protection locked="0"/>
    </xf>
    <xf numFmtId="170" fontId="52" fillId="0" borderId="21" xfId="0" applyNumberFormat="1" applyFont="1" applyBorder="1" applyAlignment="1" applyProtection="1">
      <alignment horizontal="center" vertical="center" wrapText="1" readingOrder="1"/>
      <protection locked="0"/>
    </xf>
    <xf numFmtId="168" fontId="52" fillId="0" borderId="21" xfId="0" applyNumberFormat="1" applyFont="1" applyBorder="1" applyAlignment="1" applyProtection="1">
      <alignment horizontal="center" vertical="center" wrapText="1" readingOrder="1"/>
      <protection locked="0"/>
    </xf>
    <xf numFmtId="169" fontId="52" fillId="0" borderId="21" xfId="0" applyNumberFormat="1" applyFont="1" applyBorder="1" applyAlignment="1" applyProtection="1">
      <alignment horizontal="center" vertical="center" wrapText="1" readingOrder="1"/>
      <protection locked="0"/>
    </xf>
    <xf numFmtId="4" fontId="52" fillId="59" borderId="21" xfId="0" applyNumberFormat="1" applyFont="1" applyFill="1" applyBorder="1" applyAlignment="1" applyProtection="1">
      <alignment vertical="center" wrapText="1" readingOrder="1"/>
      <protection locked="0"/>
    </xf>
    <xf numFmtId="168" fontId="52" fillId="59" borderId="21" xfId="0" applyNumberFormat="1" applyFont="1" applyFill="1" applyBorder="1" applyAlignment="1" applyProtection="1">
      <alignment horizontal="right" vertical="center" wrapText="1" readingOrder="1"/>
      <protection locked="0"/>
    </xf>
    <xf numFmtId="168" fontId="52" fillId="58" borderId="21" xfId="0" applyNumberFormat="1" applyFont="1" applyFill="1" applyBorder="1" applyAlignment="1" applyProtection="1">
      <alignment horizontal="right" vertical="center" wrapText="1" readingOrder="1"/>
      <protection locked="0"/>
    </xf>
    <xf numFmtId="168" fontId="52" fillId="0" borderId="21" xfId="0" applyNumberFormat="1" applyFont="1" applyBorder="1" applyAlignment="1" applyProtection="1">
      <alignment vertical="center" wrapText="1" readingOrder="1"/>
      <protection locked="0"/>
    </xf>
    <xf numFmtId="0" fontId="52" fillId="59" borderId="21" xfId="0" applyFont="1" applyFill="1" applyBorder="1" applyAlignment="1" applyProtection="1">
      <alignment horizontal="left" vertical="center" wrapText="1" indent="2" readingOrder="1"/>
      <protection locked="0"/>
    </xf>
    <xf numFmtId="0" fontId="52" fillId="59" borderId="22" xfId="0" applyFont="1" applyFill="1" applyBorder="1" applyAlignment="1" applyProtection="1">
      <alignment horizontal="center" vertical="center" wrapText="1" readingOrder="1"/>
      <protection locked="0"/>
    </xf>
    <xf numFmtId="0" fontId="52" fillId="59" borderId="22" xfId="0" applyFont="1" applyFill="1" applyBorder="1" applyAlignment="1" applyProtection="1">
      <alignment horizontal="left" vertical="center" wrapText="1" indent="1" readingOrder="1"/>
      <protection locked="0"/>
    </xf>
    <xf numFmtId="168" fontId="52" fillId="59" borderId="22" xfId="0" applyNumberFormat="1" applyFont="1" applyFill="1" applyBorder="1" applyAlignment="1" applyProtection="1">
      <alignment vertical="center" wrapText="1" readingOrder="1"/>
      <protection locked="0"/>
    </xf>
    <xf numFmtId="168" fontId="52" fillId="59" borderId="22" xfId="0" applyNumberFormat="1" applyFont="1" applyFill="1" applyBorder="1" applyAlignment="1" applyProtection="1">
      <alignment horizontal="center" vertical="center" wrapText="1" readingOrder="1"/>
      <protection locked="0"/>
    </xf>
    <xf numFmtId="169" fontId="52" fillId="59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52" fillId="57" borderId="23" xfId="0" applyFont="1" applyFill="1" applyBorder="1" applyAlignment="1" applyProtection="1">
      <alignment horizontal="center" vertical="center" wrapText="1" readingOrder="1"/>
      <protection locked="0"/>
    </xf>
    <xf numFmtId="0" fontId="52" fillId="57" borderId="23" xfId="0" applyFont="1" applyFill="1" applyBorder="1" applyAlignment="1" applyProtection="1">
      <alignment horizontal="left" vertical="center" wrapText="1" indent="1" readingOrder="1"/>
      <protection locked="0"/>
    </xf>
    <xf numFmtId="168" fontId="52" fillId="57" borderId="23" xfId="0" applyNumberFormat="1" applyFont="1" applyFill="1" applyBorder="1" applyAlignment="1" applyProtection="1">
      <alignment vertical="center" wrapText="1" readingOrder="1"/>
      <protection locked="0"/>
    </xf>
    <xf numFmtId="169" fontId="52" fillId="57" borderId="23" xfId="0" applyNumberFormat="1" applyFont="1" applyFill="1" applyBorder="1" applyAlignment="1" applyProtection="1">
      <alignment horizontal="center" vertical="center" wrapText="1" readingOrder="1"/>
      <protection locked="0"/>
    </xf>
    <xf numFmtId="168" fontId="52" fillId="57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52" fillId="0" borderId="21" xfId="0" applyFont="1" applyBorder="1" applyAlignment="1" applyProtection="1">
      <alignment horizontal="left" vertical="center" wrapText="1" indent="4" readingOrder="1"/>
      <protection locked="0"/>
    </xf>
    <xf numFmtId="168" fontId="52" fillId="0" borderId="21" xfId="0" applyNumberFormat="1" applyFont="1" applyBorder="1" applyAlignment="1" applyProtection="1">
      <alignment horizontal="right" vertical="center" wrapText="1" readingOrder="1"/>
      <protection locked="0"/>
    </xf>
    <xf numFmtId="0" fontId="52" fillId="0" borderId="21" xfId="0" applyFont="1" applyBorder="1" applyAlignment="1" applyProtection="1">
      <alignment horizontal="left" vertical="center" wrapText="1" indent="3" readingOrder="1"/>
      <protection locked="0"/>
    </xf>
    <xf numFmtId="0" fontId="52" fillId="0" borderId="21" xfId="0" applyFont="1" applyBorder="1" applyAlignment="1" applyProtection="1">
      <alignment horizontal="left" vertical="center" wrapText="1" indent="5" readingOrder="1"/>
      <protection locked="0"/>
    </xf>
    <xf numFmtId="0" fontId="52" fillId="0" borderId="21" xfId="0" applyFont="1" applyBorder="1" applyAlignment="1" applyProtection="1">
      <alignment horizontal="left" vertical="center" wrapText="1" indent="2" readingOrder="1"/>
      <protection locked="0"/>
    </xf>
    <xf numFmtId="168" fontId="52" fillId="57" borderId="21" xfId="0" applyNumberFormat="1" applyFont="1" applyFill="1" applyBorder="1" applyAlignment="1" applyProtection="1">
      <alignment horizontal="right" vertical="center" wrapText="1" readingOrder="1"/>
      <protection locked="0"/>
    </xf>
    <xf numFmtId="4" fontId="52" fillId="57" borderId="21" xfId="0" applyNumberFormat="1" applyFont="1" applyFill="1" applyBorder="1" applyAlignment="1" applyProtection="1">
      <alignment vertical="center" wrapText="1" readingOrder="1"/>
      <protection locked="0"/>
    </xf>
    <xf numFmtId="0" fontId="52" fillId="58" borderId="21" xfId="0" applyFont="1" applyFill="1" applyBorder="1" applyAlignment="1" applyProtection="1">
      <alignment horizontal="left" vertical="center" wrapText="1" indent="2" readingOrder="1"/>
      <protection locked="0"/>
    </xf>
    <xf numFmtId="168" fontId="52" fillId="56" borderId="21" xfId="0" applyNumberFormat="1" applyFont="1" applyFill="1" applyBorder="1" applyAlignment="1" applyProtection="1">
      <alignment vertical="center" wrapText="1" readingOrder="1"/>
      <protection locked="0"/>
    </xf>
    <xf numFmtId="0" fontId="52" fillId="60" borderId="21" xfId="0" applyFont="1" applyFill="1" applyBorder="1" applyAlignment="1" applyProtection="1">
      <alignment horizontal="center" vertical="center" wrapText="1" readingOrder="1"/>
      <protection locked="0"/>
    </xf>
    <xf numFmtId="0" fontId="52" fillId="60" borderId="21" xfId="0" applyFont="1" applyFill="1" applyBorder="1" applyAlignment="1" applyProtection="1">
      <alignment horizontal="left" vertical="center" wrapText="1" indent="1" readingOrder="1"/>
      <protection locked="0"/>
    </xf>
    <xf numFmtId="168" fontId="52" fillId="60" borderId="21" xfId="0" applyNumberFormat="1" applyFont="1" applyFill="1" applyBorder="1" applyAlignment="1" applyProtection="1">
      <alignment vertical="center" wrapText="1" readingOrder="1"/>
      <protection locked="0"/>
    </xf>
    <xf numFmtId="169" fontId="52" fillId="60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2" fillId="60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52" fillId="0" borderId="21" xfId="0" applyFont="1" applyBorder="1" applyAlignment="1" applyProtection="1">
      <alignment horizontal="left" vertical="center" wrapText="1" indent="7" readingOrder="1"/>
      <protection locked="0"/>
    </xf>
    <xf numFmtId="0" fontId="52" fillId="56" borderId="21" xfId="0" applyFont="1" applyFill="1" applyBorder="1" applyAlignment="1" applyProtection="1">
      <alignment horizontal="left" vertical="center" wrapText="1" indent="3" readingOrder="1"/>
      <protection locked="0"/>
    </xf>
    <xf numFmtId="0" fontId="52" fillId="56" borderId="21" xfId="0" applyFont="1" applyFill="1" applyBorder="1" applyAlignment="1" applyProtection="1">
      <alignment horizontal="left" vertical="center" wrapText="1" indent="4" readingOrder="1"/>
      <protection locked="0"/>
    </xf>
    <xf numFmtId="3" fontId="52" fillId="59" borderId="21" xfId="0" applyNumberFormat="1" applyFont="1" applyFill="1" applyBorder="1" applyAlignment="1" applyProtection="1">
      <alignment vertical="center" wrapText="1" readingOrder="1"/>
      <protection locked="0"/>
    </xf>
    <xf numFmtId="0" fontId="57" fillId="57" borderId="21" xfId="0" applyFont="1" applyFill="1" applyBorder="1" applyAlignment="1" applyProtection="1">
      <alignment horizontal="center" vertical="center" wrapText="1" readingOrder="1"/>
      <protection locked="0"/>
    </xf>
    <xf numFmtId="0" fontId="57" fillId="57" borderId="21" xfId="0" applyFont="1" applyFill="1" applyBorder="1" applyAlignment="1" applyProtection="1">
      <alignment horizontal="left" vertical="center" wrapText="1" indent="1" readingOrder="1"/>
      <protection locked="0"/>
    </xf>
    <xf numFmtId="168" fontId="57" fillId="57" borderId="21" xfId="0" applyNumberFormat="1" applyFont="1" applyFill="1" applyBorder="1" applyAlignment="1" applyProtection="1">
      <alignment vertical="center" wrapText="1" readingOrder="1"/>
      <protection locked="0"/>
    </xf>
    <xf numFmtId="170" fontId="57" fillId="57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7" fillId="57" borderId="21" xfId="0" applyNumberFormat="1" applyFont="1" applyFill="1" applyBorder="1" applyAlignment="1" applyProtection="1">
      <alignment horizontal="center" vertical="center" wrapText="1" readingOrder="1"/>
      <protection locked="0"/>
    </xf>
    <xf numFmtId="169" fontId="57" fillId="57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57" fillId="59" borderId="21" xfId="0" applyFont="1" applyFill="1" applyBorder="1" applyAlignment="1" applyProtection="1">
      <alignment horizontal="center" vertical="center" wrapText="1" readingOrder="1"/>
      <protection locked="0"/>
    </xf>
    <xf numFmtId="0" fontId="57" fillId="59" borderId="21" xfId="0" applyFont="1" applyFill="1" applyBorder="1" applyAlignment="1" applyProtection="1">
      <alignment horizontal="left" vertical="center" wrapText="1" indent="1" readingOrder="1"/>
      <protection locked="0"/>
    </xf>
    <xf numFmtId="168" fontId="57" fillId="59" borderId="21" xfId="0" applyNumberFormat="1" applyFont="1" applyFill="1" applyBorder="1" applyAlignment="1" applyProtection="1">
      <alignment vertical="center" wrapText="1" readingOrder="1"/>
      <protection locked="0"/>
    </xf>
    <xf numFmtId="170" fontId="57" fillId="59" borderId="21" xfId="0" applyNumberFormat="1" applyFont="1" applyFill="1" applyBorder="1" applyAlignment="1" applyProtection="1">
      <alignment horizontal="center" vertical="center" wrapText="1" readingOrder="1"/>
      <protection locked="0"/>
    </xf>
    <xf numFmtId="168" fontId="57" fillId="59" borderId="21" xfId="0" applyNumberFormat="1" applyFont="1" applyFill="1" applyBorder="1" applyAlignment="1" applyProtection="1">
      <alignment horizontal="center" vertical="center" wrapText="1" readingOrder="1"/>
      <protection locked="0"/>
    </xf>
    <xf numFmtId="169" fontId="57" fillId="59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57" fillId="59" borderId="22" xfId="0" applyFont="1" applyFill="1" applyBorder="1" applyAlignment="1" applyProtection="1">
      <alignment horizontal="center" vertical="center" wrapText="1" readingOrder="1"/>
      <protection locked="0"/>
    </xf>
    <xf numFmtId="0" fontId="57" fillId="59" borderId="22" xfId="0" applyFont="1" applyFill="1" applyBorder="1" applyAlignment="1" applyProtection="1">
      <alignment horizontal="left" vertical="center" wrapText="1" indent="1" readingOrder="1"/>
      <protection locked="0"/>
    </xf>
    <xf numFmtId="168" fontId="57" fillId="59" borderId="22" xfId="0" applyNumberFormat="1" applyFont="1" applyFill="1" applyBorder="1" applyAlignment="1" applyProtection="1">
      <alignment vertical="center" wrapText="1" readingOrder="1"/>
      <protection locked="0"/>
    </xf>
    <xf numFmtId="170" fontId="57" fillId="59" borderId="22" xfId="0" applyNumberFormat="1" applyFont="1" applyFill="1" applyBorder="1" applyAlignment="1" applyProtection="1">
      <alignment horizontal="center" vertical="center" wrapText="1" readingOrder="1"/>
      <protection locked="0"/>
    </xf>
    <xf numFmtId="168" fontId="57" fillId="59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60" fillId="59" borderId="26" xfId="0" applyFont="1" applyFill="1" applyBorder="1" applyAlignment="1" applyProtection="1">
      <alignment vertical="center" readingOrder="1"/>
      <protection locked="0"/>
    </xf>
    <xf numFmtId="169" fontId="60" fillId="59" borderId="26" xfId="0" applyNumberFormat="1" applyFont="1" applyFill="1" applyBorder="1" applyAlignment="1" applyProtection="1">
      <alignment vertical="center" readingOrder="1"/>
      <protection locked="0"/>
    </xf>
    <xf numFmtId="0" fontId="61" fillId="0" borderId="0" xfId="0" applyFont="1" applyAlignment="1" applyProtection="1">
      <protection locked="0"/>
    </xf>
    <xf numFmtId="169" fontId="61" fillId="0" borderId="0" xfId="0" applyNumberFormat="1" applyFont="1" applyAlignment="1" applyProtection="1">
      <protection locked="0"/>
    </xf>
    <xf numFmtId="0" fontId="61" fillId="0" borderId="0" xfId="0" applyFont="1" applyAlignment="1" applyProtection="1">
      <alignment wrapText="1"/>
      <protection locked="0"/>
    </xf>
    <xf numFmtId="169" fontId="61" fillId="0" borderId="0" xfId="0" applyNumberFormat="1" applyFont="1" applyAlignment="1" applyProtection="1">
      <alignment wrapText="1"/>
      <protection locked="0"/>
    </xf>
    <xf numFmtId="0" fontId="51" fillId="0" borderId="0" xfId="0" applyFont="1" applyAlignment="1" applyProtection="1">
      <alignment horizontal="center" vertical="center" readingOrder="1"/>
      <protection locked="0"/>
    </xf>
    <xf numFmtId="14" fontId="59" fillId="58" borderId="21" xfId="0" applyNumberFormat="1" applyFont="1" applyFill="1" applyBorder="1" applyAlignment="1" applyProtection="1">
      <alignment horizontal="center" vertical="center" wrapText="1"/>
      <protection locked="0"/>
    </xf>
    <xf numFmtId="169" fontId="14" fillId="0" borderId="0" xfId="0" applyNumberFormat="1" applyFont="1" applyProtection="1">
      <protection locked="0"/>
    </xf>
    <xf numFmtId="0" fontId="51" fillId="0" borderId="25" xfId="0" applyFont="1" applyBorder="1" applyAlignment="1" applyProtection="1">
      <alignment horizontal="center" vertical="center" readingOrder="1"/>
      <protection locked="0"/>
    </xf>
    <xf numFmtId="0" fontId="58" fillId="59" borderId="24" xfId="0" applyFont="1" applyFill="1" applyBorder="1" applyAlignment="1" applyProtection="1">
      <alignment horizontal="left" vertical="center" wrapText="1" indent="1" readingOrder="1"/>
      <protection locked="0"/>
    </xf>
    <xf numFmtId="0" fontId="58" fillId="59" borderId="21" xfId="0" applyFont="1" applyFill="1" applyBorder="1" applyAlignment="1" applyProtection="1">
      <alignment horizontal="center" vertical="center" wrapText="1" readingOrder="1"/>
      <protection locked="0"/>
    </xf>
    <xf numFmtId="168" fontId="58" fillId="59" borderId="21" xfId="0" applyNumberFormat="1" applyFont="1" applyFill="1" applyBorder="1" applyAlignment="1" applyProtection="1">
      <alignment horizontal="right" vertical="center" wrapText="1" indent="1" readingOrder="1"/>
      <protection locked="0"/>
    </xf>
    <xf numFmtId="3" fontId="52" fillId="57" borderId="21" xfId="0" applyNumberFormat="1" applyFont="1" applyFill="1" applyBorder="1" applyAlignment="1" applyProtection="1">
      <alignment horizontal="right" vertical="center" wrapText="1" readingOrder="1"/>
    </xf>
    <xf numFmtId="3" fontId="52" fillId="56" borderId="21" xfId="0" applyNumberFormat="1" applyFont="1" applyFill="1" applyBorder="1" applyAlignment="1" applyProtection="1">
      <alignment horizontal="right" vertical="center" wrapText="1" readingOrder="1"/>
    </xf>
    <xf numFmtId="3" fontId="52" fillId="58" borderId="21" xfId="0" applyNumberFormat="1" applyFont="1" applyFill="1" applyBorder="1" applyAlignment="1" applyProtection="1">
      <alignment horizontal="right" vertical="center" wrapText="1" readingOrder="1"/>
    </xf>
    <xf numFmtId="3" fontId="52" fillId="59" borderId="21" xfId="0" applyNumberFormat="1" applyFont="1" applyFill="1" applyBorder="1" applyAlignment="1" applyProtection="1">
      <alignment horizontal="right" vertical="center" wrapText="1" readingOrder="1"/>
    </xf>
    <xf numFmtId="0" fontId="14" fillId="59" borderId="0" xfId="0" applyFont="1" applyFill="1" applyAlignment="1">
      <alignment horizontal="center"/>
    </xf>
    <xf numFmtId="0" fontId="65" fillId="59" borderId="0" xfId="0" applyFont="1" applyFill="1"/>
    <xf numFmtId="169" fontId="66" fillId="59" borderId="21" xfId="398" applyNumberFormat="1" applyFont="1" applyFill="1" applyBorder="1" applyAlignment="1">
      <alignment horizontal="center" vertical="center" wrapText="1" readingOrder="1"/>
    </xf>
    <xf numFmtId="0" fontId="53" fillId="59" borderId="0" xfId="0" applyFont="1" applyFill="1"/>
    <xf numFmtId="3" fontId="52" fillId="59" borderId="22" xfId="0" applyNumberFormat="1" applyFont="1" applyFill="1" applyBorder="1" applyAlignment="1">
      <alignment horizontal="right" vertical="center" wrapText="1" indent="1" readingOrder="1"/>
    </xf>
    <xf numFmtId="0" fontId="52" fillId="58" borderId="28" xfId="0" applyFont="1" applyFill="1" applyBorder="1" applyAlignment="1">
      <alignment horizontal="left" vertical="center" wrapText="1" indent="1" readingOrder="1"/>
    </xf>
    <xf numFmtId="0" fontId="52" fillId="58" borderId="29" xfId="0" applyFont="1" applyFill="1" applyBorder="1" applyAlignment="1">
      <alignment horizontal="center" vertical="center" wrapText="1" readingOrder="1"/>
    </xf>
    <xf numFmtId="0" fontId="52" fillId="58" borderId="30" xfId="0" applyFont="1" applyFill="1" applyBorder="1" applyAlignment="1">
      <alignment horizontal="left" vertical="center" wrapText="1" indent="1" readingOrder="1"/>
    </xf>
    <xf numFmtId="0" fontId="52" fillId="58" borderId="25" xfId="0" applyFont="1" applyFill="1" applyBorder="1" applyAlignment="1">
      <alignment horizontal="center" vertical="center" wrapText="1" readingOrder="1"/>
    </xf>
    <xf numFmtId="0" fontId="52" fillId="59" borderId="30" xfId="0" applyFont="1" applyFill="1" applyBorder="1" applyAlignment="1">
      <alignment horizontal="left" vertical="center" wrapText="1" indent="1" readingOrder="1"/>
    </xf>
    <xf numFmtId="0" fontId="52" fillId="59" borderId="25" xfId="0" applyFont="1" applyFill="1" applyBorder="1" applyAlignment="1">
      <alignment horizontal="center" vertical="center" wrapText="1" readingOrder="1"/>
    </xf>
    <xf numFmtId="3" fontId="52" fillId="59" borderId="25" xfId="0" applyNumberFormat="1" applyFont="1" applyFill="1" applyBorder="1" applyAlignment="1">
      <alignment horizontal="right" vertical="center" wrapText="1" indent="1" readingOrder="1"/>
    </xf>
    <xf numFmtId="0" fontId="64" fillId="59" borderId="30" xfId="0" applyFont="1" applyFill="1" applyBorder="1" applyAlignment="1">
      <alignment horizontal="left" vertical="center" wrapText="1" indent="1" readingOrder="1"/>
    </xf>
    <xf numFmtId="0" fontId="64" fillId="59" borderId="25" xfId="0" applyFont="1" applyFill="1" applyBorder="1" applyAlignment="1">
      <alignment horizontal="center" vertical="center" wrapText="1" readingOrder="1"/>
    </xf>
    <xf numFmtId="0" fontId="68" fillId="59" borderId="0" xfId="0" applyFont="1" applyFill="1"/>
    <xf numFmtId="9" fontId="64" fillId="59" borderId="25" xfId="398" applyFont="1" applyFill="1" applyBorder="1" applyAlignment="1">
      <alignment horizontal="right" vertical="center" wrapText="1" indent="1" readingOrder="1"/>
    </xf>
    <xf numFmtId="0" fontId="52" fillId="59" borderId="31" xfId="0" applyFont="1" applyFill="1" applyBorder="1" applyAlignment="1">
      <alignment horizontal="left" vertical="center" wrapText="1" indent="1" readingOrder="1"/>
    </xf>
    <xf numFmtId="0" fontId="52" fillId="59" borderId="32" xfId="0" applyFont="1" applyFill="1" applyBorder="1" applyAlignment="1">
      <alignment horizontal="center" vertical="center" wrapText="1" readingOrder="1"/>
    </xf>
    <xf numFmtId="3" fontId="52" fillId="59" borderId="32" xfId="0" applyNumberFormat="1" applyFont="1" applyFill="1" applyBorder="1" applyAlignment="1">
      <alignment horizontal="right" vertical="center" wrapText="1" indent="1" readingOrder="1"/>
    </xf>
    <xf numFmtId="0" fontId="69" fillId="59" borderId="0" xfId="0" applyFont="1" applyFill="1"/>
    <xf numFmtId="0" fontId="52" fillId="58" borderId="33" xfId="0" applyFont="1" applyFill="1" applyBorder="1" applyAlignment="1">
      <alignment horizontal="left" vertical="center" wrapText="1" indent="1" readingOrder="1"/>
    </xf>
    <xf numFmtId="0" fontId="52" fillId="58" borderId="34" xfId="0" applyFont="1" applyFill="1" applyBorder="1" applyAlignment="1">
      <alignment horizontal="center" vertical="center" wrapText="1" readingOrder="1"/>
    </xf>
    <xf numFmtId="3" fontId="52" fillId="58" borderId="35" xfId="0" applyNumberFormat="1" applyFont="1" applyFill="1" applyBorder="1" applyAlignment="1">
      <alignment horizontal="right" vertical="center" wrapText="1" indent="1" readingOrder="1"/>
    </xf>
    <xf numFmtId="0" fontId="0" fillId="0" borderId="0" xfId="0" applyFont="1"/>
    <xf numFmtId="3" fontId="52" fillId="58" borderId="36" xfId="0" applyNumberFormat="1" applyFont="1" applyFill="1" applyBorder="1" applyAlignment="1">
      <alignment horizontal="right" vertical="center" wrapText="1" indent="1" readingOrder="1"/>
    </xf>
    <xf numFmtId="3" fontId="52" fillId="59" borderId="36" xfId="0" applyNumberFormat="1" applyFont="1" applyFill="1" applyBorder="1" applyAlignment="1">
      <alignment horizontal="right" vertical="center" wrapText="1" indent="1" readingOrder="1"/>
    </xf>
    <xf numFmtId="3" fontId="52" fillId="59" borderId="37" xfId="0" applyNumberFormat="1" applyFont="1" applyFill="1" applyBorder="1" applyAlignment="1">
      <alignment horizontal="right" vertical="center" wrapText="1" indent="1" readingOrder="1"/>
    </xf>
    <xf numFmtId="3" fontId="52" fillId="58" borderId="25" xfId="0" applyNumberFormat="1" applyFont="1" applyFill="1" applyBorder="1" applyAlignment="1">
      <alignment horizontal="right" vertical="center" wrapText="1" readingOrder="1"/>
    </xf>
    <xf numFmtId="0" fontId="52" fillId="0" borderId="21" xfId="0" applyFont="1" applyFill="1" applyBorder="1" applyAlignment="1">
      <alignment horizontal="left" vertical="center" wrapText="1" indent="3" readingOrder="1"/>
    </xf>
    <xf numFmtId="169" fontId="66" fillId="0" borderId="21" xfId="398" applyNumberFormat="1" applyFont="1" applyFill="1" applyBorder="1" applyAlignment="1">
      <alignment horizontal="center" vertical="center" wrapText="1" readingOrder="1"/>
    </xf>
    <xf numFmtId="3" fontId="52" fillId="0" borderId="21" xfId="0" applyNumberFormat="1" applyFont="1" applyFill="1" applyBorder="1" applyAlignment="1">
      <alignment horizontal="right" vertical="center" wrapText="1" indent="1" readingOrder="1"/>
    </xf>
    <xf numFmtId="0" fontId="65" fillId="0" borderId="0" xfId="0" applyFont="1" applyFill="1"/>
    <xf numFmtId="0" fontId="53" fillId="0" borderId="0" xfId="0" applyFont="1" applyFill="1"/>
    <xf numFmtId="14" fontId="54" fillId="55" borderId="10" xfId="0" applyNumberFormat="1" applyFont="1" applyFill="1" applyBorder="1" applyAlignment="1" applyProtection="1">
      <alignment horizontal="center" vertical="center" wrapText="1"/>
    </xf>
    <xf numFmtId="168" fontId="52" fillId="57" borderId="21" xfId="0" applyNumberFormat="1" applyFont="1" applyFill="1" applyBorder="1" applyAlignment="1" applyProtection="1">
      <alignment vertical="center" wrapText="1" readingOrder="1"/>
    </xf>
    <xf numFmtId="168" fontId="52" fillId="0" borderId="21" xfId="0" applyNumberFormat="1" applyFont="1" applyFill="1" applyBorder="1" applyAlignment="1" applyProtection="1">
      <alignment vertical="center" wrapText="1" readingOrder="1"/>
    </xf>
    <xf numFmtId="168" fontId="52" fillId="58" borderId="21" xfId="0" applyNumberFormat="1" applyFont="1" applyFill="1" applyBorder="1" applyAlignment="1" applyProtection="1">
      <alignment vertical="center" wrapText="1" readingOrder="1"/>
    </xf>
    <xf numFmtId="168" fontId="52" fillId="59" borderId="21" xfId="0" applyNumberFormat="1" applyFont="1" applyFill="1" applyBorder="1" applyAlignment="1" applyProtection="1">
      <alignment vertical="center" wrapText="1" readingOrder="1"/>
    </xf>
    <xf numFmtId="4" fontId="52" fillId="0" borderId="21" xfId="0" applyNumberFormat="1" applyFont="1" applyBorder="1" applyAlignment="1" applyProtection="1">
      <alignment vertical="center" wrapText="1" readingOrder="1"/>
    </xf>
    <xf numFmtId="168" fontId="52" fillId="59" borderId="21" xfId="0" applyNumberFormat="1" applyFont="1" applyFill="1" applyBorder="1" applyAlignment="1" applyProtection="1">
      <alignment horizontal="right" vertical="center" wrapText="1" readingOrder="1"/>
    </xf>
    <xf numFmtId="168" fontId="52" fillId="58" borderId="21" xfId="0" applyNumberFormat="1" applyFont="1" applyFill="1" applyBorder="1" applyAlignment="1" applyProtection="1">
      <alignment horizontal="right" vertical="center" wrapText="1" readingOrder="1"/>
    </xf>
    <xf numFmtId="168" fontId="52" fillId="0" borderId="21" xfId="0" applyNumberFormat="1" applyFont="1" applyBorder="1" applyAlignment="1" applyProtection="1">
      <alignment vertical="center" wrapText="1" readingOrder="1"/>
    </xf>
    <xf numFmtId="168" fontId="52" fillId="57" borderId="23" xfId="0" applyNumberFormat="1" applyFont="1" applyFill="1" applyBorder="1" applyAlignment="1" applyProtection="1">
      <alignment vertical="center" wrapText="1" readingOrder="1"/>
    </xf>
    <xf numFmtId="168" fontId="52" fillId="0" borderId="21" xfId="0" applyNumberFormat="1" applyFont="1" applyBorder="1" applyAlignment="1" applyProtection="1">
      <alignment horizontal="right" vertical="center" wrapText="1" readingOrder="1"/>
    </xf>
    <xf numFmtId="168" fontId="52" fillId="57" borderId="21" xfId="0" applyNumberFormat="1" applyFont="1" applyFill="1" applyBorder="1" applyAlignment="1" applyProtection="1">
      <alignment horizontal="right" vertical="center" wrapText="1" readingOrder="1"/>
    </xf>
    <xf numFmtId="4" fontId="52" fillId="57" borderId="21" xfId="0" applyNumberFormat="1" applyFont="1" applyFill="1" applyBorder="1" applyAlignment="1" applyProtection="1">
      <alignment horizontal="right" vertical="center" wrapText="1" readingOrder="1"/>
    </xf>
    <xf numFmtId="4" fontId="52" fillId="0" borderId="21" xfId="0" applyNumberFormat="1" applyFont="1" applyBorder="1" applyAlignment="1" applyProtection="1">
      <alignment horizontal="right" vertical="center" wrapText="1" readingOrder="1"/>
    </xf>
    <xf numFmtId="168" fontId="52" fillId="56" borderId="21" xfId="0" applyNumberFormat="1" applyFont="1" applyFill="1" applyBorder="1" applyAlignment="1" applyProtection="1">
      <alignment vertical="center" wrapText="1" readingOrder="1"/>
    </xf>
    <xf numFmtId="168" fontId="52" fillId="60" borderId="21" xfId="0" applyNumberFormat="1" applyFont="1" applyFill="1" applyBorder="1" applyAlignment="1" applyProtection="1">
      <alignment vertical="center" wrapText="1" readingOrder="1"/>
    </xf>
    <xf numFmtId="3" fontId="52" fillId="59" borderId="21" xfId="0" applyNumberFormat="1" applyFont="1" applyFill="1" applyBorder="1" applyAlignment="1" applyProtection="1">
      <alignment vertical="center" wrapText="1" readingOrder="1"/>
    </xf>
    <xf numFmtId="168" fontId="57" fillId="57" borderId="21" xfId="0" applyNumberFormat="1" applyFont="1" applyFill="1" applyBorder="1" applyAlignment="1" applyProtection="1">
      <alignment vertical="center" wrapText="1" readingOrder="1"/>
    </xf>
    <xf numFmtId="168" fontId="57" fillId="59" borderId="21" xfId="0" applyNumberFormat="1" applyFont="1" applyFill="1" applyBorder="1" applyAlignment="1" applyProtection="1">
      <alignment vertical="center" wrapText="1" readingOrder="1"/>
    </xf>
    <xf numFmtId="168" fontId="57" fillId="59" borderId="22" xfId="0" applyNumberFormat="1" applyFont="1" applyFill="1" applyBorder="1" applyAlignment="1" applyProtection="1">
      <alignment vertical="center" wrapText="1" readingOrder="1"/>
    </xf>
    <xf numFmtId="0" fontId="60" fillId="59" borderId="26" xfId="0" applyFont="1" applyFill="1" applyBorder="1" applyAlignment="1" applyProtection="1">
      <alignment vertical="center" readingOrder="1"/>
    </xf>
    <xf numFmtId="0" fontId="61" fillId="0" borderId="0" xfId="0" applyFont="1" applyAlignment="1" applyProtection="1"/>
    <xf numFmtId="0" fontId="61" fillId="0" borderId="0" xfId="0" applyFont="1" applyAlignment="1" applyProtection="1">
      <alignment wrapText="1"/>
    </xf>
    <xf numFmtId="168" fontId="58" fillId="59" borderId="21" xfId="0" applyNumberFormat="1" applyFont="1" applyFill="1" applyBorder="1" applyAlignment="1" applyProtection="1">
      <alignment horizontal="right" vertical="center" wrapText="1" indent="1" readingOrder="1"/>
    </xf>
    <xf numFmtId="14" fontId="63" fillId="57" borderId="0" xfId="0" applyNumberFormat="1" applyFont="1" applyFill="1" applyBorder="1" applyAlignment="1" applyProtection="1">
      <alignment horizontal="center" vertical="center" wrapText="1"/>
    </xf>
    <xf numFmtId="3" fontId="52" fillId="57" borderId="21" xfId="0" applyNumberFormat="1" applyFont="1" applyFill="1" applyBorder="1" applyAlignment="1" applyProtection="1">
      <alignment horizontal="right" vertical="center" wrapText="1" indent="1" readingOrder="1"/>
    </xf>
    <xf numFmtId="3" fontId="52" fillId="59" borderId="21" xfId="0" applyNumberFormat="1" applyFont="1" applyFill="1" applyBorder="1" applyAlignment="1" applyProtection="1">
      <alignment horizontal="right" vertical="center" wrapText="1" indent="1" readingOrder="1"/>
    </xf>
    <xf numFmtId="3" fontId="52" fillId="0" borderId="21" xfId="0" applyNumberFormat="1" applyFont="1" applyFill="1" applyBorder="1" applyAlignment="1" applyProtection="1">
      <alignment horizontal="right" vertical="center" wrapText="1" indent="1" readingOrder="1"/>
    </xf>
    <xf numFmtId="3" fontId="52" fillId="59" borderId="22" xfId="0" applyNumberFormat="1" applyFont="1" applyFill="1" applyBorder="1" applyAlignment="1" applyProtection="1">
      <alignment horizontal="right" vertical="center" wrapText="1" indent="1" readingOrder="1"/>
    </xf>
    <xf numFmtId="3" fontId="52" fillId="58" borderId="35" xfId="0" applyNumberFormat="1" applyFont="1" applyFill="1" applyBorder="1" applyAlignment="1" applyProtection="1">
      <alignment horizontal="right" vertical="center" wrapText="1" indent="1" readingOrder="1"/>
    </xf>
    <xf numFmtId="3" fontId="52" fillId="58" borderId="36" xfId="0" applyNumberFormat="1" applyFont="1" applyFill="1" applyBorder="1" applyAlignment="1" applyProtection="1">
      <alignment horizontal="right" vertical="center" wrapText="1" indent="1" readingOrder="1"/>
    </xf>
    <xf numFmtId="3" fontId="52" fillId="59" borderId="36" xfId="0" applyNumberFormat="1" applyFont="1" applyFill="1" applyBorder="1" applyAlignment="1" applyProtection="1">
      <alignment horizontal="right" vertical="center" wrapText="1" indent="1" readingOrder="1"/>
    </xf>
    <xf numFmtId="3" fontId="52" fillId="59" borderId="37" xfId="0" applyNumberFormat="1" applyFont="1" applyFill="1" applyBorder="1" applyAlignment="1" applyProtection="1">
      <alignment horizontal="right" vertical="center" wrapText="1" indent="1" readingOrder="1"/>
    </xf>
    <xf numFmtId="0" fontId="53" fillId="0" borderId="0" xfId="0" applyFont="1" applyProtection="1"/>
    <xf numFmtId="168" fontId="52" fillId="60" borderId="21" xfId="0" applyNumberFormat="1" applyFont="1" applyFill="1" applyBorder="1" applyAlignment="1" applyProtection="1">
      <alignment horizontal="right" vertical="center" wrapText="1" readingOrder="1"/>
    </xf>
    <xf numFmtId="168" fontId="52" fillId="56" borderId="21" xfId="0" applyNumberFormat="1" applyFont="1" applyFill="1" applyBorder="1" applyAlignment="1" applyProtection="1">
      <alignment horizontal="right" vertical="center" wrapText="1" readingOrder="1"/>
    </xf>
    <xf numFmtId="168" fontId="52" fillId="57" borderId="21" xfId="0" applyNumberFormat="1" applyFont="1" applyFill="1" applyBorder="1" applyAlignment="1">
      <alignment horizontal="left" vertical="center" wrapText="1" indent="5" readingOrder="1"/>
    </xf>
    <xf numFmtId="168" fontId="52" fillId="59" borderId="21" xfId="0" applyNumberFormat="1" applyFont="1" applyFill="1" applyBorder="1" applyAlignment="1">
      <alignment horizontal="right" vertical="center" wrapText="1" indent="1" readingOrder="1"/>
    </xf>
    <xf numFmtId="168" fontId="0" fillId="0" borderId="0" xfId="0" applyNumberFormat="1" applyProtection="1">
      <protection locked="0"/>
    </xf>
    <xf numFmtId="2" fontId="52" fillId="0" borderId="21" xfId="0" applyNumberFormat="1" applyFont="1" applyBorder="1" applyAlignment="1" applyProtection="1">
      <alignment horizontal="center" vertical="center" wrapText="1" readingOrder="1"/>
      <protection locked="0"/>
    </xf>
    <xf numFmtId="4" fontId="52" fillId="57" borderId="21" xfId="0" applyNumberFormat="1" applyFont="1" applyFill="1" applyBorder="1" applyAlignment="1" applyProtection="1">
      <alignment horizontal="center" vertical="center" wrapText="1" readingOrder="1"/>
      <protection locked="0"/>
    </xf>
    <xf numFmtId="169" fontId="0" fillId="0" borderId="0" xfId="398" applyNumberFormat="1" applyFont="1" applyProtection="1">
      <protection locked="0"/>
    </xf>
    <xf numFmtId="169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168" fontId="0" fillId="0" borderId="0" xfId="0" applyNumberFormat="1" applyFill="1" applyProtection="1">
      <protection locked="0"/>
    </xf>
    <xf numFmtId="169" fontId="0" fillId="0" borderId="0" xfId="398" applyNumberFormat="1" applyFont="1" applyFill="1" applyProtection="1">
      <protection locked="0"/>
    </xf>
    <xf numFmtId="169" fontId="0" fillId="0" borderId="0" xfId="0" applyNumberFormat="1" applyFill="1" applyProtection="1">
      <protection locked="0"/>
    </xf>
    <xf numFmtId="168" fontId="60" fillId="59" borderId="26" xfId="0" applyNumberFormat="1" applyFont="1" applyFill="1" applyBorder="1" applyAlignment="1" applyProtection="1">
      <alignment vertical="center" readingOrder="1"/>
    </xf>
    <xf numFmtId="3" fontId="0" fillId="0" borderId="0" xfId="0" applyNumberFormat="1" applyFill="1" applyProtection="1">
      <protection locked="0"/>
    </xf>
    <xf numFmtId="0" fontId="14" fillId="0" borderId="0" xfId="0" applyFont="1" applyFill="1" applyProtection="1">
      <protection locked="0"/>
    </xf>
    <xf numFmtId="9" fontId="0" fillId="0" borderId="0" xfId="398" applyFont="1" applyProtection="1">
      <protection locked="0"/>
    </xf>
    <xf numFmtId="3" fontId="0" fillId="0" borderId="0" xfId="0" applyNumberFormat="1" applyProtection="1">
      <protection locked="0"/>
    </xf>
    <xf numFmtId="9" fontId="0" fillId="0" borderId="0" xfId="398" applyFont="1" applyFill="1" applyProtection="1">
      <protection locked="0"/>
    </xf>
    <xf numFmtId="9" fontId="0" fillId="0" borderId="0" xfId="398" applyNumberFormat="1" applyFont="1" applyProtection="1">
      <protection locked="0"/>
    </xf>
    <xf numFmtId="171" fontId="14" fillId="0" borderId="0" xfId="399" applyNumberFormat="1" applyFont="1" applyFill="1" applyProtection="1">
      <protection locked="0"/>
    </xf>
    <xf numFmtId="0" fontId="70" fillId="0" borderId="0" xfId="0" applyFont="1" applyAlignment="1">
      <alignment vertical="center"/>
    </xf>
    <xf numFmtId="0" fontId="71" fillId="0" borderId="0" xfId="0" applyFont="1" applyAlignment="1">
      <alignment horizontal="justify" vertical="center"/>
    </xf>
    <xf numFmtId="0" fontId="72" fillId="0" borderId="0" xfId="0" applyFont="1" applyAlignment="1">
      <alignment vertical="center"/>
    </xf>
    <xf numFmtId="0" fontId="73" fillId="0" borderId="0" xfId="0" applyFont="1" applyAlignment="1">
      <alignment horizontal="justify" vertical="center"/>
    </xf>
    <xf numFmtId="168" fontId="52" fillId="0" borderId="21" xfId="0" applyNumberFormat="1" applyFont="1" applyFill="1" applyBorder="1" applyAlignment="1" applyProtection="1">
      <alignment horizontal="right" vertical="center" wrapText="1" readingOrder="1"/>
      <protection locked="0"/>
    </xf>
    <xf numFmtId="0" fontId="58" fillId="58" borderId="21" xfId="0" applyFont="1" applyFill="1" applyBorder="1" applyAlignment="1" applyProtection="1">
      <alignment horizontal="left" vertical="center" wrapText="1" readingOrder="1"/>
      <protection locked="0"/>
    </xf>
    <xf numFmtId="0" fontId="62" fillId="57" borderId="27" xfId="0" applyFont="1" applyFill="1" applyBorder="1" applyAlignment="1">
      <alignment horizontal="center" vertical="center" wrapText="1" readingOrder="1"/>
    </xf>
    <xf numFmtId="0" fontId="62" fillId="57" borderId="24" xfId="0" applyFont="1" applyFill="1" applyBorder="1" applyAlignment="1">
      <alignment horizontal="center" vertical="center" wrapText="1" readingOrder="1"/>
    </xf>
  </cellXfs>
  <cellStyles count="400">
    <cellStyle name="20% - Акцент1 2" xfId="1"/>
    <cellStyle name="20% - Акцент1 3" xfId="2"/>
    <cellStyle name="20% - Акцент1 3 2" xfId="3"/>
    <cellStyle name="20% - Акцент1 4" xfId="4"/>
    <cellStyle name="20% - Акцент1 5" xfId="5"/>
    <cellStyle name="20% - Акцент2 2" xfId="6"/>
    <cellStyle name="20% - Акцент2 3" xfId="7"/>
    <cellStyle name="20% - Акцент2 3 2" xfId="8"/>
    <cellStyle name="20% - Акцент2 4" xfId="9"/>
    <cellStyle name="20% - Акцент2 5" xfId="10"/>
    <cellStyle name="20% - Акцент3 2" xfId="11"/>
    <cellStyle name="20% - Акцент3 3" xfId="12"/>
    <cellStyle name="20% - Акцент3 3 2" xfId="13"/>
    <cellStyle name="20% - Акцент3 4" xfId="14"/>
    <cellStyle name="20% - Акцент3 5" xfId="15"/>
    <cellStyle name="20% - Акцент4 2" xfId="16"/>
    <cellStyle name="20% - Акцент4 3" xfId="17"/>
    <cellStyle name="20% - Акцент4 3 2" xfId="18"/>
    <cellStyle name="20% - Акцент4 4" xfId="19"/>
    <cellStyle name="20% - Акцент4 5" xfId="20"/>
    <cellStyle name="20% - Акцент5 2" xfId="21"/>
    <cellStyle name="20% - Акцент5 3" xfId="22"/>
    <cellStyle name="20% - Акцент5 3 2" xfId="23"/>
    <cellStyle name="20% - Акцент5 4" xfId="24"/>
    <cellStyle name="20% - Акцент6 2" xfId="25"/>
    <cellStyle name="20% - Акцент6 3" xfId="26"/>
    <cellStyle name="20% - Акцент6 3 2" xfId="27"/>
    <cellStyle name="20% - Акцент6 4" xfId="28"/>
    <cellStyle name="40% - Акцент1 2" xfId="29"/>
    <cellStyle name="40% - Акцент1 3" xfId="30"/>
    <cellStyle name="40% - Акцент1 3 2" xfId="31"/>
    <cellStyle name="40% - Акцент1 4" xfId="32"/>
    <cellStyle name="40% - Акцент2 2" xfId="33"/>
    <cellStyle name="40% - Акцент2 3" xfId="34"/>
    <cellStyle name="40% - Акцент2 3 2" xfId="35"/>
    <cellStyle name="40% - Акцент2 4" xfId="36"/>
    <cellStyle name="40% - Акцент3 2" xfId="37"/>
    <cellStyle name="40% - Акцент3 3" xfId="38"/>
    <cellStyle name="40% - Акцент3 3 2" xfId="39"/>
    <cellStyle name="40% - Акцент3 4" xfId="40"/>
    <cellStyle name="40% - Акцент3 5" xfId="41"/>
    <cellStyle name="40% - Акцент4 2" xfId="42"/>
    <cellStyle name="40% - Акцент4 3" xfId="43"/>
    <cellStyle name="40% - Акцент4 3 2" xfId="44"/>
    <cellStyle name="40% - Акцент4 4" xfId="45"/>
    <cellStyle name="40% - Акцент5 2" xfId="46"/>
    <cellStyle name="40% - Акцент5 3" xfId="47"/>
    <cellStyle name="40% - Акцент5 3 2" xfId="48"/>
    <cellStyle name="40% - Акцент5 4" xfId="49"/>
    <cellStyle name="40% - Акцент6 2" xfId="50"/>
    <cellStyle name="40% - Акцент6 3" xfId="51"/>
    <cellStyle name="40% - Акцент6 3 2" xfId="52"/>
    <cellStyle name="40% - Акцент6 4" xfId="53"/>
    <cellStyle name="60% - Акцент1 2" xfId="54"/>
    <cellStyle name="60% - Акцент1 3" xfId="55"/>
    <cellStyle name="60% - Акцент1 3 2" xfId="56"/>
    <cellStyle name="60% - Акцент1 4" xfId="57"/>
    <cellStyle name="60% - Акцент2 2" xfId="58"/>
    <cellStyle name="60% - Акцент2 3" xfId="59"/>
    <cellStyle name="60% - Акцент2 3 2" xfId="60"/>
    <cellStyle name="60% - Акцент2 4" xfId="61"/>
    <cellStyle name="60% - Акцент3 2" xfId="62"/>
    <cellStyle name="60% - Акцент3 3" xfId="63"/>
    <cellStyle name="60% - Акцент3 3 2" xfId="64"/>
    <cellStyle name="60% - Акцент3 4" xfId="65"/>
    <cellStyle name="60% - Акцент3 5" xfId="66"/>
    <cellStyle name="60% - Акцент4 2" xfId="67"/>
    <cellStyle name="60% - Акцент4 3" xfId="68"/>
    <cellStyle name="60% - Акцент4 3 2" xfId="69"/>
    <cellStyle name="60% - Акцент4 4" xfId="70"/>
    <cellStyle name="60% - Акцент4 5" xfId="71"/>
    <cellStyle name="60% - Акцент5 2" xfId="72"/>
    <cellStyle name="60% - Акцент5 3" xfId="73"/>
    <cellStyle name="60% - Акцент5 3 2" xfId="74"/>
    <cellStyle name="60% - Акцент5 4" xfId="75"/>
    <cellStyle name="60% - Акцент6 2" xfId="76"/>
    <cellStyle name="60% - Акцент6 3" xfId="77"/>
    <cellStyle name="60% - Акцент6 3 2" xfId="78"/>
    <cellStyle name="60% - Акцент6 4" xfId="79"/>
    <cellStyle name="60% - Акцент6 5" xfId="80"/>
    <cellStyle name="Excel Built-in Normal" xfId="81"/>
    <cellStyle name="m49048872" xfId="396"/>
    <cellStyle name="Normal_Claims" xfId="82"/>
    <cellStyle name="TableStyleLight1" xfId="83"/>
    <cellStyle name="Акцент1 2" xfId="84"/>
    <cellStyle name="Акцент1 3" xfId="85"/>
    <cellStyle name="Акцент1 3 2" xfId="86"/>
    <cellStyle name="Акцент1 4" xfId="87"/>
    <cellStyle name="Акцент2 2" xfId="88"/>
    <cellStyle name="Акцент2 3" xfId="89"/>
    <cellStyle name="Акцент2 3 2" xfId="90"/>
    <cellStyle name="Акцент2 4" xfId="91"/>
    <cellStyle name="Акцент3 2" xfId="92"/>
    <cellStyle name="Акцент3 3" xfId="93"/>
    <cellStyle name="Акцент3 3 2" xfId="94"/>
    <cellStyle name="Акцент3 4" xfId="95"/>
    <cellStyle name="Акцент4 2" xfId="96"/>
    <cellStyle name="Акцент4 3" xfId="97"/>
    <cellStyle name="Акцент4 3 2" xfId="98"/>
    <cellStyle name="Акцент4 4" xfId="99"/>
    <cellStyle name="Акцент5 2" xfId="100"/>
    <cellStyle name="Акцент5 3" xfId="101"/>
    <cellStyle name="Акцент5 3 2" xfId="102"/>
    <cellStyle name="Акцент5 4" xfId="103"/>
    <cellStyle name="Акцент6 2" xfId="104"/>
    <cellStyle name="Акцент6 3" xfId="105"/>
    <cellStyle name="Акцент6 3 2" xfId="106"/>
    <cellStyle name="Акцент6 4" xfId="107"/>
    <cellStyle name="Ввод  2" xfId="108"/>
    <cellStyle name="Ввод  2 2" xfId="109"/>
    <cellStyle name="Ввод  3" xfId="110"/>
    <cellStyle name="Ввод  3 2" xfId="111"/>
    <cellStyle name="Ввод  4" xfId="112"/>
    <cellStyle name="Вывод 2" xfId="113"/>
    <cellStyle name="Вывод 2 2" xfId="114"/>
    <cellStyle name="Вывод 3" xfId="115"/>
    <cellStyle name="Вывод 3 2" xfId="116"/>
    <cellStyle name="Вывод 4" xfId="117"/>
    <cellStyle name="Вычисление 2" xfId="118"/>
    <cellStyle name="Вычисление 2 2" xfId="119"/>
    <cellStyle name="Вычисление 3" xfId="120"/>
    <cellStyle name="Вычисление 3 2" xfId="121"/>
    <cellStyle name="Вычисление 4" xfId="122"/>
    <cellStyle name="Гиперссылка 2" xfId="123"/>
    <cellStyle name="Денежный 2" xfId="124"/>
    <cellStyle name="Заголовок 1 2" xfId="125"/>
    <cellStyle name="Заголовок 1 3" xfId="126"/>
    <cellStyle name="Заголовок 1 3 2" xfId="127"/>
    <cellStyle name="Заголовок 1 4" xfId="128"/>
    <cellStyle name="Заголовок 2 2" xfId="129"/>
    <cellStyle name="Заголовок 2 3" xfId="130"/>
    <cellStyle name="Заголовок 2 3 2" xfId="131"/>
    <cellStyle name="Заголовок 2 4" xfId="132"/>
    <cellStyle name="Заголовок 3 2" xfId="133"/>
    <cellStyle name="Заголовок 3 3" xfId="134"/>
    <cellStyle name="Заголовок 3 3 2" xfId="135"/>
    <cellStyle name="Заголовок 3 4" xfId="136"/>
    <cellStyle name="Заголовок 4 2" xfId="137"/>
    <cellStyle name="Заголовок 4 3" xfId="138"/>
    <cellStyle name="Заголовок 4 3 2" xfId="139"/>
    <cellStyle name="Заголовок 4 4" xfId="140"/>
    <cellStyle name="Итог 2" xfId="141"/>
    <cellStyle name="Итог 2 2" xfId="142"/>
    <cellStyle name="Итог 3" xfId="143"/>
    <cellStyle name="Итог 3 2" xfId="144"/>
    <cellStyle name="Итог 4" xfId="145"/>
    <cellStyle name="Контрольная ячейка 2" xfId="146"/>
    <cellStyle name="Контрольная ячейка 3" xfId="147"/>
    <cellStyle name="Контрольная ячейка 3 2" xfId="148"/>
    <cellStyle name="Контрольная ячейка 4" xfId="149"/>
    <cellStyle name="Название 2" xfId="150"/>
    <cellStyle name="Название 3" xfId="151"/>
    <cellStyle name="Название 3 2" xfId="152"/>
    <cellStyle name="Название 4" xfId="153"/>
    <cellStyle name="Нейтральный 2" xfId="154"/>
    <cellStyle name="Нейтральный 3" xfId="155"/>
    <cellStyle name="Нейтральный 3 2" xfId="156"/>
    <cellStyle name="Нейтральный 4" xfId="157"/>
    <cellStyle name="Обычный" xfId="0" builtinId="0"/>
    <cellStyle name="Обычный 10" xfId="158"/>
    <cellStyle name="Обычный 10 2" xfId="159"/>
    <cellStyle name="Обычный 10 3" xfId="160"/>
    <cellStyle name="Обычный 100" xfId="161"/>
    <cellStyle name="Обычный 101" xfId="162"/>
    <cellStyle name="Обычный 102" xfId="163"/>
    <cellStyle name="Обычный 103" xfId="164"/>
    <cellStyle name="Обычный 104" xfId="165"/>
    <cellStyle name="Обычный 105" xfId="166"/>
    <cellStyle name="Обычный 106" xfId="167"/>
    <cellStyle name="Обычный 107" xfId="168"/>
    <cellStyle name="Обычный 107 2" xfId="169"/>
    <cellStyle name="Обычный 108" xfId="170"/>
    <cellStyle name="Обычный 109" xfId="171"/>
    <cellStyle name="Обычный 11" xfId="172"/>
    <cellStyle name="Обычный 11 2" xfId="173"/>
    <cellStyle name="Обычный 110" xfId="174"/>
    <cellStyle name="Обычный 111" xfId="175"/>
    <cellStyle name="Обычный 112" xfId="176"/>
    <cellStyle name="Обычный 113" xfId="397"/>
    <cellStyle name="Обычный 12" xfId="177"/>
    <cellStyle name="Обычный 12 2" xfId="178"/>
    <cellStyle name="Обычный 12 3" xfId="179"/>
    <cellStyle name="Обычный 12 4" xfId="180"/>
    <cellStyle name="Обычный 12 4 2" xfId="181"/>
    <cellStyle name="Обычный 12 4 3" xfId="182"/>
    <cellStyle name="Обычный 12 4 4" xfId="183"/>
    <cellStyle name="Обычный 12 4 4 2" xfId="184"/>
    <cellStyle name="Обычный 12 4 4 2 2" xfId="185"/>
    <cellStyle name="Обычный 12 4 4 2 3" xfId="186"/>
    <cellStyle name="Обычный 12 4 4 2 4" xfId="187"/>
    <cellStyle name="Обычный 12 4 4 2 5" xfId="188"/>
    <cellStyle name="Обычный 12 4 4 2 5 2" xfId="189"/>
    <cellStyle name="Обычный 12 4 4 3" xfId="190"/>
    <cellStyle name="Обычный 12 4 4 4" xfId="191"/>
    <cellStyle name="Обычный 12 4 4 5" xfId="192"/>
    <cellStyle name="Обычный 12 4 4 6" xfId="193"/>
    <cellStyle name="Обычный 12 4 4 7" xfId="194"/>
    <cellStyle name="Обычный 12 5" xfId="195"/>
    <cellStyle name="Обычный 13" xfId="196"/>
    <cellStyle name="Обычный 13 2" xfId="197"/>
    <cellStyle name="Обычный 14" xfId="198"/>
    <cellStyle name="Обычный 15" xfId="199"/>
    <cellStyle name="Обычный 16" xfId="200"/>
    <cellStyle name="Обычный 17" xfId="201"/>
    <cellStyle name="Обычный 18" xfId="202"/>
    <cellStyle name="Обычный 19" xfId="203"/>
    <cellStyle name="Обычный 2" xfId="204"/>
    <cellStyle name="Обычный 2 2" xfId="205"/>
    <cellStyle name="Обычный 2 2 2" xfId="206"/>
    <cellStyle name="Обычный 2 2 3" xfId="207"/>
    <cellStyle name="Обычный 2 3" xfId="208"/>
    <cellStyle name="Обычный 2 4" xfId="209"/>
    <cellStyle name="Обычный 2 4 3 2 2" xfId="210"/>
    <cellStyle name="Обычный 2 5" xfId="211"/>
    <cellStyle name="Обычный 2 5 2" xfId="212"/>
    <cellStyle name="Обычный 2 6" xfId="213"/>
    <cellStyle name="Обычный 2 7" xfId="214"/>
    <cellStyle name="Обычный 2 8" xfId="215"/>
    <cellStyle name="Обычный 2 9" xfId="216"/>
    <cellStyle name="Обычный 20" xfId="217"/>
    <cellStyle name="Обычный 21" xfId="218"/>
    <cellStyle name="Обычный 22" xfId="219"/>
    <cellStyle name="Обычный 23" xfId="220"/>
    <cellStyle name="Обычный 24" xfId="221"/>
    <cellStyle name="Обычный 25" xfId="222"/>
    <cellStyle name="Обычный 26" xfId="223"/>
    <cellStyle name="Обычный 27" xfId="224"/>
    <cellStyle name="Обычный 28" xfId="225"/>
    <cellStyle name="Обычный 29" xfId="226"/>
    <cellStyle name="Обычный 3" xfId="227"/>
    <cellStyle name="Обычный 3 2" xfId="228"/>
    <cellStyle name="Обычный 3 2 2" xfId="229"/>
    <cellStyle name="Обычный 3 3" xfId="230"/>
    <cellStyle name="Обычный 3 4" xfId="231"/>
    <cellStyle name="Обычный 3 5" xfId="232"/>
    <cellStyle name="Обычный 30" xfId="233"/>
    <cellStyle name="Обычный 31" xfId="234"/>
    <cellStyle name="Обычный 32" xfId="235"/>
    <cellStyle name="Обычный 33" xfId="236"/>
    <cellStyle name="Обычный 34" xfId="237"/>
    <cellStyle name="Обычный 35" xfId="238"/>
    <cellStyle name="Обычный 36" xfId="239"/>
    <cellStyle name="Обычный 37" xfId="240"/>
    <cellStyle name="Обычный 38" xfId="241"/>
    <cellStyle name="Обычный 39" xfId="242"/>
    <cellStyle name="Обычный 4" xfId="243"/>
    <cellStyle name="Обычный 4 2" xfId="244"/>
    <cellStyle name="Обычный 4 3" xfId="245"/>
    <cellStyle name="Обычный 4 4" xfId="246"/>
    <cellStyle name="Обычный 4 5" xfId="247"/>
    <cellStyle name="Обычный 4 6" xfId="248"/>
    <cellStyle name="Обычный 4 7" xfId="249"/>
    <cellStyle name="Обычный 4_апрель 2013-..." xfId="250"/>
    <cellStyle name="Обычный 40" xfId="251"/>
    <cellStyle name="Обычный 41" xfId="252"/>
    <cellStyle name="Обычный 42" xfId="253"/>
    <cellStyle name="Обычный 43" xfId="254"/>
    <cellStyle name="Обычный 44" xfId="255"/>
    <cellStyle name="Обычный 45" xfId="256"/>
    <cellStyle name="Обычный 46" xfId="257"/>
    <cellStyle name="Обычный 47" xfId="258"/>
    <cellStyle name="Обычный 48" xfId="259"/>
    <cellStyle name="Обычный 49" xfId="260"/>
    <cellStyle name="Обычный 5" xfId="261"/>
    <cellStyle name="Обычный 5 2" xfId="262"/>
    <cellStyle name="Обычный 50" xfId="263"/>
    <cellStyle name="Обычный 51" xfId="264"/>
    <cellStyle name="Обычный 52" xfId="265"/>
    <cellStyle name="Обычный 53" xfId="266"/>
    <cellStyle name="Обычный 54" xfId="267"/>
    <cellStyle name="Обычный 54 2" xfId="268"/>
    <cellStyle name="Обычный 55" xfId="269"/>
    <cellStyle name="Обычный 56" xfId="270"/>
    <cellStyle name="Обычный 57" xfId="271"/>
    <cellStyle name="Обычный 57 10" xfId="272"/>
    <cellStyle name="Обычный 57 11" xfId="273"/>
    <cellStyle name="Обычный 57 12" xfId="274"/>
    <cellStyle name="Обычный 57 13" xfId="275"/>
    <cellStyle name="Обычный 57 14" xfId="276"/>
    <cellStyle name="Обычный 57 14 2" xfId="277"/>
    <cellStyle name="Обычный 57 15" xfId="278"/>
    <cellStyle name="Обычный 57 16" xfId="279"/>
    <cellStyle name="Обычный 57 17" xfId="280"/>
    <cellStyle name="Обычный 57 18" xfId="281"/>
    <cellStyle name="Обычный 57 19" xfId="282"/>
    <cellStyle name="Обычный 57 2" xfId="283"/>
    <cellStyle name="Обычный 57 3" xfId="284"/>
    <cellStyle name="Обычный 57 4" xfId="285"/>
    <cellStyle name="Обычный 57 5" xfId="286"/>
    <cellStyle name="Обычный 57 6" xfId="287"/>
    <cellStyle name="Обычный 57 7" xfId="288"/>
    <cellStyle name="Обычный 57 8" xfId="289"/>
    <cellStyle name="Обычный 57 9" xfId="290"/>
    <cellStyle name="Обычный 58" xfId="291"/>
    <cellStyle name="Обычный 59" xfId="292"/>
    <cellStyle name="Обычный 6" xfId="293"/>
    <cellStyle name="Обычный 6 2" xfId="294"/>
    <cellStyle name="Обычный 60" xfId="295"/>
    <cellStyle name="Обычный 61" xfId="296"/>
    <cellStyle name="Обычный 62" xfId="297"/>
    <cellStyle name="Обычный 63" xfId="298"/>
    <cellStyle name="Обычный 64" xfId="299"/>
    <cellStyle name="Обычный 65" xfId="300"/>
    <cellStyle name="Обычный 66" xfId="301"/>
    <cellStyle name="Обычный 67" xfId="302"/>
    <cellStyle name="Обычный 68" xfId="303"/>
    <cellStyle name="Обычный 69" xfId="304"/>
    <cellStyle name="Обычный 7" xfId="305"/>
    <cellStyle name="Обычный 7 2" xfId="306"/>
    <cellStyle name="Обычный 70" xfId="307"/>
    <cellStyle name="Обычный 71" xfId="308"/>
    <cellStyle name="Обычный 72" xfId="309"/>
    <cellStyle name="Обычный 73" xfId="310"/>
    <cellStyle name="Обычный 74" xfId="311"/>
    <cellStyle name="Обычный 75" xfId="312"/>
    <cellStyle name="Обычный 76" xfId="313"/>
    <cellStyle name="Обычный 77" xfId="314"/>
    <cellStyle name="Обычный 77 2" xfId="315"/>
    <cellStyle name="Обычный 77 3" xfId="316"/>
    <cellStyle name="Обычный 78" xfId="317"/>
    <cellStyle name="Обычный 79" xfId="318"/>
    <cellStyle name="Обычный 79 2" xfId="319"/>
    <cellStyle name="Обычный 79 3" xfId="320"/>
    <cellStyle name="Обычный 8" xfId="321"/>
    <cellStyle name="Обычный 8 2" xfId="322"/>
    <cellStyle name="Обычный 80" xfId="323"/>
    <cellStyle name="Обычный 81" xfId="324"/>
    <cellStyle name="Обычный 82" xfId="325"/>
    <cellStyle name="Обычный 82 2" xfId="326"/>
    <cellStyle name="Обычный 82 3" xfId="327"/>
    <cellStyle name="Обычный 82 4" xfId="328"/>
    <cellStyle name="Обычный 83" xfId="329"/>
    <cellStyle name="Обычный 84" xfId="330"/>
    <cellStyle name="Обычный 84 2" xfId="331"/>
    <cellStyle name="Обычный 85" xfId="332"/>
    <cellStyle name="Обычный 85 2" xfId="333"/>
    <cellStyle name="Обычный 86" xfId="334"/>
    <cellStyle name="Обычный 87" xfId="335"/>
    <cellStyle name="Обычный 88" xfId="336"/>
    <cellStyle name="Обычный 89" xfId="337"/>
    <cellStyle name="Обычный 9" xfId="338"/>
    <cellStyle name="Обычный 9 2" xfId="339"/>
    <cellStyle name="Обычный 90" xfId="340"/>
    <cellStyle name="Обычный 91" xfId="341"/>
    <cellStyle name="Обычный 92" xfId="342"/>
    <cellStyle name="Обычный 93" xfId="343"/>
    <cellStyle name="Обычный 94" xfId="344"/>
    <cellStyle name="Обычный 95" xfId="345"/>
    <cellStyle name="Обычный 96" xfId="346"/>
    <cellStyle name="Обычный 97" xfId="347"/>
    <cellStyle name="Обычный 98" xfId="348"/>
    <cellStyle name="Обычный 99" xfId="349"/>
    <cellStyle name="Плохой 2" xfId="350"/>
    <cellStyle name="Плохой 3" xfId="351"/>
    <cellStyle name="Плохой 3 2" xfId="352"/>
    <cellStyle name="Плохой 4" xfId="353"/>
    <cellStyle name="Пояснение 2" xfId="354"/>
    <cellStyle name="Пояснение 3" xfId="355"/>
    <cellStyle name="Пояснение 3 2" xfId="356"/>
    <cellStyle name="Пояснение 4" xfId="357"/>
    <cellStyle name="Примечание 2" xfId="358"/>
    <cellStyle name="Примечание 2 2" xfId="359"/>
    <cellStyle name="Примечание 2 3" xfId="360"/>
    <cellStyle name="Примечание 3" xfId="361"/>
    <cellStyle name="Примечание 3 2" xfId="362"/>
    <cellStyle name="Примечание 3 3" xfId="363"/>
    <cellStyle name="Примечание 4" xfId="364"/>
    <cellStyle name="Примечание 4 2" xfId="365"/>
    <cellStyle name="Процентный" xfId="398" builtinId="5"/>
    <cellStyle name="Процентный 2" xfId="366"/>
    <cellStyle name="Процентный 2 2" xfId="395"/>
    <cellStyle name="Процентный 3" xfId="367"/>
    <cellStyle name="Процентный 4" xfId="368"/>
    <cellStyle name="Процентный 5" xfId="369"/>
    <cellStyle name="Процентный 6" xfId="370"/>
    <cellStyle name="Связанная ячейка 2" xfId="371"/>
    <cellStyle name="Связанная ячейка 3" xfId="372"/>
    <cellStyle name="Связанная ячейка 3 2" xfId="373"/>
    <cellStyle name="Связанная ячейка 4" xfId="374"/>
    <cellStyle name="Стиль 1" xfId="375"/>
    <cellStyle name="Текст предупреждения 2" xfId="376"/>
    <cellStyle name="Текст предупреждения 3" xfId="377"/>
    <cellStyle name="Текст предупреждения 3 2" xfId="378"/>
    <cellStyle name="Текст предупреждения 4" xfId="379"/>
    <cellStyle name="Тысячи [0]_sl100" xfId="380"/>
    <cellStyle name="Тысячи_sl100" xfId="381"/>
    <cellStyle name="Финансовый" xfId="399" builtinId="3"/>
    <cellStyle name="Финансовый 2" xfId="382"/>
    <cellStyle name="Финансовый 2 2" xfId="383"/>
    <cellStyle name="Финансовый 2 3" xfId="384"/>
    <cellStyle name="Финансовый 3" xfId="385"/>
    <cellStyle name="Финансовый 4" xfId="386"/>
    <cellStyle name="Финансовый 5" xfId="387"/>
    <cellStyle name="Финансовый 6" xfId="388"/>
    <cellStyle name="Финансовый 7" xfId="389"/>
    <cellStyle name="Финансовый 8" xfId="394"/>
    <cellStyle name="Хороший 2" xfId="390"/>
    <cellStyle name="Хороший 3" xfId="391"/>
    <cellStyle name="Хороший 3 2" xfId="392"/>
    <cellStyle name="Хороший 4" xfId="3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X591"/>
  <sheetViews>
    <sheetView tabSelected="1" workbookViewId="0">
      <pane xSplit="2" ySplit="1" topLeftCell="C401" activePane="bottomRight" state="frozen"/>
      <selection pane="topRight" activeCell="B1" sqref="B1"/>
      <selection pane="bottomLeft" activeCell="A2" sqref="A2"/>
      <selection pane="bottomRight" activeCell="O30" sqref="O30"/>
    </sheetView>
  </sheetViews>
  <sheetFormatPr defaultRowHeight="15" x14ac:dyDescent="0.25"/>
  <cols>
    <col min="1" max="1" width="5.85546875" style="115" customWidth="1"/>
    <col min="2" max="2" width="72" style="15" customWidth="1"/>
    <col min="3" max="3" width="12.42578125" style="15" customWidth="1"/>
    <col min="4" max="4" width="12" style="15" customWidth="1"/>
    <col min="5" max="7" width="10.28515625" style="15" customWidth="1"/>
    <col min="8" max="8" width="14.42578125" style="192" customWidth="1"/>
    <col min="9" max="9" width="2" style="15" customWidth="1"/>
    <col min="10" max="10" width="9.28515625" style="15" customWidth="1"/>
    <col min="11" max="11" width="11.85546875" style="15" customWidth="1"/>
    <col min="12" max="12" width="9.42578125" style="15" customWidth="1"/>
    <col min="13" max="13" width="11.42578125" style="15" customWidth="1"/>
    <col min="14" max="14" width="8.5703125" style="117" customWidth="1"/>
    <col min="15" max="15" width="15" style="15" customWidth="1"/>
    <col min="16" max="16" width="12.5703125" style="15" customWidth="1"/>
    <col min="17" max="17" width="9.140625" style="15"/>
    <col min="18" max="18" width="12.7109375" style="15" customWidth="1"/>
    <col min="19" max="19" width="11.85546875" style="15" customWidth="1"/>
    <col min="20" max="20" width="12.85546875" style="15" customWidth="1"/>
    <col min="21" max="21" width="12.140625" style="15" customWidth="1"/>
    <col min="22" max="22" width="13.7109375" style="15" customWidth="1"/>
    <col min="23" max="23" width="12.28515625" style="15" customWidth="1"/>
    <col min="24" max="24" width="12.85546875" style="15" customWidth="1"/>
    <col min="25" max="16384" width="9.140625" style="15"/>
  </cols>
  <sheetData>
    <row r="1" spans="1:18" ht="33.75" x14ac:dyDescent="0.25">
      <c r="A1" s="12" t="s">
        <v>6</v>
      </c>
      <c r="B1" s="13" t="s">
        <v>7</v>
      </c>
      <c r="C1" s="13" t="s">
        <v>0</v>
      </c>
      <c r="D1" s="14" t="s">
        <v>316</v>
      </c>
      <c r="E1" s="14">
        <v>43830</v>
      </c>
      <c r="F1" s="14">
        <v>43921</v>
      </c>
      <c r="G1" s="159" t="s">
        <v>318</v>
      </c>
      <c r="H1" s="159">
        <v>44104</v>
      </c>
      <c r="J1" s="13" t="s">
        <v>1</v>
      </c>
      <c r="K1" s="13" t="s">
        <v>264</v>
      </c>
      <c r="L1" s="13" t="s">
        <v>5</v>
      </c>
      <c r="M1" s="13" t="s">
        <v>265</v>
      </c>
      <c r="N1" s="16" t="s">
        <v>266</v>
      </c>
    </row>
    <row r="2" spans="1:18" x14ac:dyDescent="0.25">
      <c r="A2" s="17">
        <v>1</v>
      </c>
      <c r="B2" s="18" t="s">
        <v>8</v>
      </c>
      <c r="C2" s="17" t="s">
        <v>2</v>
      </c>
      <c r="D2" s="19">
        <v>264</v>
      </c>
      <c r="E2" s="19">
        <v>255</v>
      </c>
      <c r="F2" s="19">
        <v>246</v>
      </c>
      <c r="G2" s="122">
        <v>242</v>
      </c>
      <c r="H2" s="122">
        <v>237</v>
      </c>
      <c r="J2" s="20">
        <f>H2/D2-1</f>
        <v>-0.10227272727272729</v>
      </c>
      <c r="K2" s="21">
        <f>H2-D2</f>
        <v>-27</v>
      </c>
      <c r="L2" s="20">
        <f>H2/G2-1</f>
        <v>-2.0661157024793431E-2</v>
      </c>
      <c r="M2" s="21">
        <f>H2-G2</f>
        <v>-5</v>
      </c>
      <c r="N2" s="20" t="s">
        <v>267</v>
      </c>
      <c r="R2" s="209"/>
    </row>
    <row r="3" spans="1:18" x14ac:dyDescent="0.25">
      <c r="A3" s="22">
        <v>2</v>
      </c>
      <c r="B3" s="23" t="s">
        <v>9</v>
      </c>
      <c r="C3" s="22" t="s">
        <v>2</v>
      </c>
      <c r="D3" s="24">
        <v>185</v>
      </c>
      <c r="E3" s="24">
        <v>178</v>
      </c>
      <c r="F3" s="24">
        <v>173</v>
      </c>
      <c r="G3" s="124">
        <v>169</v>
      </c>
      <c r="H3" s="124">
        <v>165</v>
      </c>
      <c r="J3" s="25">
        <f t="shared" ref="J3:J49" si="0">H3/D3-1</f>
        <v>-0.10810810810810811</v>
      </c>
      <c r="K3" s="26">
        <f t="shared" ref="K3:K49" si="1">H3-D3</f>
        <v>-20</v>
      </c>
      <c r="L3" s="25">
        <f>H3/G3-1</f>
        <v>-2.3668639053254448E-2</v>
      </c>
      <c r="M3" s="26">
        <f>H3-G3</f>
        <v>-4</v>
      </c>
      <c r="N3" s="25">
        <f>H3/H2</f>
        <v>0.69620253164556967</v>
      </c>
      <c r="R3" s="209"/>
    </row>
    <row r="4" spans="1:18" x14ac:dyDescent="0.25">
      <c r="A4" s="22">
        <v>3</v>
      </c>
      <c r="B4" s="23" t="s">
        <v>10</v>
      </c>
      <c r="C4" s="22" t="s">
        <v>2</v>
      </c>
      <c r="D4" s="24">
        <v>67</v>
      </c>
      <c r="E4" s="24">
        <v>66</v>
      </c>
      <c r="F4" s="24">
        <v>63</v>
      </c>
      <c r="G4" s="124">
        <v>63</v>
      </c>
      <c r="H4" s="124">
        <v>61</v>
      </c>
      <c r="J4" s="25">
        <f t="shared" si="0"/>
        <v>-8.9552238805970186E-2</v>
      </c>
      <c r="K4" s="26">
        <f t="shared" si="1"/>
        <v>-6</v>
      </c>
      <c r="L4" s="25">
        <f>H4/G4-1</f>
        <v>-3.1746031746031744E-2</v>
      </c>
      <c r="M4" s="26">
        <f>H4-G4</f>
        <v>-2</v>
      </c>
      <c r="N4" s="25">
        <f>H4/H2</f>
        <v>0.25738396624472576</v>
      </c>
      <c r="R4" s="209"/>
    </row>
    <row r="5" spans="1:18" x14ac:dyDescent="0.25">
      <c r="A5" s="22">
        <v>4</v>
      </c>
      <c r="B5" s="23" t="s">
        <v>11</v>
      </c>
      <c r="C5" s="22" t="s">
        <v>2</v>
      </c>
      <c r="D5" s="24">
        <v>12</v>
      </c>
      <c r="E5" s="24">
        <v>11</v>
      </c>
      <c r="F5" s="24">
        <v>10</v>
      </c>
      <c r="G5" s="124">
        <v>10</v>
      </c>
      <c r="H5" s="124">
        <v>11</v>
      </c>
      <c r="J5" s="25">
        <f t="shared" si="0"/>
        <v>-8.333333333333337E-2</v>
      </c>
      <c r="K5" s="26">
        <f t="shared" si="1"/>
        <v>-1</v>
      </c>
      <c r="L5" s="25">
        <f>H5/G5-1</f>
        <v>0.10000000000000009</v>
      </c>
      <c r="M5" s="26">
        <f>H5-G5</f>
        <v>1</v>
      </c>
      <c r="N5" s="25">
        <f>H5/H2</f>
        <v>4.6413502109704644E-2</v>
      </c>
      <c r="R5" s="209"/>
    </row>
    <row r="6" spans="1:18" ht="22.5" x14ac:dyDescent="0.25">
      <c r="A6" s="17">
        <v>5</v>
      </c>
      <c r="B6" s="18" t="s">
        <v>12</v>
      </c>
      <c r="C6" s="17" t="s">
        <v>2</v>
      </c>
      <c r="D6" s="19">
        <v>150839701</v>
      </c>
      <c r="E6" s="19">
        <v>207807060</v>
      </c>
      <c r="F6" s="19">
        <v>40168096</v>
      </c>
      <c r="G6" s="122">
        <v>77911339</v>
      </c>
      <c r="H6" s="122">
        <v>126326422</v>
      </c>
      <c r="J6" s="20">
        <f t="shared" si="0"/>
        <v>-0.16251211609071015</v>
      </c>
      <c r="K6" s="21">
        <f t="shared" si="1"/>
        <v>-24513279</v>
      </c>
      <c r="L6" s="20" t="s">
        <v>267</v>
      </c>
      <c r="M6" s="21" t="s">
        <v>267</v>
      </c>
      <c r="N6" s="20" t="s">
        <v>267</v>
      </c>
      <c r="R6" s="209"/>
    </row>
    <row r="7" spans="1:18" x14ac:dyDescent="0.25">
      <c r="A7" s="27">
        <v>6</v>
      </c>
      <c r="B7" s="28" t="s">
        <v>13</v>
      </c>
      <c r="C7" s="27" t="s">
        <v>2</v>
      </c>
      <c r="D7" s="29">
        <v>3712652</v>
      </c>
      <c r="E7" s="29">
        <v>5206402</v>
      </c>
      <c r="F7" s="29">
        <v>1097530</v>
      </c>
      <c r="G7" s="29">
        <v>2112822</v>
      </c>
      <c r="H7" s="29">
        <v>3669583</v>
      </c>
      <c r="J7" s="30">
        <f t="shared" si="0"/>
        <v>-1.1600602480383304E-2</v>
      </c>
      <c r="K7" s="31">
        <f t="shared" si="1"/>
        <v>-43069</v>
      </c>
      <c r="L7" s="30" t="s">
        <v>267</v>
      </c>
      <c r="M7" s="31" t="s">
        <v>267</v>
      </c>
      <c r="N7" s="30">
        <f>H7/H6</f>
        <v>2.9048420290095765E-2</v>
      </c>
      <c r="R7" s="209"/>
    </row>
    <row r="8" spans="1:18" x14ac:dyDescent="0.25">
      <c r="A8" s="27">
        <v>7</v>
      </c>
      <c r="B8" s="32" t="s">
        <v>279</v>
      </c>
      <c r="C8" s="27" t="s">
        <v>2</v>
      </c>
      <c r="D8" s="29">
        <v>255022</v>
      </c>
      <c r="E8" s="29">
        <v>372200</v>
      </c>
      <c r="F8" s="29">
        <v>87539</v>
      </c>
      <c r="G8" s="29">
        <v>151037</v>
      </c>
      <c r="H8" s="29">
        <v>310029</v>
      </c>
      <c r="J8" s="30" t="s">
        <v>267</v>
      </c>
      <c r="K8" s="31" t="s">
        <v>267</v>
      </c>
      <c r="L8" s="30" t="s">
        <v>267</v>
      </c>
      <c r="M8" s="31" t="s">
        <v>267</v>
      </c>
      <c r="N8" s="30">
        <f>H8/H7</f>
        <v>8.448616641182391E-2</v>
      </c>
      <c r="R8" s="209"/>
    </row>
    <row r="9" spans="1:18" x14ac:dyDescent="0.25">
      <c r="A9" s="27">
        <v>8</v>
      </c>
      <c r="B9" s="28" t="s">
        <v>14</v>
      </c>
      <c r="C9" s="27" t="s">
        <v>2</v>
      </c>
      <c r="D9" s="29">
        <v>2810710</v>
      </c>
      <c r="E9" s="29">
        <v>3930867</v>
      </c>
      <c r="F9" s="29">
        <v>805412</v>
      </c>
      <c r="G9" s="29">
        <v>1542139</v>
      </c>
      <c r="H9" s="29">
        <v>2706976</v>
      </c>
      <c r="J9" s="30">
        <f t="shared" si="0"/>
        <v>-3.6906689057213282E-2</v>
      </c>
      <c r="K9" s="31">
        <f t="shared" si="1"/>
        <v>-103734</v>
      </c>
      <c r="L9" s="30" t="s">
        <v>267</v>
      </c>
      <c r="M9" s="31" t="s">
        <v>267</v>
      </c>
      <c r="N9" s="30">
        <f>H9/H7</f>
        <v>0.7376794584016767</v>
      </c>
      <c r="R9" s="209"/>
    </row>
    <row r="10" spans="1:18" x14ac:dyDescent="0.25">
      <c r="A10" s="27">
        <v>9</v>
      </c>
      <c r="B10" s="28" t="s">
        <v>15</v>
      </c>
      <c r="C10" s="27" t="s">
        <v>2</v>
      </c>
      <c r="D10" s="29">
        <v>3493</v>
      </c>
      <c r="E10" s="29">
        <v>6388</v>
      </c>
      <c r="F10" s="29">
        <v>1701</v>
      </c>
      <c r="G10" s="29">
        <v>2906</v>
      </c>
      <c r="H10" s="29">
        <v>4662</v>
      </c>
      <c r="J10" s="30">
        <f t="shared" si="0"/>
        <v>0.33466933867735471</v>
      </c>
      <c r="K10" s="31">
        <f t="shared" si="1"/>
        <v>1169</v>
      </c>
      <c r="L10" s="30" t="s">
        <v>267</v>
      </c>
      <c r="M10" s="31" t="s">
        <v>267</v>
      </c>
      <c r="N10" s="30">
        <f>H10/H7</f>
        <v>1.2704440804309372E-3</v>
      </c>
      <c r="R10" s="209"/>
    </row>
    <row r="11" spans="1:18" x14ac:dyDescent="0.25">
      <c r="A11" s="27">
        <v>10</v>
      </c>
      <c r="B11" s="28" t="s">
        <v>16</v>
      </c>
      <c r="C11" s="27" t="s">
        <v>2</v>
      </c>
      <c r="D11" s="29">
        <v>40252592</v>
      </c>
      <c r="E11" s="29">
        <v>55095874</v>
      </c>
      <c r="F11" s="29">
        <v>9339975</v>
      </c>
      <c r="G11" s="29">
        <v>16793049</v>
      </c>
      <c r="H11" s="29">
        <v>27876557</v>
      </c>
      <c r="J11" s="30">
        <f t="shared" si="0"/>
        <v>-0.30745933081775201</v>
      </c>
      <c r="K11" s="31">
        <f t="shared" si="1"/>
        <v>-12376035</v>
      </c>
      <c r="L11" s="30" t="s">
        <v>267</v>
      </c>
      <c r="M11" s="31" t="s">
        <v>267</v>
      </c>
      <c r="N11" s="30">
        <f>H11/H6</f>
        <v>0.22067083479970642</v>
      </c>
      <c r="R11" s="209"/>
    </row>
    <row r="12" spans="1:18" x14ac:dyDescent="0.25">
      <c r="A12" s="27">
        <v>11</v>
      </c>
      <c r="B12" s="28" t="s">
        <v>17</v>
      </c>
      <c r="C12" s="27" t="s">
        <v>2</v>
      </c>
      <c r="D12" s="29">
        <v>13975836</v>
      </c>
      <c r="E12" s="29">
        <v>17063480</v>
      </c>
      <c r="F12" s="29">
        <v>3174577</v>
      </c>
      <c r="G12" s="29">
        <v>6243716</v>
      </c>
      <c r="H12" s="29">
        <v>8260416</v>
      </c>
      <c r="J12" s="30">
        <f t="shared" si="0"/>
        <v>-0.40895013364495691</v>
      </c>
      <c r="K12" s="31">
        <f t="shared" si="1"/>
        <v>-5715420</v>
      </c>
      <c r="L12" s="30" t="s">
        <v>267</v>
      </c>
      <c r="M12" s="31" t="s">
        <v>267</v>
      </c>
      <c r="N12" s="30">
        <f>H12/H6</f>
        <v>6.5389455897041079E-2</v>
      </c>
      <c r="R12" s="209"/>
    </row>
    <row r="13" spans="1:18" x14ac:dyDescent="0.25">
      <c r="A13" s="27">
        <v>12</v>
      </c>
      <c r="B13" s="28" t="s">
        <v>18</v>
      </c>
      <c r="C13" s="27" t="s">
        <v>2</v>
      </c>
      <c r="D13" s="29">
        <v>3413369</v>
      </c>
      <c r="E13" s="29">
        <v>4860355</v>
      </c>
      <c r="F13" s="29">
        <v>1069070</v>
      </c>
      <c r="G13" s="29">
        <v>2436373</v>
      </c>
      <c r="H13" s="29">
        <v>4192313</v>
      </c>
      <c r="J13" s="30">
        <f t="shared" si="0"/>
        <v>0.2282038654478904</v>
      </c>
      <c r="K13" s="31">
        <f t="shared" si="1"/>
        <v>778944</v>
      </c>
      <c r="L13" s="30" t="s">
        <v>267</v>
      </c>
      <c r="M13" s="31" t="s">
        <v>267</v>
      </c>
      <c r="N13" s="30">
        <f>H13/H6</f>
        <v>3.3186351149880583E-2</v>
      </c>
      <c r="R13" s="209"/>
    </row>
    <row r="14" spans="1:18" x14ac:dyDescent="0.25">
      <c r="A14" s="27">
        <v>13</v>
      </c>
      <c r="B14" s="28" t="s">
        <v>19</v>
      </c>
      <c r="C14" s="27" t="s">
        <v>2</v>
      </c>
      <c r="D14" s="29">
        <v>313282</v>
      </c>
      <c r="E14" s="29">
        <v>440812</v>
      </c>
      <c r="F14" s="29">
        <v>87108</v>
      </c>
      <c r="G14" s="29">
        <v>174563</v>
      </c>
      <c r="H14" s="29">
        <v>281678</v>
      </c>
      <c r="J14" s="30">
        <f t="shared" si="0"/>
        <v>-0.10088035699465658</v>
      </c>
      <c r="K14" s="31">
        <f t="shared" si="1"/>
        <v>-31604</v>
      </c>
      <c r="L14" s="30" t="s">
        <v>267</v>
      </c>
      <c r="M14" s="31" t="s">
        <v>267</v>
      </c>
      <c r="N14" s="30">
        <f>H14/H6</f>
        <v>2.2297631448787492E-3</v>
      </c>
      <c r="R14" s="209"/>
    </row>
    <row r="15" spans="1:18" x14ac:dyDescent="0.25">
      <c r="A15" s="27">
        <v>14</v>
      </c>
      <c r="B15" s="28" t="s">
        <v>20</v>
      </c>
      <c r="C15" s="27" t="s">
        <v>2</v>
      </c>
      <c r="D15" s="29">
        <v>28539062</v>
      </c>
      <c r="E15" s="29">
        <v>39475010</v>
      </c>
      <c r="F15" s="29">
        <v>8314528</v>
      </c>
      <c r="G15" s="29">
        <v>18924269</v>
      </c>
      <c r="H15" s="29">
        <v>29946173</v>
      </c>
      <c r="J15" s="30">
        <f t="shared" si="0"/>
        <v>4.9304738887353761E-2</v>
      </c>
      <c r="K15" s="31">
        <f t="shared" si="1"/>
        <v>1407111</v>
      </c>
      <c r="L15" s="30" t="s">
        <v>267</v>
      </c>
      <c r="M15" s="31" t="s">
        <v>267</v>
      </c>
      <c r="N15" s="30">
        <f>H15/H6</f>
        <v>0.23705391576751852</v>
      </c>
      <c r="R15" s="209"/>
    </row>
    <row r="16" spans="1:18" x14ac:dyDescent="0.25">
      <c r="A16" s="22">
        <v>15</v>
      </c>
      <c r="B16" s="23" t="s">
        <v>21</v>
      </c>
      <c r="C16" s="22" t="s">
        <v>2</v>
      </c>
      <c r="D16" s="24">
        <v>134880969</v>
      </c>
      <c r="E16" s="24">
        <v>185558218</v>
      </c>
      <c r="F16" s="24">
        <v>35361537</v>
      </c>
      <c r="G16" s="124">
        <v>69072819</v>
      </c>
      <c r="H16" s="124">
        <v>112394749</v>
      </c>
      <c r="J16" s="25">
        <f t="shared" si="0"/>
        <v>-0.1667115840485992</v>
      </c>
      <c r="K16" s="26">
        <f t="shared" si="1"/>
        <v>-22486220</v>
      </c>
      <c r="L16" s="25" t="s">
        <v>267</v>
      </c>
      <c r="M16" s="26" t="s">
        <v>267</v>
      </c>
      <c r="N16" s="25">
        <f>H16/H6</f>
        <v>0.88971687174041869</v>
      </c>
      <c r="R16" s="209"/>
    </row>
    <row r="17" spans="1:19" x14ac:dyDescent="0.25">
      <c r="A17" s="33">
        <v>16</v>
      </c>
      <c r="B17" s="34" t="s">
        <v>279</v>
      </c>
      <c r="C17" s="33" t="s">
        <v>2</v>
      </c>
      <c r="D17" s="35" t="s">
        <v>267</v>
      </c>
      <c r="E17" s="35" t="s">
        <v>267</v>
      </c>
      <c r="F17" s="35" t="s">
        <v>267</v>
      </c>
      <c r="G17" s="125" t="s">
        <v>267</v>
      </c>
      <c r="H17" s="125" t="s">
        <v>267</v>
      </c>
      <c r="J17" s="36" t="s">
        <v>267</v>
      </c>
      <c r="K17" s="37" t="s">
        <v>267</v>
      </c>
      <c r="L17" s="36" t="s">
        <v>267</v>
      </c>
      <c r="M17" s="37" t="s">
        <v>267</v>
      </c>
      <c r="N17" s="36" t="s">
        <v>267</v>
      </c>
      <c r="R17" s="209"/>
    </row>
    <row r="18" spans="1:19" x14ac:dyDescent="0.25">
      <c r="A18" s="33">
        <v>17</v>
      </c>
      <c r="B18" s="34" t="s">
        <v>232</v>
      </c>
      <c r="C18" s="33" t="s">
        <v>2</v>
      </c>
      <c r="D18" s="35">
        <v>3478</v>
      </c>
      <c r="E18" s="35">
        <v>6370</v>
      </c>
      <c r="F18" s="35">
        <v>1701</v>
      </c>
      <c r="G18" s="125">
        <v>2904</v>
      </c>
      <c r="H18" s="125">
        <v>4659</v>
      </c>
      <c r="J18" s="36">
        <f t="shared" si="0"/>
        <v>0.33956296722254176</v>
      </c>
      <c r="K18" s="37">
        <f t="shared" si="1"/>
        <v>1181</v>
      </c>
      <c r="L18" s="36" t="s">
        <v>267</v>
      </c>
      <c r="M18" s="37" t="s">
        <v>267</v>
      </c>
      <c r="N18" s="36">
        <f>H18/H10</f>
        <v>0.99935649935649939</v>
      </c>
      <c r="R18" s="209"/>
    </row>
    <row r="19" spans="1:19" x14ac:dyDescent="0.25">
      <c r="A19" s="33">
        <v>18</v>
      </c>
      <c r="B19" s="38" t="s">
        <v>22</v>
      </c>
      <c r="C19" s="33" t="s">
        <v>2</v>
      </c>
      <c r="D19" s="35">
        <v>37135657</v>
      </c>
      <c r="E19" s="35">
        <v>50933543</v>
      </c>
      <c r="F19" s="35">
        <v>8574388</v>
      </c>
      <c r="G19" s="125">
        <v>15252587</v>
      </c>
      <c r="H19" s="125">
        <v>25412856</v>
      </c>
      <c r="J19" s="36">
        <f t="shared" si="0"/>
        <v>-0.31567506668860068</v>
      </c>
      <c r="K19" s="37">
        <f t="shared" si="1"/>
        <v>-11722801</v>
      </c>
      <c r="L19" s="36" t="s">
        <v>267</v>
      </c>
      <c r="M19" s="37" t="s">
        <v>267</v>
      </c>
      <c r="N19" s="36">
        <f>H19/H11</f>
        <v>0.91162104416266332</v>
      </c>
      <c r="R19" s="209"/>
    </row>
    <row r="20" spans="1:19" x14ac:dyDescent="0.25">
      <c r="A20" s="33">
        <v>19</v>
      </c>
      <c r="B20" s="38" t="s">
        <v>23</v>
      </c>
      <c r="C20" s="33" t="s">
        <v>2</v>
      </c>
      <c r="D20" s="35">
        <v>11969922</v>
      </c>
      <c r="E20" s="35">
        <v>14329462</v>
      </c>
      <c r="F20" s="35">
        <v>2513135</v>
      </c>
      <c r="G20" s="125">
        <v>5291514</v>
      </c>
      <c r="H20" s="125">
        <v>6955149</v>
      </c>
      <c r="J20" s="36">
        <f t="shared" si="0"/>
        <v>-0.41894784276789776</v>
      </c>
      <c r="K20" s="37">
        <f t="shared" si="1"/>
        <v>-5014773</v>
      </c>
      <c r="L20" s="36" t="s">
        <v>267</v>
      </c>
      <c r="M20" s="37" t="s">
        <v>267</v>
      </c>
      <c r="N20" s="36">
        <f>H20/H12</f>
        <v>0.84198531889919348</v>
      </c>
      <c r="R20" s="209"/>
    </row>
    <row r="21" spans="1:19" ht="22.5" x14ac:dyDescent="0.25">
      <c r="A21" s="33">
        <v>20</v>
      </c>
      <c r="B21" s="38" t="s">
        <v>24</v>
      </c>
      <c r="C21" s="33" t="s">
        <v>2</v>
      </c>
      <c r="D21" s="35">
        <v>2801995</v>
      </c>
      <c r="E21" s="35">
        <v>3948516</v>
      </c>
      <c r="F21" s="35">
        <v>910761</v>
      </c>
      <c r="G21" s="125">
        <v>2053268</v>
      </c>
      <c r="H21" s="125">
        <v>3501354</v>
      </c>
      <c r="J21" s="36">
        <f t="shared" si="0"/>
        <v>0.24959323624774488</v>
      </c>
      <c r="K21" s="37">
        <f t="shared" si="1"/>
        <v>699359</v>
      </c>
      <c r="L21" s="36" t="s">
        <v>267</v>
      </c>
      <c r="M21" s="37" t="s">
        <v>267</v>
      </c>
      <c r="N21" s="36">
        <f>H21/H13</f>
        <v>0.83518430040886737</v>
      </c>
      <c r="R21" s="209"/>
    </row>
    <row r="22" spans="1:19" x14ac:dyDescent="0.25">
      <c r="A22" s="33">
        <v>21</v>
      </c>
      <c r="B22" s="38" t="s">
        <v>25</v>
      </c>
      <c r="C22" s="33" t="s">
        <v>2</v>
      </c>
      <c r="D22" s="35">
        <v>25593761</v>
      </c>
      <c r="E22" s="35">
        <v>35259400</v>
      </c>
      <c r="F22" s="35">
        <v>7442512</v>
      </c>
      <c r="G22" s="125">
        <v>17013836</v>
      </c>
      <c r="H22" s="125">
        <v>27029950</v>
      </c>
      <c r="J22" s="36">
        <f t="shared" si="0"/>
        <v>5.6114808605112865E-2</v>
      </c>
      <c r="K22" s="37">
        <f t="shared" si="1"/>
        <v>1436189</v>
      </c>
      <c r="L22" s="36" t="s">
        <v>267</v>
      </c>
      <c r="M22" s="37" t="s">
        <v>267</v>
      </c>
      <c r="N22" s="36">
        <f>H22/H15</f>
        <v>0.90261784034975023</v>
      </c>
      <c r="R22" s="209"/>
    </row>
    <row r="23" spans="1:19" ht="22.5" x14ac:dyDescent="0.25">
      <c r="A23" s="22">
        <v>22</v>
      </c>
      <c r="B23" s="23" t="s">
        <v>26</v>
      </c>
      <c r="C23" s="22" t="s">
        <v>2</v>
      </c>
      <c r="D23" s="24">
        <v>15958732</v>
      </c>
      <c r="E23" s="24">
        <v>22248842</v>
      </c>
      <c r="F23" s="24">
        <v>4806559</v>
      </c>
      <c r="G23" s="124">
        <v>8838520</v>
      </c>
      <c r="H23" s="124">
        <v>13931672</v>
      </c>
      <c r="J23" s="25">
        <f t="shared" si="0"/>
        <v>-0.12701886340343327</v>
      </c>
      <c r="K23" s="26">
        <f t="shared" si="1"/>
        <v>-2027060</v>
      </c>
      <c r="L23" s="25" t="s">
        <v>267</v>
      </c>
      <c r="M23" s="26" t="s">
        <v>267</v>
      </c>
      <c r="N23" s="25">
        <f>H21/H6</f>
        <v>2.7716719468236027E-2</v>
      </c>
      <c r="R23" s="209"/>
    </row>
    <row r="24" spans="1:19" x14ac:dyDescent="0.25">
      <c r="A24" s="33">
        <v>23</v>
      </c>
      <c r="B24" s="38" t="s">
        <v>22</v>
      </c>
      <c r="C24" s="33" t="s">
        <v>2</v>
      </c>
      <c r="D24" s="35">
        <v>3116935</v>
      </c>
      <c r="E24" s="35">
        <v>4162331</v>
      </c>
      <c r="F24" s="35">
        <v>765587</v>
      </c>
      <c r="G24" s="125">
        <v>1540462</v>
      </c>
      <c r="H24" s="125">
        <v>2463701</v>
      </c>
      <c r="J24" s="36">
        <f t="shared" si="0"/>
        <v>-0.20957575310360976</v>
      </c>
      <c r="K24" s="37">
        <f t="shared" si="1"/>
        <v>-653234</v>
      </c>
      <c r="L24" s="36" t="s">
        <v>267</v>
      </c>
      <c r="M24" s="37" t="s">
        <v>267</v>
      </c>
      <c r="N24" s="36">
        <f>H24/H11</f>
        <v>8.8378955837336723E-2</v>
      </c>
      <c r="R24" s="209"/>
    </row>
    <row r="25" spans="1:19" x14ac:dyDescent="0.25">
      <c r="A25" s="33">
        <v>24</v>
      </c>
      <c r="B25" s="38" t="s">
        <v>23</v>
      </c>
      <c r="C25" s="33" t="s">
        <v>2</v>
      </c>
      <c r="D25" s="35">
        <v>2005914</v>
      </c>
      <c r="E25" s="35">
        <v>2734018</v>
      </c>
      <c r="F25" s="35">
        <v>661442</v>
      </c>
      <c r="G25" s="125">
        <v>952202</v>
      </c>
      <c r="H25" s="125">
        <v>1305267</v>
      </c>
      <c r="J25" s="36">
        <f t="shared" si="0"/>
        <v>-0.34929064755517936</v>
      </c>
      <c r="K25" s="37">
        <f t="shared" si="1"/>
        <v>-700647</v>
      </c>
      <c r="L25" s="36" t="s">
        <v>267</v>
      </c>
      <c r="M25" s="37" t="s">
        <v>267</v>
      </c>
      <c r="N25" s="36">
        <f>H25/H12</f>
        <v>0.15801468110080655</v>
      </c>
      <c r="R25" s="209"/>
    </row>
    <row r="26" spans="1:19" ht="22.5" x14ac:dyDescent="0.25">
      <c r="A26" s="33">
        <v>25</v>
      </c>
      <c r="B26" s="38" t="s">
        <v>24</v>
      </c>
      <c r="C26" s="33" t="s">
        <v>2</v>
      </c>
      <c r="D26" s="35">
        <v>611374</v>
      </c>
      <c r="E26" s="35">
        <v>911839</v>
      </c>
      <c r="F26" s="35">
        <v>158309</v>
      </c>
      <c r="G26" s="125">
        <v>383105</v>
      </c>
      <c r="H26" s="125">
        <v>690959</v>
      </c>
      <c r="J26" s="36">
        <f t="shared" si="0"/>
        <v>0.13017400151134995</v>
      </c>
      <c r="K26" s="37">
        <f t="shared" si="1"/>
        <v>79585</v>
      </c>
      <c r="L26" s="36" t="s">
        <v>267</v>
      </c>
      <c r="M26" s="37" t="s">
        <v>267</v>
      </c>
      <c r="N26" s="36">
        <f>H26/H13</f>
        <v>0.16481569959113263</v>
      </c>
      <c r="R26" s="209"/>
    </row>
    <row r="27" spans="1:19" x14ac:dyDescent="0.25">
      <c r="A27" s="33">
        <v>26</v>
      </c>
      <c r="B27" s="38" t="s">
        <v>25</v>
      </c>
      <c r="C27" s="33" t="s">
        <v>2</v>
      </c>
      <c r="D27" s="35">
        <v>2945301</v>
      </c>
      <c r="E27" s="35">
        <v>4215610</v>
      </c>
      <c r="F27" s="35">
        <v>872016</v>
      </c>
      <c r="G27" s="125">
        <v>1910433</v>
      </c>
      <c r="H27" s="125">
        <v>2916223</v>
      </c>
      <c r="J27" s="36">
        <f t="shared" si="0"/>
        <v>-9.8726751527262735E-3</v>
      </c>
      <c r="K27" s="37">
        <f t="shared" si="1"/>
        <v>-29078</v>
      </c>
      <c r="L27" s="36" t="s">
        <v>267</v>
      </c>
      <c r="M27" s="37" t="s">
        <v>267</v>
      </c>
      <c r="N27" s="36">
        <f>H27/H15</f>
        <v>9.7382159650249794E-2</v>
      </c>
      <c r="R27" s="209"/>
    </row>
    <row r="28" spans="1:19" x14ac:dyDescent="0.25">
      <c r="A28" s="17">
        <v>27</v>
      </c>
      <c r="B28" s="18" t="s">
        <v>27</v>
      </c>
      <c r="C28" s="17" t="s">
        <v>2</v>
      </c>
      <c r="D28" s="19">
        <v>51574785</v>
      </c>
      <c r="E28" s="19">
        <v>56967359</v>
      </c>
      <c r="F28" s="19">
        <v>40168096</v>
      </c>
      <c r="G28" s="122">
        <v>37743243</v>
      </c>
      <c r="H28" s="122">
        <v>48415362</v>
      </c>
      <c r="J28" s="20">
        <f t="shared" si="0"/>
        <v>-6.125906293162442E-2</v>
      </c>
      <c r="K28" s="21">
        <f t="shared" si="1"/>
        <v>-3159423</v>
      </c>
      <c r="L28" s="20">
        <f>H28/G28-1</f>
        <v>0.28275575047962898</v>
      </c>
      <c r="M28" s="21">
        <f>H28-G28</f>
        <v>10672119</v>
      </c>
      <c r="N28" s="20" t="s">
        <v>267</v>
      </c>
      <c r="O28" s="210"/>
      <c r="R28" s="209"/>
      <c r="S28" s="210"/>
    </row>
    <row r="29" spans="1:19" x14ac:dyDescent="0.25">
      <c r="A29" s="27">
        <v>28</v>
      </c>
      <c r="B29" s="28" t="s">
        <v>28</v>
      </c>
      <c r="C29" s="27" t="s">
        <v>2</v>
      </c>
      <c r="D29" s="29">
        <v>1313242</v>
      </c>
      <c r="E29" s="29">
        <v>1493750</v>
      </c>
      <c r="F29" s="29">
        <v>1097530</v>
      </c>
      <c r="G29" s="123">
        <v>1015292</v>
      </c>
      <c r="H29" s="123">
        <v>1556755</v>
      </c>
      <c r="J29" s="30">
        <f t="shared" si="0"/>
        <v>0.18542888515597267</v>
      </c>
      <c r="K29" s="31">
        <f t="shared" si="1"/>
        <v>243513</v>
      </c>
      <c r="L29" s="30">
        <f t="shared" ref="L29:L49" si="2">H29/G29-1</f>
        <v>0.53330765927437618</v>
      </c>
      <c r="M29" s="31">
        <f t="shared" ref="M29:M49" si="3">H29-G29</f>
        <v>541463</v>
      </c>
      <c r="N29" s="30">
        <f>H29/H28</f>
        <v>3.2154153881984816E-2</v>
      </c>
      <c r="O29" s="210"/>
      <c r="R29" s="209"/>
    </row>
    <row r="30" spans="1:19" x14ac:dyDescent="0.25">
      <c r="A30" s="27">
        <v>29</v>
      </c>
      <c r="B30" s="32" t="s">
        <v>279</v>
      </c>
      <c r="C30" s="27" t="s">
        <v>2</v>
      </c>
      <c r="D30" s="29">
        <v>77523</v>
      </c>
      <c r="E30" s="29">
        <v>117178</v>
      </c>
      <c r="F30" s="29">
        <v>87539</v>
      </c>
      <c r="G30" s="123">
        <v>63498</v>
      </c>
      <c r="H30" s="123">
        <v>158993</v>
      </c>
      <c r="J30" s="39" t="s">
        <v>267</v>
      </c>
      <c r="K30" s="31" t="s">
        <v>267</v>
      </c>
      <c r="L30" s="30">
        <f t="shared" si="2"/>
        <v>1.5039056348231439</v>
      </c>
      <c r="M30" s="31">
        <f t="shared" si="3"/>
        <v>95495</v>
      </c>
      <c r="N30" s="30">
        <f>H30/H29</f>
        <v>0.10213103539092536</v>
      </c>
      <c r="O30" s="210"/>
      <c r="R30" s="209"/>
    </row>
    <row r="31" spans="1:19" x14ac:dyDescent="0.25">
      <c r="A31" s="27">
        <v>30</v>
      </c>
      <c r="B31" s="28" t="s">
        <v>14</v>
      </c>
      <c r="C31" s="27" t="s">
        <v>2</v>
      </c>
      <c r="D31" s="29">
        <v>988230</v>
      </c>
      <c r="E31" s="29">
        <v>1120157</v>
      </c>
      <c r="F31" s="29">
        <v>805412</v>
      </c>
      <c r="G31" s="123">
        <v>736727</v>
      </c>
      <c r="H31" s="123">
        <v>1164830</v>
      </c>
      <c r="J31" s="30">
        <f t="shared" si="0"/>
        <v>0.17870333829169316</v>
      </c>
      <c r="K31" s="31">
        <f t="shared" si="1"/>
        <v>176600</v>
      </c>
      <c r="L31" s="30">
        <f t="shared" si="2"/>
        <v>0.5810877027718544</v>
      </c>
      <c r="M31" s="31">
        <f t="shared" si="3"/>
        <v>428103</v>
      </c>
      <c r="N31" s="30">
        <f>H31/H30</f>
        <v>7.3262973841615668</v>
      </c>
      <c r="O31" s="210"/>
      <c r="R31" s="209"/>
    </row>
    <row r="32" spans="1:19" x14ac:dyDescent="0.25">
      <c r="A32" s="27">
        <v>31</v>
      </c>
      <c r="B32" s="28" t="s">
        <v>15</v>
      </c>
      <c r="C32" s="27" t="s">
        <v>2</v>
      </c>
      <c r="D32" s="29">
        <v>1399</v>
      </c>
      <c r="E32" s="29">
        <v>2895</v>
      </c>
      <c r="F32" s="29">
        <v>1701</v>
      </c>
      <c r="G32" s="123">
        <v>1205</v>
      </c>
      <c r="H32" s="123">
        <v>1756</v>
      </c>
      <c r="J32" s="30">
        <f t="shared" si="0"/>
        <v>0.25518227305218022</v>
      </c>
      <c r="K32" s="31">
        <f t="shared" si="1"/>
        <v>357</v>
      </c>
      <c r="L32" s="30">
        <f t="shared" si="2"/>
        <v>0.45726141078838167</v>
      </c>
      <c r="M32" s="31">
        <f t="shared" si="3"/>
        <v>551</v>
      </c>
      <c r="N32" s="30">
        <f>H32/H29</f>
        <v>1.127987384013541E-3</v>
      </c>
      <c r="O32" s="210"/>
      <c r="R32" s="209"/>
    </row>
    <row r="33" spans="1:18" x14ac:dyDescent="0.25">
      <c r="A33" s="27">
        <v>32</v>
      </c>
      <c r="B33" s="28" t="s">
        <v>16</v>
      </c>
      <c r="C33" s="27" t="s">
        <v>2</v>
      </c>
      <c r="D33" s="29">
        <v>13381368</v>
      </c>
      <c r="E33" s="29">
        <v>14843282</v>
      </c>
      <c r="F33" s="29">
        <v>9339975</v>
      </c>
      <c r="G33" s="123">
        <v>7453074</v>
      </c>
      <c r="H33" s="123">
        <v>11083495</v>
      </c>
      <c r="J33" s="30">
        <f t="shared" si="0"/>
        <v>-0.17172182993547447</v>
      </c>
      <c r="K33" s="31">
        <f t="shared" si="1"/>
        <v>-2297873</v>
      </c>
      <c r="L33" s="30">
        <f t="shared" si="2"/>
        <v>0.48710384466865619</v>
      </c>
      <c r="M33" s="31">
        <f t="shared" si="3"/>
        <v>3630421</v>
      </c>
      <c r="N33" s="30">
        <f>H33/H28</f>
        <v>0.2289251704861775</v>
      </c>
      <c r="O33" s="210"/>
      <c r="R33" s="209"/>
    </row>
    <row r="34" spans="1:18" x14ac:dyDescent="0.25">
      <c r="A34" s="27">
        <v>33</v>
      </c>
      <c r="B34" s="28" t="s">
        <v>17</v>
      </c>
      <c r="C34" s="27" t="s">
        <v>2</v>
      </c>
      <c r="D34" s="29">
        <v>4564225</v>
      </c>
      <c r="E34" s="29">
        <v>3087644</v>
      </c>
      <c r="F34" s="29">
        <v>3174577</v>
      </c>
      <c r="G34" s="123">
        <v>3069139</v>
      </c>
      <c r="H34" s="123">
        <v>2016697</v>
      </c>
      <c r="J34" s="30">
        <f t="shared" si="0"/>
        <v>-0.5581512743127256</v>
      </c>
      <c r="K34" s="31">
        <f t="shared" si="1"/>
        <v>-2547528</v>
      </c>
      <c r="L34" s="30">
        <f t="shared" si="2"/>
        <v>-0.34291115521323734</v>
      </c>
      <c r="M34" s="31">
        <f t="shared" si="3"/>
        <v>-1052442</v>
      </c>
      <c r="N34" s="30">
        <f>H34/H28</f>
        <v>4.1654072523510201E-2</v>
      </c>
      <c r="O34" s="210"/>
      <c r="R34" s="209"/>
    </row>
    <row r="35" spans="1:18" x14ac:dyDescent="0.25">
      <c r="A35" s="27">
        <v>34</v>
      </c>
      <c r="B35" s="28" t="s">
        <v>18</v>
      </c>
      <c r="C35" s="27" t="s">
        <v>2</v>
      </c>
      <c r="D35" s="29">
        <v>1183510</v>
      </c>
      <c r="E35" s="29">
        <v>1446986</v>
      </c>
      <c r="F35" s="29">
        <v>1069070</v>
      </c>
      <c r="G35" s="123">
        <v>1367303</v>
      </c>
      <c r="H35" s="123">
        <v>1755940</v>
      </c>
      <c r="J35" s="30">
        <f t="shared" si="0"/>
        <v>0.4836714518677494</v>
      </c>
      <c r="K35" s="31">
        <f t="shared" si="1"/>
        <v>572430</v>
      </c>
      <c r="L35" s="30">
        <f t="shared" si="2"/>
        <v>0.28423619344066386</v>
      </c>
      <c r="M35" s="31">
        <f t="shared" si="3"/>
        <v>388637</v>
      </c>
      <c r="N35" s="30">
        <f>H35/H28</f>
        <v>3.6268240646429535E-2</v>
      </c>
      <c r="O35" s="210"/>
      <c r="R35" s="209"/>
    </row>
    <row r="36" spans="1:18" x14ac:dyDescent="0.25">
      <c r="A36" s="27">
        <v>35</v>
      </c>
      <c r="B36" s="28" t="s">
        <v>19</v>
      </c>
      <c r="C36" s="27" t="s">
        <v>2</v>
      </c>
      <c r="D36" s="29">
        <v>114495</v>
      </c>
      <c r="E36" s="29">
        <v>127530</v>
      </c>
      <c r="F36" s="29">
        <v>87108</v>
      </c>
      <c r="G36" s="123">
        <v>87455</v>
      </c>
      <c r="H36" s="123">
        <v>107115</v>
      </c>
      <c r="J36" s="30">
        <f t="shared" si="0"/>
        <v>-6.4456963186165339E-2</v>
      </c>
      <c r="K36" s="31">
        <f t="shared" si="1"/>
        <v>-7380</v>
      </c>
      <c r="L36" s="30">
        <f t="shared" si="2"/>
        <v>0.22480132639643235</v>
      </c>
      <c r="M36" s="31">
        <f t="shared" si="3"/>
        <v>19660</v>
      </c>
      <c r="N36" s="30">
        <f>H36/H28</f>
        <v>2.2124176206717197E-3</v>
      </c>
      <c r="O36" s="210"/>
      <c r="R36" s="209"/>
    </row>
    <row r="37" spans="1:18" x14ac:dyDescent="0.25">
      <c r="A37" s="27">
        <v>36</v>
      </c>
      <c r="B37" s="28" t="s">
        <v>20</v>
      </c>
      <c r="C37" s="27" t="s">
        <v>2</v>
      </c>
      <c r="D37" s="29">
        <v>9602932</v>
      </c>
      <c r="E37" s="29">
        <v>10935948</v>
      </c>
      <c r="F37" s="29">
        <v>8314528</v>
      </c>
      <c r="G37" s="123">
        <v>10609741</v>
      </c>
      <c r="H37" s="123">
        <v>11021904</v>
      </c>
      <c r="J37" s="30">
        <f t="shared" si="0"/>
        <v>0.14776445360646107</v>
      </c>
      <c r="K37" s="31">
        <f t="shared" si="1"/>
        <v>1418972</v>
      </c>
      <c r="L37" s="30">
        <f t="shared" si="2"/>
        <v>3.884760240612839E-2</v>
      </c>
      <c r="M37" s="31">
        <f t="shared" si="3"/>
        <v>412163</v>
      </c>
      <c r="N37" s="30">
        <f>H37/H28</f>
        <v>0.22765303293611644</v>
      </c>
      <c r="O37" s="210"/>
      <c r="R37" s="209"/>
    </row>
    <row r="38" spans="1:18" ht="22.5" x14ac:dyDescent="0.25">
      <c r="A38" s="22">
        <v>37</v>
      </c>
      <c r="B38" s="23" t="s">
        <v>29</v>
      </c>
      <c r="C38" s="22" t="s">
        <v>2</v>
      </c>
      <c r="D38" s="24">
        <v>46037049</v>
      </c>
      <c r="E38" s="24">
        <v>50677249</v>
      </c>
      <c r="F38" s="24">
        <v>35361537</v>
      </c>
      <c r="G38" s="124">
        <v>33711282</v>
      </c>
      <c r="H38" s="124">
        <v>43322405</v>
      </c>
      <c r="J38" s="25">
        <f t="shared" si="0"/>
        <v>-5.8966507605646035E-2</v>
      </c>
      <c r="K38" s="26">
        <f t="shared" si="1"/>
        <v>-2714644</v>
      </c>
      <c r="L38" s="25">
        <f t="shared" si="2"/>
        <v>0.28510108277697666</v>
      </c>
      <c r="M38" s="26">
        <f t="shared" si="3"/>
        <v>9611123</v>
      </c>
      <c r="N38" s="25">
        <f>H38/H28</f>
        <v>0.89480700361178755</v>
      </c>
      <c r="R38" s="209"/>
    </row>
    <row r="39" spans="1:18" x14ac:dyDescent="0.25">
      <c r="A39" s="33">
        <v>38</v>
      </c>
      <c r="B39" s="34" t="s">
        <v>279</v>
      </c>
      <c r="C39" s="33" t="s">
        <v>2</v>
      </c>
      <c r="D39" s="35" t="s">
        <v>267</v>
      </c>
      <c r="E39" s="35" t="s">
        <v>267</v>
      </c>
      <c r="F39" s="35" t="s">
        <v>267</v>
      </c>
      <c r="G39" s="125" t="s">
        <v>267</v>
      </c>
      <c r="H39" s="125" t="s">
        <v>267</v>
      </c>
      <c r="J39" s="40" t="s">
        <v>267</v>
      </c>
      <c r="K39" s="37" t="s">
        <v>267</v>
      </c>
      <c r="L39" s="40" t="s">
        <v>267</v>
      </c>
      <c r="M39" s="37" t="s">
        <v>267</v>
      </c>
      <c r="N39" s="40" t="s">
        <v>267</v>
      </c>
      <c r="R39" s="209"/>
    </row>
    <row r="40" spans="1:18" x14ac:dyDescent="0.25">
      <c r="A40" s="33">
        <v>39</v>
      </c>
      <c r="B40" s="34" t="s">
        <v>232</v>
      </c>
      <c r="C40" s="33" t="s">
        <v>2</v>
      </c>
      <c r="D40" s="35">
        <v>1393</v>
      </c>
      <c r="E40" s="35">
        <v>2892</v>
      </c>
      <c r="F40" s="35">
        <v>1701</v>
      </c>
      <c r="G40" s="125">
        <v>1203</v>
      </c>
      <c r="H40" s="125">
        <v>1755</v>
      </c>
      <c r="J40" s="36">
        <f t="shared" si="0"/>
        <v>0.25987078248384776</v>
      </c>
      <c r="K40" s="37">
        <f t="shared" si="1"/>
        <v>362</v>
      </c>
      <c r="L40" s="36">
        <f t="shared" si="2"/>
        <v>0.458852867830424</v>
      </c>
      <c r="M40" s="37">
        <f t="shared" si="3"/>
        <v>552</v>
      </c>
      <c r="N40" s="36">
        <f>H40/H32</f>
        <v>0.99943052391799547</v>
      </c>
      <c r="R40" s="209"/>
    </row>
    <row r="41" spans="1:18" x14ac:dyDescent="0.25">
      <c r="A41" s="33">
        <v>40</v>
      </c>
      <c r="B41" s="38" t="s">
        <v>22</v>
      </c>
      <c r="C41" s="33" t="s">
        <v>2</v>
      </c>
      <c r="D41" s="35">
        <v>12426969</v>
      </c>
      <c r="E41" s="35">
        <v>13797886</v>
      </c>
      <c r="F41" s="35">
        <v>8574388</v>
      </c>
      <c r="G41" s="125">
        <v>6678199</v>
      </c>
      <c r="H41" s="125">
        <v>10160256</v>
      </c>
      <c r="J41" s="36">
        <f t="shared" si="0"/>
        <v>-0.18240272426848414</v>
      </c>
      <c r="K41" s="37">
        <f t="shared" si="1"/>
        <v>-2266713</v>
      </c>
      <c r="L41" s="36">
        <f t="shared" si="2"/>
        <v>0.5214065948019817</v>
      </c>
      <c r="M41" s="37">
        <f t="shared" si="3"/>
        <v>3482057</v>
      </c>
      <c r="N41" s="36">
        <f>H41/H33</f>
        <v>0.91670145563290284</v>
      </c>
      <c r="R41" s="209"/>
    </row>
    <row r="42" spans="1:18" x14ac:dyDescent="0.25">
      <c r="A42" s="33">
        <v>41</v>
      </c>
      <c r="B42" s="38" t="s">
        <v>23</v>
      </c>
      <c r="C42" s="33" t="s">
        <v>2</v>
      </c>
      <c r="D42" s="35">
        <v>3823993</v>
      </c>
      <c r="E42" s="35">
        <v>2359540</v>
      </c>
      <c r="F42" s="35">
        <v>2513135</v>
      </c>
      <c r="G42" s="125">
        <v>2778379</v>
      </c>
      <c r="H42" s="125">
        <v>1663632</v>
      </c>
      <c r="J42" s="36">
        <f t="shared" si="0"/>
        <v>-0.56494899441500024</v>
      </c>
      <c r="K42" s="37">
        <f t="shared" si="1"/>
        <v>-2160361</v>
      </c>
      <c r="L42" s="36">
        <f t="shared" si="2"/>
        <v>-0.4012220794931145</v>
      </c>
      <c r="M42" s="37">
        <f t="shared" si="3"/>
        <v>-1114747</v>
      </c>
      <c r="N42" s="36">
        <f>H42/H34</f>
        <v>0.82492907957913364</v>
      </c>
      <c r="R42" s="209"/>
    </row>
    <row r="43" spans="1:18" ht="22.5" x14ac:dyDescent="0.25">
      <c r="A43" s="33">
        <v>42</v>
      </c>
      <c r="B43" s="38" t="s">
        <v>24</v>
      </c>
      <c r="C43" s="33" t="s">
        <v>2</v>
      </c>
      <c r="D43" s="35">
        <v>959253</v>
      </c>
      <c r="E43" s="35">
        <v>1146521</v>
      </c>
      <c r="F43" s="35">
        <v>910761</v>
      </c>
      <c r="G43" s="125">
        <v>1142507</v>
      </c>
      <c r="H43" s="125">
        <v>1448086</v>
      </c>
      <c r="J43" s="36">
        <f t="shared" si="0"/>
        <v>0.50959757227759517</v>
      </c>
      <c r="K43" s="37">
        <f t="shared" si="1"/>
        <v>488833</v>
      </c>
      <c r="L43" s="36">
        <f t="shared" si="2"/>
        <v>0.26746356915099856</v>
      </c>
      <c r="M43" s="37">
        <f t="shared" si="3"/>
        <v>305579</v>
      </c>
      <c r="N43" s="36">
        <f>H43/H35</f>
        <v>0.8246785197671902</v>
      </c>
      <c r="R43" s="209"/>
    </row>
    <row r="44" spans="1:18" x14ac:dyDescent="0.25">
      <c r="A44" s="33">
        <v>43</v>
      </c>
      <c r="B44" s="38" t="s">
        <v>25</v>
      </c>
      <c r="C44" s="33" t="s">
        <v>2</v>
      </c>
      <c r="D44" s="35">
        <v>8569400</v>
      </c>
      <c r="E44" s="35">
        <v>9665639</v>
      </c>
      <c r="F44" s="35">
        <v>7442512</v>
      </c>
      <c r="G44" s="125">
        <v>9571324</v>
      </c>
      <c r="H44" s="125">
        <v>10016114</v>
      </c>
      <c r="J44" s="36">
        <f t="shared" si="0"/>
        <v>0.16882325483697813</v>
      </c>
      <c r="K44" s="37">
        <f t="shared" si="1"/>
        <v>1446714</v>
      </c>
      <c r="L44" s="36">
        <f t="shared" si="2"/>
        <v>4.6471104729084445E-2</v>
      </c>
      <c r="M44" s="37">
        <f t="shared" si="3"/>
        <v>444790</v>
      </c>
      <c r="N44" s="36">
        <f>H44/H37</f>
        <v>0.90874625654514862</v>
      </c>
      <c r="R44" s="209"/>
    </row>
    <row r="45" spans="1:18" ht="22.5" x14ac:dyDescent="0.25">
      <c r="A45" s="22">
        <v>44</v>
      </c>
      <c r="B45" s="23" t="s">
        <v>30</v>
      </c>
      <c r="C45" s="22" t="s">
        <v>2</v>
      </c>
      <c r="D45" s="24">
        <v>5537793</v>
      </c>
      <c r="E45" s="24">
        <v>6290110</v>
      </c>
      <c r="F45" s="24">
        <v>4806559</v>
      </c>
      <c r="G45" s="124">
        <v>4031961</v>
      </c>
      <c r="H45" s="124">
        <v>5092956</v>
      </c>
      <c r="J45" s="25">
        <f t="shared" si="0"/>
        <v>-8.032748786384758E-2</v>
      </c>
      <c r="K45" s="26">
        <f t="shared" si="1"/>
        <v>-444837</v>
      </c>
      <c r="L45" s="25">
        <f t="shared" si="2"/>
        <v>0.26314614650290524</v>
      </c>
      <c r="M45" s="26">
        <f t="shared" si="3"/>
        <v>1060995</v>
      </c>
      <c r="N45" s="25">
        <f>H45/H28</f>
        <v>0.10519297573361117</v>
      </c>
      <c r="R45" s="209"/>
    </row>
    <row r="46" spans="1:18" x14ac:dyDescent="0.25">
      <c r="A46" s="33">
        <v>45</v>
      </c>
      <c r="B46" s="38" t="s">
        <v>22</v>
      </c>
      <c r="C46" s="33" t="s">
        <v>2</v>
      </c>
      <c r="D46" s="35">
        <v>954399</v>
      </c>
      <c r="E46" s="35">
        <v>1045396</v>
      </c>
      <c r="F46" s="35">
        <v>765587</v>
      </c>
      <c r="G46" s="125">
        <v>774875</v>
      </c>
      <c r="H46" s="125">
        <v>923239</v>
      </c>
      <c r="J46" s="36">
        <f t="shared" si="0"/>
        <v>-3.2648818785434575E-2</v>
      </c>
      <c r="K46" s="37">
        <f t="shared" si="1"/>
        <v>-31160</v>
      </c>
      <c r="L46" s="36">
        <f t="shared" si="2"/>
        <v>0.19146830133892556</v>
      </c>
      <c r="M46" s="37">
        <f t="shared" si="3"/>
        <v>148364</v>
      </c>
      <c r="N46" s="36">
        <f>H46/H33</f>
        <v>8.3298544367097202E-2</v>
      </c>
      <c r="R46" s="209"/>
    </row>
    <row r="47" spans="1:18" x14ac:dyDescent="0.25">
      <c r="A47" s="33">
        <v>46</v>
      </c>
      <c r="B47" s="38" t="s">
        <v>23</v>
      </c>
      <c r="C47" s="33" t="s">
        <v>2</v>
      </c>
      <c r="D47" s="35">
        <v>740232</v>
      </c>
      <c r="E47" s="35">
        <v>728104</v>
      </c>
      <c r="F47" s="35">
        <v>661442</v>
      </c>
      <c r="G47" s="125">
        <v>290760</v>
      </c>
      <c r="H47" s="125">
        <v>353065</v>
      </c>
      <c r="J47" s="36">
        <f t="shared" si="0"/>
        <v>-0.52303467021150118</v>
      </c>
      <c r="K47" s="37">
        <f t="shared" si="1"/>
        <v>-387167</v>
      </c>
      <c r="L47" s="36">
        <f t="shared" si="2"/>
        <v>0.21428325766955569</v>
      </c>
      <c r="M47" s="37">
        <f t="shared" si="3"/>
        <v>62305</v>
      </c>
      <c r="N47" s="36">
        <f>H47/H34</f>
        <v>0.17507092042086639</v>
      </c>
      <c r="R47" s="209"/>
    </row>
    <row r="48" spans="1:18" ht="22.5" x14ac:dyDescent="0.25">
      <c r="A48" s="33">
        <v>47</v>
      </c>
      <c r="B48" s="38" t="s">
        <v>24</v>
      </c>
      <c r="C48" s="33" t="s">
        <v>2</v>
      </c>
      <c r="D48" s="35">
        <v>224257</v>
      </c>
      <c r="E48" s="35">
        <v>300465</v>
      </c>
      <c r="F48" s="35">
        <v>158309</v>
      </c>
      <c r="G48" s="125">
        <v>224796</v>
      </c>
      <c r="H48" s="125">
        <v>307854</v>
      </c>
      <c r="J48" s="36">
        <f t="shared" si="0"/>
        <v>0.37277320217429111</v>
      </c>
      <c r="K48" s="37">
        <f t="shared" si="1"/>
        <v>83597</v>
      </c>
      <c r="L48" s="36">
        <f t="shared" si="2"/>
        <v>0.36948166337479305</v>
      </c>
      <c r="M48" s="37">
        <f t="shared" si="3"/>
        <v>83058</v>
      </c>
      <c r="N48" s="36">
        <f>H48/H35</f>
        <v>0.17532148023280977</v>
      </c>
      <c r="R48" s="209"/>
    </row>
    <row r="49" spans="1:20" x14ac:dyDescent="0.25">
      <c r="A49" s="33">
        <v>48</v>
      </c>
      <c r="B49" s="38" t="s">
        <v>25</v>
      </c>
      <c r="C49" s="33" t="s">
        <v>2</v>
      </c>
      <c r="D49" s="35">
        <v>1033590</v>
      </c>
      <c r="E49" s="35">
        <v>1270309</v>
      </c>
      <c r="F49" s="35">
        <v>872016</v>
      </c>
      <c r="G49" s="125">
        <v>1038417</v>
      </c>
      <c r="H49" s="125">
        <v>1005790</v>
      </c>
      <c r="J49" s="36">
        <f t="shared" si="0"/>
        <v>-2.6896545051713017E-2</v>
      </c>
      <c r="K49" s="37">
        <f t="shared" si="1"/>
        <v>-27800</v>
      </c>
      <c r="L49" s="36">
        <f t="shared" si="2"/>
        <v>-3.1419940158914916E-2</v>
      </c>
      <c r="M49" s="37">
        <f t="shared" si="3"/>
        <v>-32627</v>
      </c>
      <c r="N49" s="36">
        <f>H49/H37</f>
        <v>9.1253743454851363E-2</v>
      </c>
      <c r="R49" s="209"/>
    </row>
    <row r="50" spans="1:20" ht="22.5" x14ac:dyDescent="0.25">
      <c r="A50" s="17">
        <v>49</v>
      </c>
      <c r="B50" s="18" t="s">
        <v>31</v>
      </c>
      <c r="C50" s="17" t="s">
        <v>3</v>
      </c>
      <c r="D50" s="41">
        <v>45.416145142224366</v>
      </c>
      <c r="E50" s="41">
        <v>44.562097484699997</v>
      </c>
      <c r="F50" s="41">
        <v>45.420325308700001</v>
      </c>
      <c r="G50" s="160">
        <v>45.2</v>
      </c>
      <c r="H50" s="160">
        <v>45.4747665095</v>
      </c>
      <c r="J50" s="42">
        <f>H50-D50</f>
        <v>5.8621367275634384E-2</v>
      </c>
      <c r="K50" s="21" t="s">
        <v>267</v>
      </c>
      <c r="L50" s="42">
        <f>H50-G50</f>
        <v>0.27476650949999737</v>
      </c>
      <c r="M50" s="21" t="s">
        <v>267</v>
      </c>
      <c r="N50" s="20" t="s">
        <v>267</v>
      </c>
      <c r="O50" s="202"/>
      <c r="R50" s="209"/>
    </row>
    <row r="51" spans="1:20" x14ac:dyDescent="0.25">
      <c r="A51" s="43">
        <v>50</v>
      </c>
      <c r="B51" s="44" t="s">
        <v>32</v>
      </c>
      <c r="C51" s="43" t="s">
        <v>3</v>
      </c>
      <c r="D51" s="45">
        <v>64.775614657770618</v>
      </c>
      <c r="E51" s="45">
        <v>65.283854988400009</v>
      </c>
      <c r="F51" s="45">
        <v>66.114050588300003</v>
      </c>
      <c r="G51" s="161">
        <v>65</v>
      </c>
      <c r="H51" s="161">
        <v>65.278452939200008</v>
      </c>
      <c r="J51" s="46">
        <f t="shared" ref="J51:J70" si="4">H51-D51</f>
        <v>0.50283828142939058</v>
      </c>
      <c r="K51" s="47" t="s">
        <v>267</v>
      </c>
      <c r="L51" s="46">
        <f t="shared" ref="L51:L59" si="5">H51-G51</f>
        <v>0.27845293920000813</v>
      </c>
      <c r="M51" s="47" t="s">
        <v>267</v>
      </c>
      <c r="N51" s="48" t="s">
        <v>267</v>
      </c>
      <c r="O51" s="202"/>
      <c r="R51" s="209"/>
    </row>
    <row r="52" spans="1:20" x14ac:dyDescent="0.25">
      <c r="A52" s="43">
        <v>51</v>
      </c>
      <c r="B52" s="44" t="s">
        <v>33</v>
      </c>
      <c r="C52" s="43" t="s">
        <v>3</v>
      </c>
      <c r="D52" s="45">
        <v>79.381296119519462</v>
      </c>
      <c r="E52" s="45">
        <v>79.995264089999992</v>
      </c>
      <c r="F52" s="45">
        <v>80.964701972599997</v>
      </c>
      <c r="G52" s="161">
        <v>80.100000000000009</v>
      </c>
      <c r="H52" s="161">
        <v>80.256999888999999</v>
      </c>
      <c r="J52" s="46">
        <f t="shared" si="4"/>
        <v>0.87570376948053763</v>
      </c>
      <c r="K52" s="47" t="s">
        <v>267</v>
      </c>
      <c r="L52" s="46">
        <f t="shared" si="5"/>
        <v>0.15699988899999084</v>
      </c>
      <c r="M52" s="47" t="s">
        <v>267</v>
      </c>
      <c r="N52" s="48" t="s">
        <v>267</v>
      </c>
      <c r="O52" s="202"/>
      <c r="R52" s="209"/>
      <c r="T52" s="197">
        <f>H52-G52</f>
        <v>0.15699988899999084</v>
      </c>
    </row>
    <row r="53" spans="1:20" x14ac:dyDescent="0.25">
      <c r="A53" s="43">
        <v>52</v>
      </c>
      <c r="B53" s="44" t="s">
        <v>34</v>
      </c>
      <c r="C53" s="43" t="s">
        <v>3</v>
      </c>
      <c r="D53" s="45">
        <v>92.458560885891288</v>
      </c>
      <c r="E53" s="45">
        <v>93.033331603099995</v>
      </c>
      <c r="F53" s="45">
        <v>93.661432216600005</v>
      </c>
      <c r="G53" s="161">
        <v>93.5</v>
      </c>
      <c r="H53" s="161">
        <v>93.799718485300005</v>
      </c>
      <c r="J53" s="46">
        <f t="shared" si="4"/>
        <v>1.3411575994087173</v>
      </c>
      <c r="K53" s="47" t="s">
        <v>267</v>
      </c>
      <c r="L53" s="46">
        <f t="shared" si="5"/>
        <v>0.299718485300005</v>
      </c>
      <c r="M53" s="47" t="s">
        <v>267</v>
      </c>
      <c r="N53" s="48" t="s">
        <v>267</v>
      </c>
      <c r="O53" s="202"/>
      <c r="R53" s="209"/>
      <c r="T53" s="197">
        <f>H52-D52</f>
        <v>0.87570376948053763</v>
      </c>
    </row>
    <row r="54" spans="1:20" x14ac:dyDescent="0.25">
      <c r="A54" s="43">
        <v>53</v>
      </c>
      <c r="B54" s="44" t="s">
        <v>35</v>
      </c>
      <c r="C54" s="43" t="s">
        <v>3</v>
      </c>
      <c r="D54" s="45">
        <v>97.902566849414129</v>
      </c>
      <c r="E54" s="45">
        <v>98.133475756599992</v>
      </c>
      <c r="F54" s="45">
        <v>98.387862049700004</v>
      </c>
      <c r="G54" s="161">
        <v>98.3</v>
      </c>
      <c r="H54" s="161">
        <v>98.48048930249999</v>
      </c>
      <c r="J54" s="46">
        <f t="shared" si="4"/>
        <v>0.57792245308586132</v>
      </c>
      <c r="K54" s="47" t="s">
        <v>267</v>
      </c>
      <c r="L54" s="46">
        <f t="shared" si="5"/>
        <v>0.18048930249999273</v>
      </c>
      <c r="M54" s="47" t="s">
        <v>267</v>
      </c>
      <c r="N54" s="48" t="s">
        <v>267</v>
      </c>
      <c r="O54" s="202"/>
      <c r="R54" s="209"/>
    </row>
    <row r="55" spans="1:20" x14ac:dyDescent="0.25">
      <c r="A55" s="22">
        <v>54</v>
      </c>
      <c r="B55" s="23" t="s">
        <v>36</v>
      </c>
      <c r="C55" s="22" t="s">
        <v>3</v>
      </c>
      <c r="D55" s="49">
        <v>52.384622540587614</v>
      </c>
      <c r="E55" s="49">
        <v>54.371477029700003</v>
      </c>
      <c r="F55" s="49">
        <v>53.415220100600003</v>
      </c>
      <c r="G55" s="162">
        <v>53.2</v>
      </c>
      <c r="H55" s="162">
        <v>53.853439854400001</v>
      </c>
      <c r="J55" s="50">
        <f t="shared" si="4"/>
        <v>1.4688173138123872</v>
      </c>
      <c r="K55" s="26" t="s">
        <v>267</v>
      </c>
      <c r="L55" s="50">
        <f t="shared" si="5"/>
        <v>0.65343985439999841</v>
      </c>
      <c r="M55" s="26" t="s">
        <v>267</v>
      </c>
      <c r="N55" s="25" t="s">
        <v>267</v>
      </c>
      <c r="O55" s="202"/>
      <c r="R55" s="209"/>
    </row>
    <row r="56" spans="1:20" x14ac:dyDescent="0.25">
      <c r="A56" s="43">
        <v>55</v>
      </c>
      <c r="B56" s="44" t="s">
        <v>37</v>
      </c>
      <c r="C56" s="43" t="s">
        <v>3</v>
      </c>
      <c r="D56" s="45">
        <v>71.481796687246344</v>
      </c>
      <c r="E56" s="45">
        <v>71.536612712699991</v>
      </c>
      <c r="F56" s="45">
        <v>72.132179957999995</v>
      </c>
      <c r="G56" s="161">
        <v>71.899999999999991</v>
      </c>
      <c r="H56" s="161">
        <v>72.928249122500006</v>
      </c>
      <c r="J56" s="46">
        <f t="shared" si="4"/>
        <v>1.4464524352536614</v>
      </c>
      <c r="K56" s="47" t="s">
        <v>267</v>
      </c>
      <c r="L56" s="46">
        <f t="shared" si="5"/>
        <v>1.0282491225000143</v>
      </c>
      <c r="M56" s="47" t="s">
        <v>267</v>
      </c>
      <c r="N56" s="48" t="s">
        <v>267</v>
      </c>
      <c r="O56" s="202"/>
      <c r="R56" s="209"/>
    </row>
    <row r="57" spans="1:20" x14ac:dyDescent="0.25">
      <c r="A57" s="43">
        <v>56</v>
      </c>
      <c r="B57" s="44" t="s">
        <v>38</v>
      </c>
      <c r="C57" s="43" t="s">
        <v>3</v>
      </c>
      <c r="D57" s="45">
        <v>79.197576220888749</v>
      </c>
      <c r="E57" s="45">
        <v>79.659915905300011</v>
      </c>
      <c r="F57" s="45">
        <v>80.566258981299995</v>
      </c>
      <c r="G57" s="161">
        <v>80.7</v>
      </c>
      <c r="H57" s="161">
        <v>81.5290406373</v>
      </c>
      <c r="J57" s="46">
        <f t="shared" si="4"/>
        <v>2.3314644164112508</v>
      </c>
      <c r="K57" s="47" t="s">
        <v>267</v>
      </c>
      <c r="L57" s="46">
        <f t="shared" si="5"/>
        <v>0.82904063729999677</v>
      </c>
      <c r="M57" s="47" t="s">
        <v>267</v>
      </c>
      <c r="N57" s="48" t="s">
        <v>267</v>
      </c>
      <c r="O57" s="202"/>
      <c r="R57" s="209"/>
    </row>
    <row r="58" spans="1:20" x14ac:dyDescent="0.25">
      <c r="A58" s="43">
        <v>57</v>
      </c>
      <c r="B58" s="44" t="s">
        <v>39</v>
      </c>
      <c r="C58" s="43" t="s">
        <v>3</v>
      </c>
      <c r="D58" s="45">
        <v>90.633431889327326</v>
      </c>
      <c r="E58" s="45">
        <v>90.859306721899998</v>
      </c>
      <c r="F58" s="45">
        <v>91.386401695099991</v>
      </c>
      <c r="G58" s="161">
        <v>91.8</v>
      </c>
      <c r="H58" s="161">
        <v>92.197631299600005</v>
      </c>
      <c r="J58" s="46">
        <f t="shared" si="4"/>
        <v>1.5641994102726784</v>
      </c>
      <c r="K58" s="47" t="s">
        <v>267</v>
      </c>
      <c r="L58" s="46">
        <f t="shared" si="5"/>
        <v>0.39763129960000754</v>
      </c>
      <c r="M58" s="47" t="s">
        <v>267</v>
      </c>
      <c r="N58" s="48" t="s">
        <v>267</v>
      </c>
      <c r="O58" s="202"/>
      <c r="R58" s="209"/>
    </row>
    <row r="59" spans="1:20" x14ac:dyDescent="0.25">
      <c r="A59" s="43">
        <v>58</v>
      </c>
      <c r="B59" s="44" t="s">
        <v>40</v>
      </c>
      <c r="C59" s="43" t="s">
        <v>3</v>
      </c>
      <c r="D59" s="45">
        <v>97.180724566428566</v>
      </c>
      <c r="E59" s="45">
        <v>97.19226935639999</v>
      </c>
      <c r="F59" s="45">
        <v>97.341073745800003</v>
      </c>
      <c r="G59" s="161">
        <v>97.5</v>
      </c>
      <c r="H59" s="161">
        <v>97.790590167399998</v>
      </c>
      <c r="J59" s="46">
        <f t="shared" si="4"/>
        <v>0.60986560097143183</v>
      </c>
      <c r="K59" s="47" t="s">
        <v>267</v>
      </c>
      <c r="L59" s="46">
        <f t="shared" si="5"/>
        <v>0.29059016739999777</v>
      </c>
      <c r="M59" s="47" t="s">
        <v>267</v>
      </c>
      <c r="N59" s="48" t="s">
        <v>267</v>
      </c>
      <c r="O59" s="202"/>
      <c r="R59" s="209"/>
    </row>
    <row r="60" spans="1:20" x14ac:dyDescent="0.25">
      <c r="A60" s="22">
        <v>59</v>
      </c>
      <c r="B60" s="23" t="s">
        <v>41</v>
      </c>
      <c r="C60" s="22" t="s">
        <v>3</v>
      </c>
      <c r="D60" s="49">
        <v>46.343120248516129</v>
      </c>
      <c r="E60" s="49">
        <v>44.4016757777</v>
      </c>
      <c r="F60" s="49">
        <v>52.963437180499994</v>
      </c>
      <c r="G60" s="162">
        <v>50</v>
      </c>
      <c r="H60" s="162">
        <v>48.674854743499999</v>
      </c>
      <c r="J60" s="50">
        <f t="shared" si="4"/>
        <v>2.3317344949838699</v>
      </c>
      <c r="K60" s="26" t="s">
        <v>267</v>
      </c>
      <c r="L60" s="50" t="s">
        <v>267</v>
      </c>
      <c r="M60" s="26" t="s">
        <v>267</v>
      </c>
      <c r="N60" s="25" t="s">
        <v>267</v>
      </c>
      <c r="O60" s="202"/>
      <c r="R60" s="209"/>
    </row>
    <row r="61" spans="1:20" x14ac:dyDescent="0.25">
      <c r="A61" s="43">
        <v>60</v>
      </c>
      <c r="B61" s="44" t="s">
        <v>42</v>
      </c>
      <c r="C61" s="43" t="s">
        <v>3</v>
      </c>
      <c r="D61" s="45">
        <v>68.785871273060479</v>
      </c>
      <c r="E61" s="45">
        <v>67.947429506000006</v>
      </c>
      <c r="F61" s="45">
        <v>73.206331642099997</v>
      </c>
      <c r="G61" s="161">
        <v>71.599999999999994</v>
      </c>
      <c r="H61" s="161">
        <v>71.535443436799994</v>
      </c>
      <c r="J61" s="46">
        <f t="shared" si="4"/>
        <v>2.749572163739515</v>
      </c>
      <c r="K61" s="47" t="s">
        <v>267</v>
      </c>
      <c r="L61" s="46" t="s">
        <v>267</v>
      </c>
      <c r="M61" s="47" t="s">
        <v>267</v>
      </c>
      <c r="N61" s="48" t="s">
        <v>267</v>
      </c>
      <c r="O61" s="202"/>
      <c r="R61" s="209"/>
    </row>
    <row r="62" spans="1:20" x14ac:dyDescent="0.25">
      <c r="A62" s="43">
        <v>61</v>
      </c>
      <c r="B62" s="44" t="s">
        <v>43</v>
      </c>
      <c r="C62" s="43" t="s">
        <v>3</v>
      </c>
      <c r="D62" s="45">
        <v>82.735661603938951</v>
      </c>
      <c r="E62" s="45">
        <v>82.617415434899996</v>
      </c>
      <c r="F62" s="45">
        <v>85.635699801300007</v>
      </c>
      <c r="G62" s="161">
        <v>84.899999999999991</v>
      </c>
      <c r="H62" s="161">
        <v>84.8999533251</v>
      </c>
      <c r="J62" s="46">
        <f t="shared" si="4"/>
        <v>2.1642917211610495</v>
      </c>
      <c r="K62" s="47" t="s">
        <v>267</v>
      </c>
      <c r="L62" s="46" t="s">
        <v>267</v>
      </c>
      <c r="M62" s="47" t="s">
        <v>267</v>
      </c>
      <c r="N62" s="48" t="s">
        <v>267</v>
      </c>
      <c r="O62" s="202"/>
      <c r="R62" s="209"/>
      <c r="T62" s="197">
        <f>H62-G62</f>
        <v>-4.6674899991216989E-5</v>
      </c>
    </row>
    <row r="63" spans="1:20" x14ac:dyDescent="0.25">
      <c r="A63" s="43">
        <v>62</v>
      </c>
      <c r="B63" s="44" t="s">
        <v>44</v>
      </c>
      <c r="C63" s="43" t="s">
        <v>3</v>
      </c>
      <c r="D63" s="45">
        <v>95.086986016351105</v>
      </c>
      <c r="E63" s="45">
        <v>95.466209230300009</v>
      </c>
      <c r="F63" s="45">
        <v>96.245165957800012</v>
      </c>
      <c r="G63" s="161">
        <v>96.1</v>
      </c>
      <c r="H63" s="161">
        <v>96.309462956900006</v>
      </c>
      <c r="J63" s="46">
        <f t="shared" si="4"/>
        <v>1.2224769405489013</v>
      </c>
      <c r="K63" s="47" t="s">
        <v>267</v>
      </c>
      <c r="L63" s="46" t="s">
        <v>267</v>
      </c>
      <c r="M63" s="47" t="s">
        <v>267</v>
      </c>
      <c r="N63" s="48" t="s">
        <v>267</v>
      </c>
      <c r="O63" s="202"/>
      <c r="R63" s="209"/>
      <c r="T63" s="197">
        <f>H62-D62</f>
        <v>2.1642917211610495</v>
      </c>
    </row>
    <row r="64" spans="1:20" x14ac:dyDescent="0.25">
      <c r="A64" s="43">
        <v>63</v>
      </c>
      <c r="B64" s="44" t="s">
        <v>45</v>
      </c>
      <c r="C64" s="43" t="s">
        <v>3</v>
      </c>
      <c r="D64" s="45">
        <v>99.449239691516354</v>
      </c>
      <c r="E64" s="45">
        <v>99.632228560100003</v>
      </c>
      <c r="F64" s="45">
        <v>99.701055698299996</v>
      </c>
      <c r="G64" s="161">
        <v>99.7</v>
      </c>
      <c r="H64" s="161">
        <v>99.680531126899993</v>
      </c>
      <c r="J64" s="46">
        <f t="shared" si="4"/>
        <v>0.23129143538363905</v>
      </c>
      <c r="K64" s="47" t="s">
        <v>267</v>
      </c>
      <c r="L64" s="46" t="s">
        <v>267</v>
      </c>
      <c r="M64" s="47" t="s">
        <v>267</v>
      </c>
      <c r="N64" s="48" t="s">
        <v>267</v>
      </c>
      <c r="O64" s="202"/>
      <c r="R64" s="209"/>
    </row>
    <row r="65" spans="1:18" x14ac:dyDescent="0.25">
      <c r="A65" s="22">
        <v>64</v>
      </c>
      <c r="B65" s="23" t="s">
        <v>46</v>
      </c>
      <c r="C65" s="22" t="s">
        <v>3</v>
      </c>
      <c r="D65" s="49">
        <v>47.347463394039146</v>
      </c>
      <c r="E65" s="49">
        <v>47.342585910700002</v>
      </c>
      <c r="F65" s="49">
        <v>45.386084230999998</v>
      </c>
      <c r="G65" s="162">
        <v>43.3</v>
      </c>
      <c r="H65" s="162">
        <v>42.913649065999998</v>
      </c>
      <c r="J65" s="50">
        <f t="shared" si="4"/>
        <v>-4.4338143280391478</v>
      </c>
      <c r="K65" s="26" t="s">
        <v>267</v>
      </c>
      <c r="L65" s="50" t="s">
        <v>267</v>
      </c>
      <c r="M65" s="26" t="s">
        <v>267</v>
      </c>
      <c r="N65" s="25" t="s">
        <v>267</v>
      </c>
      <c r="O65" s="202"/>
      <c r="R65" s="209"/>
    </row>
    <row r="66" spans="1:18" x14ac:dyDescent="0.25">
      <c r="A66" s="43">
        <v>65</v>
      </c>
      <c r="B66" s="44" t="s">
        <v>47</v>
      </c>
      <c r="C66" s="43" t="s">
        <v>3</v>
      </c>
      <c r="D66" s="45">
        <v>69.423902597902327</v>
      </c>
      <c r="E66" s="45">
        <v>69.914983078899994</v>
      </c>
      <c r="F66" s="45">
        <v>70.632004233100005</v>
      </c>
      <c r="G66" s="161">
        <v>69.599999999999994</v>
      </c>
      <c r="H66" s="161">
        <v>70.305421000600006</v>
      </c>
      <c r="J66" s="46">
        <f t="shared" si="4"/>
        <v>0.88151840269767945</v>
      </c>
      <c r="K66" s="47" t="s">
        <v>267</v>
      </c>
      <c r="L66" s="46" t="s">
        <v>267</v>
      </c>
      <c r="M66" s="47" t="s">
        <v>267</v>
      </c>
      <c r="N66" s="48" t="s">
        <v>267</v>
      </c>
      <c r="O66" s="202"/>
      <c r="R66" s="209"/>
    </row>
    <row r="67" spans="1:18" x14ac:dyDescent="0.25">
      <c r="A67" s="43">
        <v>66</v>
      </c>
      <c r="B67" s="44" t="s">
        <v>48</v>
      </c>
      <c r="C67" s="43" t="s">
        <v>3</v>
      </c>
      <c r="D67" s="45">
        <v>85.896977962956498</v>
      </c>
      <c r="E67" s="45">
        <v>85.568215784799989</v>
      </c>
      <c r="F67" s="45">
        <v>85.177615232099996</v>
      </c>
      <c r="G67" s="161">
        <v>85</v>
      </c>
      <c r="H67" s="161">
        <v>85.414876744500006</v>
      </c>
      <c r="J67" s="46">
        <f t="shared" si="4"/>
        <v>-0.48210121845649212</v>
      </c>
      <c r="K67" s="47" t="s">
        <v>267</v>
      </c>
      <c r="L67" s="46" t="s">
        <v>267</v>
      </c>
      <c r="M67" s="47" t="s">
        <v>267</v>
      </c>
      <c r="N67" s="48" t="s">
        <v>267</v>
      </c>
      <c r="O67" s="202"/>
      <c r="R67" s="209"/>
    </row>
    <row r="68" spans="1:18" x14ac:dyDescent="0.25">
      <c r="A68" s="43">
        <v>67</v>
      </c>
      <c r="B68" s="44" t="s">
        <v>49</v>
      </c>
      <c r="C68" s="43" t="s">
        <v>3</v>
      </c>
      <c r="D68" s="45">
        <v>96.705368994982862</v>
      </c>
      <c r="E68" s="45">
        <v>96.743465342299999</v>
      </c>
      <c r="F68" s="45">
        <v>97.359811322500008</v>
      </c>
      <c r="G68" s="161">
        <v>97.2</v>
      </c>
      <c r="H68" s="161">
        <v>97.165164376299998</v>
      </c>
      <c r="J68" s="46">
        <f t="shared" si="4"/>
        <v>0.45979538131713582</v>
      </c>
      <c r="K68" s="47" t="s">
        <v>267</v>
      </c>
      <c r="L68" s="46" t="s">
        <v>267</v>
      </c>
      <c r="M68" s="47" t="s">
        <v>267</v>
      </c>
      <c r="N68" s="48" t="s">
        <v>267</v>
      </c>
      <c r="O68" s="202"/>
      <c r="R68" s="209"/>
    </row>
    <row r="69" spans="1:18" x14ac:dyDescent="0.25">
      <c r="A69" s="43">
        <v>68</v>
      </c>
      <c r="B69" s="44" t="s">
        <v>50</v>
      </c>
      <c r="C69" s="43" t="s">
        <v>3</v>
      </c>
      <c r="D69" s="45">
        <v>99.647075219508096</v>
      </c>
      <c r="E69" s="45">
        <v>99.696364988400006</v>
      </c>
      <c r="F69" s="45">
        <v>99.848788564199992</v>
      </c>
      <c r="G69" s="161">
        <v>99.8</v>
      </c>
      <c r="H69" s="161">
        <v>99.836447523700002</v>
      </c>
      <c r="J69" s="46">
        <f t="shared" si="4"/>
        <v>0.18937230419190598</v>
      </c>
      <c r="K69" s="47" t="s">
        <v>267</v>
      </c>
      <c r="L69" s="46" t="s">
        <v>267</v>
      </c>
      <c r="M69" s="47" t="s">
        <v>267</v>
      </c>
      <c r="N69" s="48" t="s">
        <v>267</v>
      </c>
      <c r="O69" s="202"/>
      <c r="R69" s="209"/>
    </row>
    <row r="70" spans="1:18" x14ac:dyDescent="0.25">
      <c r="A70" s="22">
        <v>69</v>
      </c>
      <c r="B70" s="23" t="s">
        <v>51</v>
      </c>
      <c r="C70" s="22"/>
      <c r="D70" s="49">
        <v>613.94233034912395</v>
      </c>
      <c r="E70" s="49">
        <v>574.36551974542897</v>
      </c>
      <c r="F70" s="49">
        <v>1061.4715055991701</v>
      </c>
      <c r="G70" s="166">
        <v>839.3</v>
      </c>
      <c r="H70" s="166">
        <v>75750.3252180001</v>
      </c>
      <c r="J70" s="50">
        <f t="shared" si="4"/>
        <v>75136.38288765098</v>
      </c>
      <c r="K70" s="26" t="s">
        <v>267</v>
      </c>
      <c r="L70" s="50" t="s">
        <v>267</v>
      </c>
      <c r="M70" s="26" t="s">
        <v>267</v>
      </c>
      <c r="N70" s="25" t="s">
        <v>267</v>
      </c>
      <c r="R70" s="209"/>
    </row>
    <row r="71" spans="1:18" x14ac:dyDescent="0.25">
      <c r="A71" s="17">
        <v>70</v>
      </c>
      <c r="B71" s="18" t="s">
        <v>52</v>
      </c>
      <c r="C71" s="17" t="s">
        <v>4</v>
      </c>
      <c r="D71" s="41">
        <v>3224979.5323906802</v>
      </c>
      <c r="E71" s="41">
        <v>3334657.3671808699</v>
      </c>
      <c r="F71" s="41">
        <v>3533114.4723888198</v>
      </c>
      <c r="G71" s="41">
        <v>3603643.0062065399</v>
      </c>
      <c r="H71" s="41">
        <v>3833232.8609119402</v>
      </c>
      <c r="J71" s="20">
        <f>H71/D71-1</f>
        <v>0.18860688026455819</v>
      </c>
      <c r="K71" s="21">
        <f>H71-D71</f>
        <v>608253.32852126006</v>
      </c>
      <c r="L71" s="20">
        <f>H71/G71-1</f>
        <v>6.371048805610835E-2</v>
      </c>
      <c r="M71" s="21">
        <f>H71-G71</f>
        <v>229589.8547054003</v>
      </c>
      <c r="N71" s="20" t="s">
        <v>267</v>
      </c>
      <c r="R71" s="209"/>
    </row>
    <row r="72" spans="1:18" x14ac:dyDescent="0.25">
      <c r="A72" s="33">
        <v>71</v>
      </c>
      <c r="B72" s="38" t="s">
        <v>53</v>
      </c>
      <c r="C72" s="33" t="s">
        <v>3</v>
      </c>
      <c r="D72" s="51">
        <v>15.152445751050546</v>
      </c>
      <c r="E72" s="51">
        <v>14.244751259416066</v>
      </c>
      <c r="F72" s="51">
        <v>16.410320685092049</v>
      </c>
      <c r="G72" s="51">
        <v>15.897370063589822</v>
      </c>
      <c r="H72" s="51">
        <v>18.910220902800003</v>
      </c>
      <c r="J72" s="52">
        <f>H72-D72</f>
        <v>3.7577751517494562</v>
      </c>
      <c r="K72" s="37" t="s">
        <v>267</v>
      </c>
      <c r="L72" s="52">
        <f>H72-G72</f>
        <v>3.0128508392101807</v>
      </c>
      <c r="M72" s="37" t="s">
        <v>267</v>
      </c>
      <c r="N72" s="36" t="s">
        <v>267</v>
      </c>
      <c r="O72" s="202"/>
      <c r="R72" s="209"/>
    </row>
    <row r="73" spans="1:18" x14ac:dyDescent="0.25">
      <c r="A73" s="22">
        <v>72</v>
      </c>
      <c r="B73" s="23" t="s">
        <v>54</v>
      </c>
      <c r="C73" s="22" t="s">
        <v>3</v>
      </c>
      <c r="D73" s="49">
        <v>7.3588744003250479</v>
      </c>
      <c r="E73" s="49">
        <v>7.9206548245343731</v>
      </c>
      <c r="F73" s="49">
        <v>8</v>
      </c>
      <c r="G73" s="51">
        <v>8.1348977817268935</v>
      </c>
      <c r="H73" s="51">
        <v>8.3265181022999997</v>
      </c>
      <c r="J73" s="50">
        <f>H73-D73</f>
        <v>0.96764370197495175</v>
      </c>
      <c r="K73" s="26" t="s">
        <v>267</v>
      </c>
      <c r="L73" s="50">
        <f>H73-G73</f>
        <v>0.19162032057310618</v>
      </c>
      <c r="M73" s="26" t="s">
        <v>267</v>
      </c>
      <c r="N73" s="25" t="s">
        <v>267</v>
      </c>
      <c r="O73" s="202"/>
      <c r="R73" s="209"/>
    </row>
    <row r="74" spans="1:18" x14ac:dyDescent="0.25">
      <c r="A74" s="53">
        <v>73</v>
      </c>
      <c r="B74" s="54" t="s">
        <v>55</v>
      </c>
      <c r="C74" s="53" t="s">
        <v>3</v>
      </c>
      <c r="D74" s="55">
        <v>2.981611460176679</v>
      </c>
      <c r="E74" s="55">
        <v>3.049205951985726</v>
      </c>
      <c r="F74" s="164">
        <v>3.2</v>
      </c>
      <c r="G74" s="51">
        <v>3.3582580639000001</v>
      </c>
      <c r="H74" s="51">
        <v>0</v>
      </c>
      <c r="J74" s="56">
        <f>H74-D74</f>
        <v>-2.981611460176679</v>
      </c>
      <c r="K74" s="57" t="s">
        <v>267</v>
      </c>
      <c r="L74" s="56"/>
      <c r="M74" s="57" t="s">
        <v>267</v>
      </c>
      <c r="N74" s="58" t="s">
        <v>267</v>
      </c>
      <c r="O74" s="197"/>
      <c r="R74" s="209"/>
    </row>
    <row r="75" spans="1:18" x14ac:dyDescent="0.25">
      <c r="A75" s="17">
        <v>74</v>
      </c>
      <c r="B75" s="18" t="s">
        <v>56</v>
      </c>
      <c r="C75" s="17" t="s">
        <v>4</v>
      </c>
      <c r="D75" s="41">
        <v>791060.61177030997</v>
      </c>
      <c r="E75" s="41">
        <v>810337.59310125303</v>
      </c>
      <c r="F75" s="41">
        <v>835827.13031746005</v>
      </c>
      <c r="G75" s="41">
        <v>870138.08964579995</v>
      </c>
      <c r="H75" s="41">
        <v>907642.01989366999</v>
      </c>
      <c r="J75" s="20">
        <f>H75/D75-1</f>
        <v>0.14737354684170545</v>
      </c>
      <c r="K75" s="21">
        <f>H75-D75</f>
        <v>116581.40812336002</v>
      </c>
      <c r="L75" s="20">
        <f>H75/G75-1</f>
        <v>4.3101124630846144E-2</v>
      </c>
      <c r="M75" s="21">
        <f>H75-G75</f>
        <v>37503.930247870041</v>
      </c>
      <c r="N75" s="20" t="s">
        <v>267</v>
      </c>
      <c r="O75" s="203"/>
      <c r="P75" s="202"/>
      <c r="R75" s="209"/>
    </row>
    <row r="76" spans="1:18" x14ac:dyDescent="0.25">
      <c r="A76" s="33">
        <v>75</v>
      </c>
      <c r="B76" s="38" t="s">
        <v>57</v>
      </c>
      <c r="C76" s="33" t="s">
        <v>3</v>
      </c>
      <c r="D76" s="51">
        <v>16.81920154082799</v>
      </c>
      <c r="E76" s="51">
        <v>19.646784847009037</v>
      </c>
      <c r="F76" s="51">
        <v>16.358433826598873</v>
      </c>
      <c r="G76" s="51">
        <v>16.665435783410132</v>
      </c>
      <c r="H76" s="45">
        <v>14.6</v>
      </c>
      <c r="J76" s="52">
        <f>H76-D76</f>
        <v>-2.2192015408279904</v>
      </c>
      <c r="K76" s="37" t="s">
        <v>267</v>
      </c>
      <c r="L76" s="52">
        <f>H76-G76</f>
        <v>-2.0654357834101322</v>
      </c>
      <c r="M76" s="37" t="s">
        <v>267</v>
      </c>
      <c r="N76" s="36" t="s">
        <v>267</v>
      </c>
      <c r="O76" s="203"/>
      <c r="P76" s="202"/>
      <c r="R76" s="209"/>
    </row>
    <row r="77" spans="1:18" x14ac:dyDescent="0.25">
      <c r="A77" s="22">
        <v>76</v>
      </c>
      <c r="B77" s="23" t="s">
        <v>58</v>
      </c>
      <c r="C77" s="22" t="s">
        <v>3</v>
      </c>
      <c r="D77" s="49">
        <v>30.904079007991996</v>
      </c>
      <c r="E77" s="49">
        <v>33.003215894282746</v>
      </c>
      <c r="F77" s="49">
        <v>33.200000000000003</v>
      </c>
      <c r="G77" s="49">
        <v>33.713706867125673</v>
      </c>
      <c r="H77" s="45">
        <v>34.6</v>
      </c>
      <c r="J77" s="50">
        <f>H77-D77</f>
        <v>3.6959209920080056</v>
      </c>
      <c r="K77" s="26" t="s">
        <v>267</v>
      </c>
      <c r="L77" s="50">
        <f>H77-G77</f>
        <v>0.88629313287432865</v>
      </c>
      <c r="M77" s="26" t="s">
        <v>267</v>
      </c>
      <c r="N77" s="25" t="s">
        <v>267</v>
      </c>
      <c r="O77" s="203"/>
      <c r="P77" s="202"/>
      <c r="R77" s="209"/>
    </row>
    <row r="78" spans="1:18" x14ac:dyDescent="0.25">
      <c r="A78" s="33">
        <v>77</v>
      </c>
      <c r="B78" s="38" t="s">
        <v>59</v>
      </c>
      <c r="C78" s="33" t="s">
        <v>4</v>
      </c>
      <c r="D78" s="51">
        <v>657694.88654691994</v>
      </c>
      <c r="E78" s="51">
        <v>683607.42348048999</v>
      </c>
      <c r="F78" s="51">
        <v>708871.10059151996</v>
      </c>
      <c r="G78" s="51">
        <v>737683.36394531</v>
      </c>
      <c r="H78" s="51">
        <v>780097.13102120999</v>
      </c>
      <c r="I78" s="36"/>
      <c r="J78" s="36">
        <f>H78/D78-1</f>
        <v>0.18610794606741687</v>
      </c>
      <c r="K78" s="37">
        <f>H78-D78</f>
        <v>122402.24447429006</v>
      </c>
      <c r="L78" s="36">
        <f>H78/G78-1</f>
        <v>5.7495897493283321E-2</v>
      </c>
      <c r="M78" s="37" t="s">
        <v>267</v>
      </c>
      <c r="N78" s="36" t="s">
        <v>267</v>
      </c>
      <c r="O78" s="203"/>
      <c r="P78" s="202"/>
      <c r="R78" s="209"/>
    </row>
    <row r="79" spans="1:18" x14ac:dyDescent="0.25">
      <c r="A79" s="33">
        <v>78</v>
      </c>
      <c r="B79" s="38" t="s">
        <v>60</v>
      </c>
      <c r="C79" s="33" t="s">
        <v>4</v>
      </c>
      <c r="D79" s="51">
        <v>228909.41540125999</v>
      </c>
      <c r="E79" s="51">
        <v>239492.09446970999</v>
      </c>
      <c r="F79" s="51">
        <v>248373.03713287</v>
      </c>
      <c r="G79" s="51">
        <v>246302.31959540001</v>
      </c>
      <c r="H79" s="51">
        <v>253274.43235587</v>
      </c>
      <c r="I79" s="36"/>
      <c r="J79" s="36">
        <f>H79/D79-1</f>
        <v>0.10643955781329506</v>
      </c>
      <c r="K79" s="37">
        <f>H79-D79</f>
        <v>24365.016954610008</v>
      </c>
      <c r="L79" s="36">
        <f>H79/G79-1</f>
        <v>2.8307133980398858E-2</v>
      </c>
      <c r="M79" s="37" t="s">
        <v>267</v>
      </c>
      <c r="N79" s="36" t="s">
        <v>267</v>
      </c>
      <c r="O79" s="203"/>
      <c r="P79" s="202"/>
      <c r="R79" s="209"/>
    </row>
    <row r="80" spans="1:18" x14ac:dyDescent="0.25">
      <c r="A80" s="22">
        <v>79</v>
      </c>
      <c r="B80" s="23" t="s">
        <v>61</v>
      </c>
      <c r="C80" s="22" t="s">
        <v>4</v>
      </c>
      <c r="D80" s="49">
        <v>428785.47114565998</v>
      </c>
      <c r="E80" s="49">
        <v>444115.32901078003</v>
      </c>
      <c r="F80" s="49">
        <v>460498.06345865002</v>
      </c>
      <c r="G80" s="49">
        <v>491381.04434990999</v>
      </c>
      <c r="H80" s="49">
        <v>526822.69866533997</v>
      </c>
      <c r="J80" s="25">
        <f>H80/D80-1</f>
        <v>0.22863934092201643</v>
      </c>
      <c r="K80" s="26">
        <f>H80-D80</f>
        <v>98037.227519679989</v>
      </c>
      <c r="L80" s="25">
        <f>H80/G80-1</f>
        <v>7.2126620924742424E-2</v>
      </c>
      <c r="M80" s="26" t="s">
        <v>267</v>
      </c>
      <c r="N80" s="25" t="s">
        <v>267</v>
      </c>
      <c r="O80" s="203"/>
      <c r="P80" s="202"/>
      <c r="R80" s="209"/>
    </row>
    <row r="81" spans="1:18" x14ac:dyDescent="0.25">
      <c r="A81" s="33">
        <v>80</v>
      </c>
      <c r="B81" s="38" t="s">
        <v>61</v>
      </c>
      <c r="C81" s="33" t="s">
        <v>3</v>
      </c>
      <c r="D81" s="59">
        <v>1.8731665990847652E-2</v>
      </c>
      <c r="E81" s="59">
        <v>1.854404964782</v>
      </c>
      <c r="F81" s="59">
        <v>1.8540581891429999</v>
      </c>
      <c r="G81" s="59">
        <v>1.995032142438</v>
      </c>
      <c r="H81" s="59">
        <v>2.080046903135</v>
      </c>
      <c r="J81" s="52">
        <f>H81-D81</f>
        <v>2.0613152371441523</v>
      </c>
      <c r="K81" s="37" t="s">
        <v>267</v>
      </c>
      <c r="L81" s="52">
        <f>H81-G81</f>
        <v>8.501476069699998E-2</v>
      </c>
      <c r="M81" s="37" t="s">
        <v>267</v>
      </c>
      <c r="N81" s="36" t="s">
        <v>267</v>
      </c>
      <c r="O81" s="203"/>
      <c r="P81" s="202"/>
      <c r="R81" s="209"/>
    </row>
    <row r="82" spans="1:18" x14ac:dyDescent="0.25">
      <c r="A82" s="22">
        <v>81</v>
      </c>
      <c r="B82" s="23" t="s">
        <v>62</v>
      </c>
      <c r="C82" s="22" t="s">
        <v>4</v>
      </c>
      <c r="D82" s="49">
        <v>200741.38471972998</v>
      </c>
      <c r="E82" s="49">
        <v>218959.00157416999</v>
      </c>
      <c r="F82" s="49">
        <v>219609.17180243001</v>
      </c>
      <c r="G82" s="49">
        <v>219279.37182043001</v>
      </c>
      <c r="H82" s="49">
        <v>220631.20249815</v>
      </c>
      <c r="J82" s="25">
        <f>H82/D82-1</f>
        <v>9.9081800228635775E-2</v>
      </c>
      <c r="K82" s="26">
        <f>H82-D82</f>
        <v>19889.817778420023</v>
      </c>
      <c r="L82" s="25">
        <f>H82/G82-1</f>
        <v>6.1648784675789603E-3</v>
      </c>
      <c r="M82" s="26" t="s">
        <v>267</v>
      </c>
      <c r="N82" s="25" t="s">
        <v>267</v>
      </c>
      <c r="O82" s="203"/>
      <c r="P82" s="202"/>
      <c r="R82" s="209"/>
    </row>
    <row r="83" spans="1:18" ht="22.5" x14ac:dyDescent="0.25">
      <c r="A83" s="33">
        <v>82</v>
      </c>
      <c r="B83" s="38" t="s">
        <v>63</v>
      </c>
      <c r="C83" s="33" t="s">
        <v>4</v>
      </c>
      <c r="D83" s="60" t="s">
        <v>267</v>
      </c>
      <c r="E83" s="60">
        <v>23291.93947238</v>
      </c>
      <c r="F83" s="60" t="s">
        <v>281</v>
      </c>
      <c r="G83" s="60" t="s">
        <v>281</v>
      </c>
      <c r="H83" s="60" t="s">
        <v>281</v>
      </c>
      <c r="J83" s="33" t="s">
        <v>267</v>
      </c>
      <c r="K83" s="37" t="s">
        <v>267</v>
      </c>
      <c r="L83" s="33" t="s">
        <v>267</v>
      </c>
      <c r="M83" s="37" t="s">
        <v>267</v>
      </c>
      <c r="N83" s="36" t="s">
        <v>267</v>
      </c>
      <c r="O83" s="202"/>
      <c r="P83" s="202"/>
      <c r="R83" s="209"/>
    </row>
    <row r="84" spans="1:18" x14ac:dyDescent="0.25">
      <c r="A84" s="33">
        <v>83</v>
      </c>
      <c r="B84" s="38" t="s">
        <v>64</v>
      </c>
      <c r="C84" s="33" t="s">
        <v>4</v>
      </c>
      <c r="D84" s="60" t="s">
        <v>267</v>
      </c>
      <c r="E84" s="60">
        <v>26140.8158262</v>
      </c>
      <c r="F84" s="60" t="s">
        <v>281</v>
      </c>
      <c r="G84" s="60" t="s">
        <v>281</v>
      </c>
      <c r="H84" s="60" t="s">
        <v>281</v>
      </c>
      <c r="J84" s="33" t="s">
        <v>267</v>
      </c>
      <c r="K84" s="37" t="s">
        <v>267</v>
      </c>
      <c r="L84" s="33" t="s">
        <v>267</v>
      </c>
      <c r="M84" s="37" t="s">
        <v>267</v>
      </c>
      <c r="N84" s="36" t="s">
        <v>267</v>
      </c>
      <c r="O84" s="202"/>
      <c r="P84" s="202"/>
      <c r="R84" s="209"/>
    </row>
    <row r="85" spans="1:18" x14ac:dyDescent="0.25">
      <c r="A85" s="33">
        <v>84</v>
      </c>
      <c r="B85" s="38" t="s">
        <v>65</v>
      </c>
      <c r="C85" s="33" t="s">
        <v>4</v>
      </c>
      <c r="D85" s="60" t="s">
        <v>267</v>
      </c>
      <c r="E85" s="60">
        <v>8.3431630000000006</v>
      </c>
      <c r="F85" s="60" t="s">
        <v>281</v>
      </c>
      <c r="G85" s="60" t="s">
        <v>281</v>
      </c>
      <c r="H85" s="60" t="s">
        <v>281</v>
      </c>
      <c r="J85" s="33" t="s">
        <v>267</v>
      </c>
      <c r="K85" s="37" t="s">
        <v>267</v>
      </c>
      <c r="L85" s="33" t="s">
        <v>267</v>
      </c>
      <c r="M85" s="37" t="s">
        <v>267</v>
      </c>
      <c r="N85" s="36" t="s">
        <v>267</v>
      </c>
      <c r="O85" s="202"/>
      <c r="P85" s="202"/>
      <c r="R85" s="209"/>
    </row>
    <row r="86" spans="1:18" x14ac:dyDescent="0.25">
      <c r="A86" s="22">
        <v>85</v>
      </c>
      <c r="B86" s="23" t="s">
        <v>66</v>
      </c>
      <c r="C86" s="22" t="s">
        <v>3</v>
      </c>
      <c r="D86" s="61" t="s">
        <v>267</v>
      </c>
      <c r="E86" s="61">
        <v>22.6</v>
      </c>
      <c r="F86" s="61" t="s">
        <v>281</v>
      </c>
      <c r="G86" s="60" t="s">
        <v>281</v>
      </c>
      <c r="H86" s="60" t="s">
        <v>281</v>
      </c>
      <c r="J86" s="33" t="s">
        <v>267</v>
      </c>
      <c r="K86" s="26" t="s">
        <v>267</v>
      </c>
      <c r="L86" s="22" t="s">
        <v>267</v>
      </c>
      <c r="M86" s="26" t="s">
        <v>267</v>
      </c>
      <c r="N86" s="25" t="s">
        <v>267</v>
      </c>
      <c r="O86" s="202"/>
      <c r="P86" s="202"/>
      <c r="R86" s="209"/>
    </row>
    <row r="87" spans="1:18" x14ac:dyDescent="0.25">
      <c r="A87" s="17">
        <v>86</v>
      </c>
      <c r="B87" s="18" t="s">
        <v>67</v>
      </c>
      <c r="C87" s="17" t="s">
        <v>4</v>
      </c>
      <c r="D87" s="41">
        <v>2016548.83231717</v>
      </c>
      <c r="E87" s="41">
        <v>2077928.2728022099</v>
      </c>
      <c r="F87" s="41">
        <v>2233261.44830873</v>
      </c>
      <c r="G87" s="41">
        <v>2228612.2131784698</v>
      </c>
      <c r="H87" s="41">
        <v>2361901.50422255</v>
      </c>
      <c r="J87" s="20">
        <f t="shared" ref="J87:J92" si="6">H87/D87-1</f>
        <v>0.17125926551877413</v>
      </c>
      <c r="K87" s="21">
        <f t="shared" ref="K87:K92" si="7">H87-D87</f>
        <v>345352.67190537998</v>
      </c>
      <c r="L87" s="20">
        <f t="shared" ref="L87:L92" si="8">H87/G87-1</f>
        <v>5.9808202726297388E-2</v>
      </c>
      <c r="M87" s="21">
        <f t="shared" ref="M87:M92" si="9">H87-G87</f>
        <v>133289.29104408016</v>
      </c>
      <c r="N87" s="20" t="s">
        <v>267</v>
      </c>
      <c r="O87" s="202"/>
      <c r="P87" s="202"/>
      <c r="R87" s="209"/>
    </row>
    <row r="88" spans="1:18" x14ac:dyDescent="0.25">
      <c r="A88" s="53">
        <v>87</v>
      </c>
      <c r="B88" s="38" t="s">
        <v>68</v>
      </c>
      <c r="C88" s="53" t="s">
        <v>4</v>
      </c>
      <c r="D88" s="62">
        <v>1039533.50049296</v>
      </c>
      <c r="E88" s="62">
        <v>1099113.8309891301</v>
      </c>
      <c r="F88" s="62">
        <v>1154557.53125038</v>
      </c>
      <c r="G88" s="62">
        <v>1180561.44423773</v>
      </c>
      <c r="H88" s="62">
        <v>1272501.0451541999</v>
      </c>
      <c r="J88" s="58">
        <f t="shared" si="6"/>
        <v>0.22410777964419992</v>
      </c>
      <c r="K88" s="57">
        <f t="shared" si="7"/>
        <v>232967.54466123995</v>
      </c>
      <c r="L88" s="58">
        <f t="shared" si="8"/>
        <v>7.7877861728606446E-2</v>
      </c>
      <c r="M88" s="57">
        <f t="shared" si="9"/>
        <v>91939.600916469935</v>
      </c>
      <c r="N88" s="58" t="s">
        <v>267</v>
      </c>
      <c r="O88" s="202"/>
      <c r="P88" s="202"/>
      <c r="R88" s="209"/>
    </row>
    <row r="89" spans="1:18" x14ac:dyDescent="0.25">
      <c r="A89" s="53">
        <v>88</v>
      </c>
      <c r="B89" s="54" t="s">
        <v>69</v>
      </c>
      <c r="C89" s="53" t="s">
        <v>4</v>
      </c>
      <c r="D89" s="62">
        <v>977015.33182421001</v>
      </c>
      <c r="E89" s="62">
        <v>978814.44181307999</v>
      </c>
      <c r="F89" s="62">
        <v>1078703.9170583501</v>
      </c>
      <c r="G89" s="62">
        <v>1048050.76894074</v>
      </c>
      <c r="H89" s="62">
        <v>1089400.45906835</v>
      </c>
      <c r="J89" s="58">
        <f t="shared" si="6"/>
        <v>0.11502903136054465</v>
      </c>
      <c r="K89" s="57">
        <f t="shared" si="7"/>
        <v>112385.12724414002</v>
      </c>
      <c r="L89" s="58">
        <f t="shared" si="8"/>
        <v>3.9453899899717593E-2</v>
      </c>
      <c r="M89" s="57">
        <f t="shared" si="9"/>
        <v>41349.690127609996</v>
      </c>
      <c r="N89" s="58" t="s">
        <v>267</v>
      </c>
      <c r="O89" s="202"/>
      <c r="P89" s="202"/>
      <c r="R89" s="209"/>
    </row>
    <row r="90" spans="1:18" x14ac:dyDescent="0.25">
      <c r="A90" s="53">
        <v>89</v>
      </c>
      <c r="B90" s="54" t="s">
        <v>70</v>
      </c>
      <c r="C90" s="53" t="s">
        <v>4</v>
      </c>
      <c r="D90" s="62">
        <v>681498.07746482</v>
      </c>
      <c r="E90" s="62">
        <v>678957.58895109</v>
      </c>
      <c r="F90" s="62">
        <v>757844.91222901002</v>
      </c>
      <c r="G90" s="62">
        <v>736409.64836635999</v>
      </c>
      <c r="H90" s="62">
        <v>748285.50000702997</v>
      </c>
      <c r="J90" s="58">
        <f t="shared" si="6"/>
        <v>9.8000896481850619E-2</v>
      </c>
      <c r="K90" s="57">
        <f t="shared" si="7"/>
        <v>66787.42254220997</v>
      </c>
      <c r="L90" s="58">
        <f t="shared" si="8"/>
        <v>1.6126692075552285E-2</v>
      </c>
      <c r="M90" s="57">
        <f t="shared" si="9"/>
        <v>11875.851640669978</v>
      </c>
      <c r="N90" s="58" t="s">
        <v>267</v>
      </c>
      <c r="O90" s="202"/>
      <c r="P90" s="202"/>
      <c r="R90" s="209"/>
    </row>
    <row r="91" spans="1:18" x14ac:dyDescent="0.25">
      <c r="A91" s="53">
        <v>90</v>
      </c>
      <c r="B91" s="54" t="s">
        <v>71</v>
      </c>
      <c r="C91" s="53" t="s">
        <v>4</v>
      </c>
      <c r="D91" s="62">
        <v>200980.55261471</v>
      </c>
      <c r="E91" s="62">
        <v>199267.58513815</v>
      </c>
      <c r="F91" s="62">
        <v>226290.19229840999</v>
      </c>
      <c r="G91" s="62">
        <v>219082.83491410001</v>
      </c>
      <c r="H91" s="62">
        <v>245004.64942328</v>
      </c>
      <c r="J91" s="58">
        <f t="shared" si="6"/>
        <v>0.21904655070267642</v>
      </c>
      <c r="K91" s="57">
        <f t="shared" si="7"/>
        <v>44024.096808570001</v>
      </c>
      <c r="L91" s="58">
        <f t="shared" si="8"/>
        <v>0.1183196963803379</v>
      </c>
      <c r="M91" s="57">
        <f t="shared" si="9"/>
        <v>25921.814509179996</v>
      </c>
      <c r="N91" s="58" t="s">
        <v>267</v>
      </c>
      <c r="O91" s="202"/>
      <c r="P91" s="202"/>
      <c r="R91" s="209"/>
    </row>
    <row r="92" spans="1:18" x14ac:dyDescent="0.25">
      <c r="A92" s="53">
        <v>91</v>
      </c>
      <c r="B92" s="54" t="s">
        <v>72</v>
      </c>
      <c r="C92" s="53" t="s">
        <v>4</v>
      </c>
      <c r="D92" s="62">
        <v>92244.357482769992</v>
      </c>
      <c r="E92" s="62">
        <v>95197.784916470002</v>
      </c>
      <c r="F92" s="62">
        <v>87367.760695599995</v>
      </c>
      <c r="G92" s="62">
        <v>90049.533899279995</v>
      </c>
      <c r="H92" s="62">
        <v>87142.859020230098</v>
      </c>
      <c r="J92" s="58">
        <f t="shared" si="6"/>
        <v>-5.5304179049572633E-2</v>
      </c>
      <c r="K92" s="57">
        <f t="shared" si="7"/>
        <v>-5101.4984625398938</v>
      </c>
      <c r="L92" s="58">
        <f t="shared" si="8"/>
        <v>-3.2278622144796487E-2</v>
      </c>
      <c r="M92" s="57">
        <f t="shared" si="9"/>
        <v>-2906.6748790498968</v>
      </c>
      <c r="N92" s="58" t="s">
        <v>267</v>
      </c>
      <c r="O92" s="202"/>
      <c r="P92" s="202"/>
      <c r="R92" s="209"/>
    </row>
    <row r="93" spans="1:18" ht="22.5" x14ac:dyDescent="0.25">
      <c r="A93" s="33">
        <v>92</v>
      </c>
      <c r="B93" s="38" t="s">
        <v>73</v>
      </c>
      <c r="C93" s="33" t="s">
        <v>3</v>
      </c>
      <c r="D93" s="51">
        <v>15.741223534521209</v>
      </c>
      <c r="E93" s="51">
        <v>13.5</v>
      </c>
      <c r="F93" s="51">
        <v>17.013494287001141</v>
      </c>
      <c r="G93" s="62">
        <v>14.353197548580688</v>
      </c>
      <c r="H93" s="45">
        <v>17.188801798899998</v>
      </c>
      <c r="J93" s="52">
        <f>H93-D93</f>
        <v>1.4475782643787891</v>
      </c>
      <c r="K93" s="37" t="s">
        <v>267</v>
      </c>
      <c r="L93" s="33" t="s">
        <v>267</v>
      </c>
      <c r="M93" s="37" t="s">
        <v>267</v>
      </c>
      <c r="N93" s="36" t="s">
        <v>267</v>
      </c>
      <c r="O93" s="202"/>
      <c r="P93" s="202"/>
      <c r="R93" s="209"/>
    </row>
    <row r="94" spans="1:18" x14ac:dyDescent="0.25">
      <c r="A94" s="33">
        <v>93</v>
      </c>
      <c r="B94" s="54" t="s">
        <v>68</v>
      </c>
      <c r="C94" s="33" t="s">
        <v>3</v>
      </c>
      <c r="D94" s="51">
        <v>28.88742163401481</v>
      </c>
      <c r="E94" s="51">
        <v>24.2</v>
      </c>
      <c r="F94" s="51">
        <v>24.433792721623448</v>
      </c>
      <c r="G94" s="62">
        <v>20.03619343027443</v>
      </c>
      <c r="H94" s="45">
        <v>22.498463116500002</v>
      </c>
      <c r="J94" s="52">
        <f>H94-D94</f>
        <v>-6.3889585175148085</v>
      </c>
      <c r="K94" s="37" t="s">
        <v>267</v>
      </c>
      <c r="L94" s="33" t="s">
        <v>267</v>
      </c>
      <c r="M94" s="37" t="s">
        <v>267</v>
      </c>
      <c r="N94" s="36" t="s">
        <v>267</v>
      </c>
      <c r="O94" s="202"/>
      <c r="P94" s="202"/>
      <c r="R94" s="209"/>
    </row>
    <row r="95" spans="1:18" x14ac:dyDescent="0.25">
      <c r="A95" s="33">
        <v>94</v>
      </c>
      <c r="B95" s="54" t="s">
        <v>69</v>
      </c>
      <c r="C95" s="33" t="s">
        <v>3</v>
      </c>
      <c r="D95" s="51">
        <v>4.4101874464873791</v>
      </c>
      <c r="E95" s="51">
        <v>3.4</v>
      </c>
      <c r="F95" s="51">
        <v>9.9930955223515472</v>
      </c>
      <c r="G95" s="62">
        <v>8.5635080939551642</v>
      </c>
      <c r="H95" s="45">
        <v>11.541472068899999</v>
      </c>
      <c r="J95" s="52">
        <f>H95-D95</f>
        <v>7.1312846224126201</v>
      </c>
      <c r="K95" s="37" t="s">
        <v>267</v>
      </c>
      <c r="L95" s="33" t="s">
        <v>267</v>
      </c>
      <c r="M95" s="37" t="s">
        <v>267</v>
      </c>
      <c r="N95" s="36" t="s">
        <v>267</v>
      </c>
      <c r="O95" s="202"/>
      <c r="P95" s="202"/>
      <c r="R95" s="209"/>
    </row>
    <row r="96" spans="1:18" x14ac:dyDescent="0.25">
      <c r="A96" s="33">
        <v>95</v>
      </c>
      <c r="B96" s="38" t="s">
        <v>74</v>
      </c>
      <c r="C96" s="33" t="s">
        <v>4</v>
      </c>
      <c r="D96" s="51">
        <v>417370.0883032002</v>
      </c>
      <c r="E96" s="51">
        <v>10036.965196654201</v>
      </c>
      <c r="F96" s="51">
        <v>464025.89376263198</v>
      </c>
      <c r="G96" s="62">
        <v>504892.70338227041</v>
      </c>
      <c r="H96" s="45">
        <v>563689.33679571899</v>
      </c>
      <c r="J96" s="36">
        <f>H96/D96-1</f>
        <v>0.35057435257848324</v>
      </c>
      <c r="K96" s="37">
        <f>H96-D96</f>
        <v>146319.24849251879</v>
      </c>
      <c r="L96" s="36">
        <f>H96/G96-1</f>
        <v>0.11645371980931918</v>
      </c>
      <c r="M96" s="37">
        <f>H96-G96</f>
        <v>58796.633413448581</v>
      </c>
      <c r="N96" s="36" t="s">
        <v>267</v>
      </c>
      <c r="O96" s="202"/>
      <c r="P96" s="202"/>
      <c r="R96" s="209"/>
    </row>
    <row r="97" spans="1:20" x14ac:dyDescent="0.25">
      <c r="A97" s="33">
        <v>96</v>
      </c>
      <c r="B97" s="38" t="s">
        <v>75</v>
      </c>
      <c r="C97" s="33" t="s">
        <v>4</v>
      </c>
      <c r="D97" s="51">
        <v>47700.457072430007</v>
      </c>
      <c r="E97" s="51">
        <v>38248.716673625502</v>
      </c>
      <c r="F97" s="51">
        <v>39704.023286160002</v>
      </c>
      <c r="G97" s="62">
        <v>44423.456352150002</v>
      </c>
      <c r="H97" s="45">
        <v>40193.126414550003</v>
      </c>
      <c r="J97" s="36">
        <f>H97/D97-1</f>
        <v>-0.1573848788593496</v>
      </c>
      <c r="K97" s="37">
        <f>H97-D97</f>
        <v>-7507.3306578800039</v>
      </c>
      <c r="L97" s="36">
        <f>H97/G97-1</f>
        <v>-9.5227393025560048E-2</v>
      </c>
      <c r="M97" s="37">
        <f>H97-G97</f>
        <v>-4230.3299375999995</v>
      </c>
      <c r="N97" s="36" t="s">
        <v>267</v>
      </c>
      <c r="O97" s="202"/>
      <c r="P97" s="202"/>
      <c r="R97" s="209"/>
    </row>
    <row r="98" spans="1:20" x14ac:dyDescent="0.25">
      <c r="A98" s="33">
        <v>97</v>
      </c>
      <c r="B98" s="38" t="s">
        <v>76</v>
      </c>
      <c r="C98" s="33" t="s">
        <v>3</v>
      </c>
      <c r="D98" s="51">
        <v>6.0299370696363495</v>
      </c>
      <c r="E98" s="51">
        <v>4.7200965373999999</v>
      </c>
      <c r="F98" s="51">
        <v>4.7502673513999998</v>
      </c>
      <c r="G98" s="62">
        <v>5.1053340706224111</v>
      </c>
      <c r="H98" s="45">
        <v>4.4283016357999996</v>
      </c>
      <c r="J98" s="52">
        <f>H98-D98</f>
        <v>-1.6016354338363499</v>
      </c>
      <c r="K98" s="37" t="s">
        <v>267</v>
      </c>
      <c r="L98" s="52">
        <f>H98-G98</f>
        <v>-0.67703243482241149</v>
      </c>
      <c r="M98" s="37" t="s">
        <v>267</v>
      </c>
      <c r="N98" s="36" t="s">
        <v>267</v>
      </c>
      <c r="O98" s="202"/>
      <c r="P98" s="202"/>
      <c r="R98" s="209"/>
    </row>
    <row r="99" spans="1:20" ht="22.5" x14ac:dyDescent="0.25">
      <c r="A99" s="33">
        <v>98</v>
      </c>
      <c r="B99" s="38" t="s">
        <v>77</v>
      </c>
      <c r="C99" s="33" t="s">
        <v>3</v>
      </c>
      <c r="D99" s="51">
        <v>39.228438165879695</v>
      </c>
      <c r="E99" s="51">
        <v>32.229373332099996</v>
      </c>
      <c r="F99" s="51">
        <v>37.426300039799997</v>
      </c>
      <c r="G99" s="62">
        <v>39.043943333901055</v>
      </c>
      <c r="H99" s="45">
        <v>38.428444974100003</v>
      </c>
      <c r="J99" s="52">
        <f>H99-D99</f>
        <v>-0.79999319177969141</v>
      </c>
      <c r="K99" s="37" t="s">
        <v>267</v>
      </c>
      <c r="L99" s="52">
        <f>H99-G99</f>
        <v>-0.61549835980105172</v>
      </c>
      <c r="M99" s="37" t="s">
        <v>267</v>
      </c>
      <c r="N99" s="36" t="s">
        <v>267</v>
      </c>
      <c r="O99" s="202"/>
      <c r="P99" s="202"/>
      <c r="R99" s="209"/>
    </row>
    <row r="100" spans="1:20" x14ac:dyDescent="0.25">
      <c r="A100" s="33">
        <v>99</v>
      </c>
      <c r="B100" s="38" t="s">
        <v>78</v>
      </c>
      <c r="C100" s="33" t="s">
        <v>3</v>
      </c>
      <c r="D100" s="51">
        <v>24.529166893158422</v>
      </c>
      <c r="E100" s="51">
        <v>24.3004753974</v>
      </c>
      <c r="F100" s="51">
        <v>23.656950173800002</v>
      </c>
      <c r="G100" s="62">
        <v>24.146067969195741</v>
      </c>
      <c r="H100" s="45">
        <v>23.678238521499999</v>
      </c>
      <c r="J100" s="52">
        <f>H100-D100</f>
        <v>-0.85092837165842283</v>
      </c>
      <c r="K100" s="37" t="s">
        <v>267</v>
      </c>
      <c r="L100" s="52">
        <f>H100-G100</f>
        <v>-0.46782944769574186</v>
      </c>
      <c r="M100" s="37" t="s">
        <v>267</v>
      </c>
      <c r="N100" s="36" t="s">
        <v>267</v>
      </c>
      <c r="O100" s="202"/>
      <c r="P100" s="202"/>
      <c r="R100" s="209"/>
    </row>
    <row r="101" spans="1:20" x14ac:dyDescent="0.25">
      <c r="A101" s="17">
        <v>100</v>
      </c>
      <c r="B101" s="18" t="s">
        <v>79</v>
      </c>
      <c r="C101" s="17" t="s">
        <v>4</v>
      </c>
      <c r="D101" s="41">
        <v>187767.93183468</v>
      </c>
      <c r="E101" s="41">
        <v>247443.95527548599</v>
      </c>
      <c r="F101" s="41">
        <v>71572.246022849999</v>
      </c>
      <c r="G101" s="41">
        <v>149114.17354409001</v>
      </c>
      <c r="H101" s="41">
        <v>230578.37096063001</v>
      </c>
      <c r="J101" s="72">
        <f>H101/D101-1</f>
        <v>0.22799654183570817</v>
      </c>
      <c r="K101" s="21">
        <f>H101-D101</f>
        <v>42810.439125950012</v>
      </c>
      <c r="L101" s="20" t="s">
        <v>267</v>
      </c>
      <c r="M101" s="21" t="s">
        <v>267</v>
      </c>
      <c r="N101" s="20" t="s">
        <v>267</v>
      </c>
      <c r="O101" s="202"/>
      <c r="P101" s="203"/>
      <c r="Q101" s="203"/>
      <c r="R101" s="211"/>
      <c r="S101" s="202"/>
      <c r="T101" s="202"/>
    </row>
    <row r="102" spans="1:20" x14ac:dyDescent="0.25">
      <c r="A102" s="17">
        <v>101</v>
      </c>
      <c r="B102" s="18" t="s">
        <v>80</v>
      </c>
      <c r="C102" s="17" t="s">
        <v>4</v>
      </c>
      <c r="D102" s="41">
        <v>150419.50487899</v>
      </c>
      <c r="E102" s="41">
        <v>207350.270589155</v>
      </c>
      <c r="F102" s="41">
        <v>58349.886148090001</v>
      </c>
      <c r="G102" s="41">
        <v>121802.91170655</v>
      </c>
      <c r="H102" s="41">
        <v>186330.65681141001</v>
      </c>
      <c r="J102" s="72">
        <f t="shared" ref="J102:J132" si="10">H102/D102-1</f>
        <v>0.23873999559638182</v>
      </c>
      <c r="K102" s="21">
        <f t="shared" ref="K102:K132" si="11">H102-D102</f>
        <v>35911.151932420005</v>
      </c>
      <c r="L102" s="20" t="s">
        <v>267</v>
      </c>
      <c r="M102" s="21" t="s">
        <v>267</v>
      </c>
      <c r="N102" s="20" t="s">
        <v>267</v>
      </c>
      <c r="O102" s="202"/>
      <c r="P102" s="202"/>
      <c r="Q102" s="202"/>
      <c r="R102" s="211"/>
      <c r="S102" s="202"/>
      <c r="T102" s="202"/>
    </row>
    <row r="103" spans="1:20" x14ac:dyDescent="0.25">
      <c r="A103" s="17">
        <v>102</v>
      </c>
      <c r="B103" s="18" t="s">
        <v>81</v>
      </c>
      <c r="C103" s="17" t="s">
        <v>4</v>
      </c>
      <c r="D103" s="41">
        <v>3224979.5323906802</v>
      </c>
      <c r="E103" s="41">
        <v>3334657.3671808699</v>
      </c>
      <c r="F103" s="41">
        <v>3533114.4723888198</v>
      </c>
      <c r="G103" s="41">
        <v>3603643.0062065399</v>
      </c>
      <c r="H103" s="41">
        <v>3833232.8609119402</v>
      </c>
      <c r="J103" s="72">
        <f t="shared" si="10"/>
        <v>0.18860688026455819</v>
      </c>
      <c r="K103" s="21">
        <f t="shared" si="11"/>
        <v>608253.32852126006</v>
      </c>
      <c r="L103" s="20">
        <f>H103/G103-1</f>
        <v>6.371048805610835E-2</v>
      </c>
      <c r="M103" s="21">
        <f>H103-G103</f>
        <v>229589.8547054003</v>
      </c>
      <c r="N103" s="20" t="s">
        <v>267</v>
      </c>
      <c r="O103" s="202"/>
      <c r="P103" s="202"/>
      <c r="Q103" s="202"/>
      <c r="R103" s="211"/>
      <c r="S103" s="202"/>
      <c r="T103" s="202"/>
    </row>
    <row r="104" spans="1:20" x14ac:dyDescent="0.25">
      <c r="A104" s="22">
        <v>103</v>
      </c>
      <c r="B104" s="23" t="s">
        <v>82</v>
      </c>
      <c r="C104" s="22" t="s">
        <v>4</v>
      </c>
      <c r="D104" s="49">
        <v>788621.13656976994</v>
      </c>
      <c r="E104" s="49">
        <v>841037.61975422001</v>
      </c>
      <c r="F104" s="49">
        <v>867387.30975255999</v>
      </c>
      <c r="G104" s="49">
        <v>912908.58821447997</v>
      </c>
      <c r="H104" s="49">
        <v>1014381.95671399</v>
      </c>
      <c r="J104" s="25">
        <f t="shared" si="10"/>
        <v>0.28627284975673084</v>
      </c>
      <c r="K104" s="26">
        <f t="shared" si="11"/>
        <v>225760.82014422002</v>
      </c>
      <c r="L104" s="25">
        <f t="shared" ref="L104:L132" si="12">H104/G104-1</f>
        <v>0.11115392034812333</v>
      </c>
      <c r="M104" s="26">
        <f t="shared" ref="M104:M132" si="13">H104-G104</f>
        <v>101473.36849950999</v>
      </c>
      <c r="N104" s="25">
        <f>H104/H103</f>
        <v>0.26462831597260822</v>
      </c>
      <c r="O104" s="204"/>
      <c r="P104" s="205"/>
      <c r="Q104" s="204"/>
      <c r="R104" s="211"/>
      <c r="S104" s="205"/>
      <c r="T104" s="202"/>
    </row>
    <row r="105" spans="1:20" x14ac:dyDescent="0.25">
      <c r="A105" s="22">
        <v>104</v>
      </c>
      <c r="B105" s="23" t="s">
        <v>83</v>
      </c>
      <c r="C105" s="22" t="s">
        <v>4</v>
      </c>
      <c r="D105" s="49">
        <v>625286.15398441989</v>
      </c>
      <c r="E105" s="49">
        <v>640251.84282571496</v>
      </c>
      <c r="F105" s="49">
        <v>602262.02029212005</v>
      </c>
      <c r="G105" s="49">
        <v>593230.60556139995</v>
      </c>
      <c r="H105" s="49">
        <v>586282.89698246005</v>
      </c>
      <c r="J105" s="25">
        <f t="shared" si="10"/>
        <v>-6.2376652279000688E-2</v>
      </c>
      <c r="K105" s="26">
        <f t="shared" si="11"/>
        <v>-39003.257001959835</v>
      </c>
      <c r="L105" s="25">
        <f t="shared" si="12"/>
        <v>-1.171164891663834E-2</v>
      </c>
      <c r="M105" s="26">
        <f t="shared" si="13"/>
        <v>-6947.7085789398989</v>
      </c>
      <c r="N105" s="25">
        <f>H105/H103</f>
        <v>0.1529473732109719</v>
      </c>
      <c r="O105" s="204"/>
      <c r="P105" s="205"/>
      <c r="Q105" s="204"/>
      <c r="R105" s="211"/>
      <c r="S105" s="205"/>
      <c r="T105" s="202"/>
    </row>
    <row r="106" spans="1:20" x14ac:dyDescent="0.25">
      <c r="A106" s="22">
        <v>105</v>
      </c>
      <c r="B106" s="23" t="s">
        <v>84</v>
      </c>
      <c r="C106" s="22" t="s">
        <v>4</v>
      </c>
      <c r="D106" s="49">
        <v>623023.05991277006</v>
      </c>
      <c r="E106" s="49">
        <v>638202.03296997002</v>
      </c>
      <c r="F106" s="49">
        <v>688576.19887154002</v>
      </c>
      <c r="G106" s="49">
        <v>655188.44504262996</v>
      </c>
      <c r="H106" s="49">
        <v>749013.82864635997</v>
      </c>
      <c r="J106" s="25">
        <f t="shared" si="10"/>
        <v>0.20222488835522401</v>
      </c>
      <c r="K106" s="26">
        <f t="shared" si="11"/>
        <v>125990.76873358991</v>
      </c>
      <c r="L106" s="25">
        <f t="shared" si="12"/>
        <v>0.14320366043333577</v>
      </c>
      <c r="M106" s="26">
        <f t="shared" si="13"/>
        <v>93825.383603730006</v>
      </c>
      <c r="N106" s="25">
        <f>H106/H103</f>
        <v>0.19540003329413355</v>
      </c>
      <c r="O106" s="204"/>
      <c r="P106" s="205"/>
      <c r="Q106" s="204"/>
      <c r="R106" s="211"/>
      <c r="S106" s="205"/>
      <c r="T106" s="202"/>
    </row>
    <row r="107" spans="1:20" x14ac:dyDescent="0.25">
      <c r="A107" s="33">
        <v>106</v>
      </c>
      <c r="B107" s="54" t="s">
        <v>85</v>
      </c>
      <c r="C107" s="33" t="s">
        <v>4</v>
      </c>
      <c r="D107" s="51">
        <v>584200.04655859002</v>
      </c>
      <c r="E107" s="51">
        <v>591120.97858974</v>
      </c>
      <c r="F107" s="51">
        <v>638607.22005032003</v>
      </c>
      <c r="G107" s="51">
        <v>598857.01667239994</v>
      </c>
      <c r="H107" s="51">
        <v>685821.66861688998</v>
      </c>
      <c r="J107" s="36">
        <f t="shared" si="10"/>
        <v>0.17395004101237821</v>
      </c>
      <c r="K107" s="37">
        <f t="shared" si="11"/>
        <v>101621.62205829995</v>
      </c>
      <c r="L107" s="36">
        <f t="shared" si="12"/>
        <v>0.14521772229991825</v>
      </c>
      <c r="M107" s="37">
        <f t="shared" si="13"/>
        <v>86964.651944490033</v>
      </c>
      <c r="N107" s="36">
        <f>H107/H106</f>
        <v>0.91563285267553374</v>
      </c>
      <c r="O107" s="204"/>
      <c r="P107" s="205"/>
      <c r="Q107" s="204"/>
      <c r="R107" s="211"/>
      <c r="S107" s="205"/>
      <c r="T107" s="202"/>
    </row>
    <row r="108" spans="1:20" x14ac:dyDescent="0.25">
      <c r="A108" s="33">
        <v>107</v>
      </c>
      <c r="B108" s="54" t="s">
        <v>86</v>
      </c>
      <c r="C108" s="33" t="s">
        <v>4</v>
      </c>
      <c r="D108" s="51">
        <v>38823.013354180002</v>
      </c>
      <c r="E108" s="51">
        <v>47081.054380230002</v>
      </c>
      <c r="F108" s="51">
        <v>49968.97882122</v>
      </c>
      <c r="G108" s="51">
        <v>56331.428370230002</v>
      </c>
      <c r="H108" s="51">
        <v>63192.160029469997</v>
      </c>
      <c r="J108" s="36">
        <f t="shared" si="10"/>
        <v>0.62769848525079031</v>
      </c>
      <c r="K108" s="37">
        <f t="shared" si="11"/>
        <v>24369.146675289994</v>
      </c>
      <c r="L108" s="36">
        <f t="shared" si="12"/>
        <v>0.121792254479131</v>
      </c>
      <c r="M108" s="37">
        <f t="shared" si="13"/>
        <v>6860.7316592399948</v>
      </c>
      <c r="N108" s="36">
        <f>H108/H106</f>
        <v>8.4367147324466291E-2</v>
      </c>
      <c r="O108" s="204"/>
      <c r="P108" s="205"/>
      <c r="Q108" s="204"/>
      <c r="R108" s="211"/>
      <c r="S108" s="205"/>
      <c r="T108" s="202"/>
    </row>
    <row r="109" spans="1:20" x14ac:dyDescent="0.25">
      <c r="A109" s="22">
        <v>108</v>
      </c>
      <c r="B109" s="23" t="s">
        <v>87</v>
      </c>
      <c r="C109" s="22" t="s">
        <v>4</v>
      </c>
      <c r="D109" s="49">
        <v>344641.14957083995</v>
      </c>
      <c r="E109" s="49">
        <v>356336.43958884903</v>
      </c>
      <c r="F109" s="49">
        <v>407572.56095913</v>
      </c>
      <c r="G109" s="49">
        <v>433891.68657230999</v>
      </c>
      <c r="H109" s="49">
        <v>445906.62039261003</v>
      </c>
      <c r="J109" s="25">
        <f t="shared" si="10"/>
        <v>0.29382872865840204</v>
      </c>
      <c r="K109" s="26">
        <f t="shared" si="11"/>
        <v>101265.47082177008</v>
      </c>
      <c r="L109" s="25">
        <f t="shared" si="12"/>
        <v>2.7691090177865529E-2</v>
      </c>
      <c r="M109" s="26">
        <f t="shared" si="13"/>
        <v>12014.933820300037</v>
      </c>
      <c r="N109" s="25">
        <f>H109/H103</f>
        <v>0.11632651513024106</v>
      </c>
      <c r="O109" s="204"/>
      <c r="P109" s="205"/>
      <c r="Q109" s="204"/>
      <c r="R109" s="211"/>
      <c r="S109" s="205"/>
      <c r="T109" s="202"/>
    </row>
    <row r="110" spans="1:20" x14ac:dyDescent="0.25">
      <c r="A110" s="33">
        <v>109</v>
      </c>
      <c r="B110" s="54" t="s">
        <v>88</v>
      </c>
      <c r="C110" s="33" t="s">
        <v>4</v>
      </c>
      <c r="D110" s="51">
        <v>154728.21155963998</v>
      </c>
      <c r="E110" s="51">
        <v>129045.35161973001</v>
      </c>
      <c r="F110" s="51">
        <v>206703.85034616999</v>
      </c>
      <c r="G110" s="51">
        <v>184625.12917202999</v>
      </c>
      <c r="H110" s="51">
        <v>176254.34053556001</v>
      </c>
      <c r="J110" s="36">
        <f t="shared" si="10"/>
        <v>0.13912219858899344</v>
      </c>
      <c r="K110" s="37">
        <f t="shared" si="11"/>
        <v>21526.12897592003</v>
      </c>
      <c r="L110" s="36">
        <f t="shared" si="12"/>
        <v>-4.5339378631769289E-2</v>
      </c>
      <c r="M110" s="37">
        <f t="shared" si="13"/>
        <v>-8370.7886364699807</v>
      </c>
      <c r="N110" s="36">
        <f>H110/H109</f>
        <v>0.3952718629303425</v>
      </c>
      <c r="O110" s="204"/>
      <c r="P110" s="205"/>
      <c r="Q110" s="204"/>
      <c r="R110" s="211"/>
      <c r="S110" s="205"/>
      <c r="T110" s="202"/>
    </row>
    <row r="111" spans="1:20" x14ac:dyDescent="0.25">
      <c r="A111" s="33">
        <v>110</v>
      </c>
      <c r="B111" s="54" t="s">
        <v>89</v>
      </c>
      <c r="C111" s="33" t="s">
        <v>4</v>
      </c>
      <c r="D111" s="51">
        <v>87154.388195199994</v>
      </c>
      <c r="E111" s="51">
        <v>127683.84557709099</v>
      </c>
      <c r="F111" s="51">
        <v>88028.265571209995</v>
      </c>
      <c r="G111" s="51">
        <v>146024.62539140001</v>
      </c>
      <c r="H111" s="51">
        <v>167201.69955570999</v>
      </c>
      <c r="J111" s="36">
        <f t="shared" si="10"/>
        <v>0.91845417101922333</v>
      </c>
      <c r="K111" s="37">
        <f t="shared" si="11"/>
        <v>80047.311360509993</v>
      </c>
      <c r="L111" s="36">
        <f t="shared" si="12"/>
        <v>0.14502399240914055</v>
      </c>
      <c r="M111" s="37">
        <f t="shared" si="13"/>
        <v>21177.074164309975</v>
      </c>
      <c r="N111" s="36">
        <f>H111/H109</f>
        <v>0.3749702110466378</v>
      </c>
      <c r="O111" s="204"/>
      <c r="P111" s="205"/>
      <c r="Q111" s="204"/>
      <c r="R111" s="211"/>
      <c r="S111" s="205"/>
      <c r="T111" s="202"/>
    </row>
    <row r="112" spans="1:20" x14ac:dyDescent="0.25">
      <c r="A112" s="33">
        <v>111</v>
      </c>
      <c r="B112" s="54" t="s">
        <v>90</v>
      </c>
      <c r="C112" s="33" t="s">
        <v>4</v>
      </c>
      <c r="D112" s="51">
        <v>31133.35101119</v>
      </c>
      <c r="E112" s="51">
        <v>32531.930980010002</v>
      </c>
      <c r="F112" s="51">
        <v>43889.231675620002</v>
      </c>
      <c r="G112" s="51">
        <v>41918.544601360001</v>
      </c>
      <c r="H112" s="51">
        <v>40665.69498973</v>
      </c>
      <c r="J112" s="36">
        <f t="shared" si="10"/>
        <v>0.30617789826459307</v>
      </c>
      <c r="K112" s="37">
        <f t="shared" si="11"/>
        <v>9532.3439785400005</v>
      </c>
      <c r="L112" s="36">
        <f t="shared" si="12"/>
        <v>-2.9887717322832685E-2</v>
      </c>
      <c r="M112" s="37">
        <f t="shared" si="13"/>
        <v>-1252.8496116300012</v>
      </c>
      <c r="N112" s="36">
        <f>H112/H109</f>
        <v>9.1197782517615095E-2</v>
      </c>
      <c r="O112" s="204"/>
      <c r="P112" s="205"/>
      <c r="Q112" s="204"/>
      <c r="R112" s="211"/>
      <c r="S112" s="205"/>
      <c r="T112" s="202"/>
    </row>
    <row r="113" spans="1:20" x14ac:dyDescent="0.25">
      <c r="A113" s="33">
        <v>112</v>
      </c>
      <c r="B113" s="54" t="s">
        <v>91</v>
      </c>
      <c r="C113" s="33" t="s">
        <v>4</v>
      </c>
      <c r="D113" s="51">
        <v>13654.08623051</v>
      </c>
      <c r="E113" s="51">
        <v>15992.913776097501</v>
      </c>
      <c r="F113" s="51">
        <v>10795.81834691</v>
      </c>
      <c r="G113" s="51">
        <v>10084.870784999999</v>
      </c>
      <c r="H113" s="51">
        <v>10273.70567965</v>
      </c>
      <c r="J113" s="36">
        <f t="shared" si="10"/>
        <v>-0.24757281401274245</v>
      </c>
      <c r="K113" s="37">
        <f t="shared" si="11"/>
        <v>-3380.3805508599999</v>
      </c>
      <c r="L113" s="36">
        <f t="shared" si="12"/>
        <v>1.8724572547907048E-2</v>
      </c>
      <c r="M113" s="37">
        <f t="shared" si="13"/>
        <v>188.83489465000093</v>
      </c>
      <c r="N113" s="36">
        <f>H113/H109</f>
        <v>2.3040038451557974E-2</v>
      </c>
      <c r="O113" s="204"/>
      <c r="P113" s="205"/>
      <c r="Q113" s="204"/>
      <c r="R113" s="211"/>
      <c r="S113" s="205"/>
      <c r="T113" s="202"/>
    </row>
    <row r="114" spans="1:20" x14ac:dyDescent="0.25">
      <c r="A114" s="33">
        <v>113</v>
      </c>
      <c r="B114" s="54" t="s">
        <v>92</v>
      </c>
      <c r="C114" s="33" t="s">
        <v>4</v>
      </c>
      <c r="D114" s="51">
        <v>8823.8101164900017</v>
      </c>
      <c r="E114" s="51">
        <v>10188.373041139999</v>
      </c>
      <c r="F114" s="51">
        <v>10701.186454459999</v>
      </c>
      <c r="G114" s="51">
        <v>6422.2124970699997</v>
      </c>
      <c r="H114" s="51">
        <v>8016.4738047999999</v>
      </c>
      <c r="J114" s="36">
        <f t="shared" si="10"/>
        <v>-9.1495204569423505E-2</v>
      </c>
      <c r="K114" s="37">
        <f t="shared" si="11"/>
        <v>-807.33631169000182</v>
      </c>
      <c r="L114" s="36">
        <f t="shared" si="12"/>
        <v>0.24824175600812781</v>
      </c>
      <c r="M114" s="37">
        <f t="shared" si="13"/>
        <v>1594.2613077300002</v>
      </c>
      <c r="N114" s="36">
        <f>H114/H109</f>
        <v>1.7977920573912287E-2</v>
      </c>
      <c r="O114" s="204"/>
      <c r="P114" s="205"/>
      <c r="Q114" s="204"/>
      <c r="R114" s="211"/>
      <c r="S114" s="205"/>
      <c r="T114" s="202"/>
    </row>
    <row r="115" spans="1:20" ht="22.5" x14ac:dyDescent="0.25">
      <c r="A115" s="33">
        <v>114</v>
      </c>
      <c r="B115" s="54" t="s">
        <v>93</v>
      </c>
      <c r="C115" s="33" t="s">
        <v>4</v>
      </c>
      <c r="D115" s="51">
        <v>854.52340101000004</v>
      </c>
      <c r="E115" s="51">
        <v>409.62351395000002</v>
      </c>
      <c r="F115" s="51">
        <v>380.85964462999999</v>
      </c>
      <c r="G115" s="51">
        <v>234.60289352999999</v>
      </c>
      <c r="H115" s="51">
        <v>808.14593172000002</v>
      </c>
      <c r="J115" s="36">
        <f t="shared" si="10"/>
        <v>-5.4272907254715785E-2</v>
      </c>
      <c r="K115" s="37">
        <f t="shared" si="11"/>
        <v>-46.377469290000022</v>
      </c>
      <c r="L115" s="36">
        <f t="shared" si="12"/>
        <v>2.4447398306136319</v>
      </c>
      <c r="M115" s="37">
        <f t="shared" si="13"/>
        <v>573.54303819000006</v>
      </c>
      <c r="N115" s="36">
        <f>H115/H109</f>
        <v>1.8123658514162607E-3</v>
      </c>
      <c r="O115" s="204"/>
      <c r="P115" s="205"/>
      <c r="Q115" s="204"/>
      <c r="R115" s="211"/>
      <c r="S115" s="205"/>
      <c r="T115" s="202"/>
    </row>
    <row r="116" spans="1:20" x14ac:dyDescent="0.25">
      <c r="A116" s="33">
        <v>115</v>
      </c>
      <c r="B116" s="54" t="s">
        <v>94</v>
      </c>
      <c r="C116" s="33" t="s">
        <v>4</v>
      </c>
      <c r="D116" s="51">
        <v>62.124263310000003</v>
      </c>
      <c r="E116" s="51">
        <v>66.786073221310005</v>
      </c>
      <c r="F116" s="51">
        <v>65.402306039999999</v>
      </c>
      <c r="G116" s="51">
        <v>55.960984680000003</v>
      </c>
      <c r="H116" s="51">
        <v>44.925588210000001</v>
      </c>
      <c r="J116" s="36">
        <f t="shared" si="10"/>
        <v>-0.27684312350198237</v>
      </c>
      <c r="K116" s="37">
        <f t="shared" si="11"/>
        <v>-17.198675100000003</v>
      </c>
      <c r="L116" s="36">
        <f t="shared" si="12"/>
        <v>-0.19719803954671944</v>
      </c>
      <c r="M116" s="37">
        <f t="shared" si="13"/>
        <v>-11.035396470000002</v>
      </c>
      <c r="N116" s="36">
        <f>H116/H109</f>
        <v>1.0075111280124996E-4</v>
      </c>
      <c r="O116" s="204"/>
      <c r="P116" s="205"/>
      <c r="Q116" s="204"/>
      <c r="R116" s="211"/>
      <c r="S116" s="205"/>
      <c r="T116" s="202"/>
    </row>
    <row r="117" spans="1:20" x14ac:dyDescent="0.25">
      <c r="A117" s="33">
        <v>116</v>
      </c>
      <c r="B117" s="54" t="s">
        <v>95</v>
      </c>
      <c r="C117" s="33" t="s">
        <v>4</v>
      </c>
      <c r="D117" s="51">
        <v>48230.654793490001</v>
      </c>
      <c r="E117" s="51">
        <v>40417.6150076087</v>
      </c>
      <c r="F117" s="51">
        <v>47007.946614089997</v>
      </c>
      <c r="G117" s="51">
        <v>44525.740247239999</v>
      </c>
      <c r="H117" s="51">
        <v>42641.634307230001</v>
      </c>
      <c r="J117" s="36">
        <f t="shared" si="10"/>
        <v>-0.11588108248147577</v>
      </c>
      <c r="K117" s="37">
        <f t="shared" si="11"/>
        <v>-5589.0204862600003</v>
      </c>
      <c r="L117" s="36">
        <f t="shared" si="12"/>
        <v>-4.2314982963742809E-2</v>
      </c>
      <c r="M117" s="37">
        <f t="shared" si="13"/>
        <v>-1884.1059400099984</v>
      </c>
      <c r="N117" s="36">
        <f>H117/H109</f>
        <v>9.5629067515716787E-2</v>
      </c>
      <c r="O117" s="204"/>
      <c r="P117" s="205"/>
      <c r="Q117" s="200"/>
      <c r="R117" s="209"/>
      <c r="S117" s="201"/>
    </row>
    <row r="118" spans="1:20" x14ac:dyDescent="0.25">
      <c r="A118" s="22">
        <v>117</v>
      </c>
      <c r="B118" s="23" t="s">
        <v>96</v>
      </c>
      <c r="C118" s="22" t="s">
        <v>4</v>
      </c>
      <c r="D118" s="49">
        <v>224487.65891037</v>
      </c>
      <c r="E118" s="49">
        <v>127123.69393033</v>
      </c>
      <c r="F118" s="49">
        <v>165954.31342878999</v>
      </c>
      <c r="G118" s="49">
        <v>158558.69600567</v>
      </c>
      <c r="H118" s="49">
        <v>171392.34278275</v>
      </c>
      <c r="J118" s="25">
        <f>H118/D118-1</f>
        <v>-0.23651775062084412</v>
      </c>
      <c r="K118" s="26">
        <f>H118-D118</f>
        <v>-53095.316127619997</v>
      </c>
      <c r="L118" s="25">
        <f>H118/G118-1</f>
        <v>8.0939406670076819E-2</v>
      </c>
      <c r="M118" s="26">
        <f>H118-G118</f>
        <v>12833.646777079994</v>
      </c>
      <c r="N118" s="25">
        <f>H118/H103</f>
        <v>4.4712217859359353E-2</v>
      </c>
      <c r="O118" s="204"/>
      <c r="P118" s="205"/>
      <c r="Q118" s="212"/>
      <c r="R118" s="209"/>
      <c r="S118" s="201"/>
    </row>
    <row r="119" spans="1:20" ht="22.5" x14ac:dyDescent="0.25">
      <c r="A119" s="33">
        <v>118</v>
      </c>
      <c r="B119" s="63" t="s">
        <v>97</v>
      </c>
      <c r="C119" s="33" t="s">
        <v>4</v>
      </c>
      <c r="D119" s="51">
        <v>136989.60861124998</v>
      </c>
      <c r="E119" s="51">
        <v>125974.30030478</v>
      </c>
      <c r="F119" s="51">
        <v>164742.20348085999</v>
      </c>
      <c r="G119" s="51">
        <v>157466.96174699999</v>
      </c>
      <c r="H119" s="51">
        <v>170107.36587628</v>
      </c>
      <c r="J119" s="36">
        <f t="shared" si="10"/>
        <v>0.24175379140626507</v>
      </c>
      <c r="K119" s="37">
        <f t="shared" si="11"/>
        <v>33117.757265030028</v>
      </c>
      <c r="L119" s="36">
        <f t="shared" si="12"/>
        <v>8.02733728335292E-2</v>
      </c>
      <c r="M119" s="37">
        <f t="shared" si="13"/>
        <v>12640.40412928001</v>
      </c>
      <c r="N119" s="36">
        <f>H119/H103</f>
        <v>4.4376997706267927E-2</v>
      </c>
      <c r="O119" s="204"/>
      <c r="P119" s="205"/>
      <c r="Q119" s="200"/>
      <c r="R119" s="209"/>
      <c r="S119" s="201"/>
    </row>
    <row r="120" spans="1:20" x14ac:dyDescent="0.25">
      <c r="A120" s="33">
        <v>119</v>
      </c>
      <c r="B120" s="63" t="s">
        <v>98</v>
      </c>
      <c r="C120" s="33" t="s">
        <v>4</v>
      </c>
      <c r="D120" s="51">
        <v>136016.01088850998</v>
      </c>
      <c r="E120" s="51">
        <v>1149.39362555</v>
      </c>
      <c r="F120" s="51">
        <v>1212.1099479300001</v>
      </c>
      <c r="G120" s="51">
        <v>1091.7342586699999</v>
      </c>
      <c r="H120" s="51">
        <v>1284.9769064699999</v>
      </c>
      <c r="J120" s="36">
        <f t="shared" si="10"/>
        <v>-0.99055275259084552</v>
      </c>
      <c r="K120" s="37">
        <f t="shared" si="11"/>
        <v>-134731.03398203998</v>
      </c>
      <c r="L120" s="36">
        <f t="shared" si="12"/>
        <v>0.1770052064093115</v>
      </c>
      <c r="M120" s="37">
        <f t="shared" si="13"/>
        <v>193.24264779999999</v>
      </c>
      <c r="N120" s="36">
        <f>H120/H119</f>
        <v>7.5539169033078234E-3</v>
      </c>
      <c r="O120" s="204"/>
      <c r="P120" s="205"/>
      <c r="Q120" s="200"/>
      <c r="R120" s="209"/>
      <c r="S120" s="201"/>
    </row>
    <row r="121" spans="1:20" x14ac:dyDescent="0.25">
      <c r="A121" s="22">
        <v>120</v>
      </c>
      <c r="B121" s="23" t="s">
        <v>99</v>
      </c>
      <c r="C121" s="22" t="s">
        <v>4</v>
      </c>
      <c r="D121" s="49">
        <v>973.59772273999999</v>
      </c>
      <c r="E121" s="49">
        <v>245605.57151830001</v>
      </c>
      <c r="F121" s="49">
        <v>257018.04153443</v>
      </c>
      <c r="G121" s="49">
        <v>257126.06765739</v>
      </c>
      <c r="H121" s="49">
        <v>278553.86557377002</v>
      </c>
      <c r="J121" s="25">
        <f t="shared" si="10"/>
        <v>285.10776203320893</v>
      </c>
      <c r="K121" s="26">
        <f t="shared" si="11"/>
        <v>277580.26785102999</v>
      </c>
      <c r="L121" s="25">
        <f t="shared" si="12"/>
        <v>8.3335766426186231E-2</v>
      </c>
      <c r="M121" s="26">
        <f t="shared" si="13"/>
        <v>21427.797916380019</v>
      </c>
      <c r="N121" s="25">
        <f>H121/H119</f>
        <v>1.6375179530812543</v>
      </c>
      <c r="O121" s="204"/>
      <c r="P121" s="205"/>
      <c r="Q121" s="200"/>
      <c r="R121" s="209"/>
      <c r="S121" s="201"/>
    </row>
    <row r="122" spans="1:20" x14ac:dyDescent="0.25">
      <c r="A122" s="22">
        <v>121</v>
      </c>
      <c r="B122" s="23" t="s">
        <v>100</v>
      </c>
      <c r="C122" s="22" t="s">
        <v>4</v>
      </c>
      <c r="D122" s="49">
        <v>100492.15463717</v>
      </c>
      <c r="E122" s="49">
        <v>102791.625947275</v>
      </c>
      <c r="F122" s="49">
        <v>134213.17235405999</v>
      </c>
      <c r="G122" s="49">
        <v>174569.12337841</v>
      </c>
      <c r="H122" s="49">
        <v>158800.62753965001</v>
      </c>
      <c r="J122" s="25">
        <f t="shared" si="10"/>
        <v>0.58022910458039778</v>
      </c>
      <c r="K122" s="26">
        <f t="shared" si="11"/>
        <v>58308.472902480018</v>
      </c>
      <c r="L122" s="25">
        <f t="shared" si="12"/>
        <v>-9.0328092010744321E-2</v>
      </c>
      <c r="M122" s="26">
        <f t="shared" si="13"/>
        <v>-15768.495838759991</v>
      </c>
      <c r="N122" s="25">
        <f>H122/H103</f>
        <v>4.1427336481162993E-2</v>
      </c>
      <c r="O122" s="204"/>
      <c r="P122" s="205"/>
      <c r="Q122" s="200"/>
      <c r="R122" s="209"/>
      <c r="S122" s="201"/>
    </row>
    <row r="123" spans="1:20" x14ac:dyDescent="0.25">
      <c r="A123" s="33">
        <v>122</v>
      </c>
      <c r="B123" s="54" t="s">
        <v>101</v>
      </c>
      <c r="C123" s="33" t="s">
        <v>4</v>
      </c>
      <c r="D123" s="51">
        <v>77702.24516554999</v>
      </c>
      <c r="E123" s="51">
        <v>73682.718329058203</v>
      </c>
      <c r="F123" s="51">
        <v>101446.94513283001</v>
      </c>
      <c r="G123" s="51">
        <v>95355.734954019994</v>
      </c>
      <c r="H123" s="51">
        <v>103504.01326002</v>
      </c>
      <c r="J123" s="36">
        <f t="shared" si="10"/>
        <v>0.33205949248310085</v>
      </c>
      <c r="K123" s="37">
        <f t="shared" si="11"/>
        <v>25801.768094470011</v>
      </c>
      <c r="L123" s="36">
        <f t="shared" si="12"/>
        <v>8.5451371225118811E-2</v>
      </c>
      <c r="M123" s="37">
        <f t="shared" si="13"/>
        <v>8148.2783060000074</v>
      </c>
      <c r="N123" s="36">
        <f>H123/H122</f>
        <v>0.65178592089742649</v>
      </c>
      <c r="O123" s="204"/>
      <c r="P123" s="205"/>
      <c r="Q123" s="200"/>
      <c r="R123" s="209"/>
      <c r="S123" s="201"/>
    </row>
    <row r="124" spans="1:20" x14ac:dyDescent="0.25">
      <c r="A124" s="33">
        <v>123</v>
      </c>
      <c r="B124" s="54" t="s">
        <v>102</v>
      </c>
      <c r="C124" s="33" t="s">
        <v>4</v>
      </c>
      <c r="D124" s="51">
        <v>21875.166435540003</v>
      </c>
      <c r="E124" s="51">
        <v>27890.24993319</v>
      </c>
      <c r="F124" s="51">
        <v>30982.839673840001</v>
      </c>
      <c r="G124" s="51">
        <v>76925.731154649999</v>
      </c>
      <c r="H124" s="51">
        <v>46450.992286649998</v>
      </c>
      <c r="J124" s="36">
        <f t="shared" si="10"/>
        <v>1.123457776814091</v>
      </c>
      <c r="K124" s="37">
        <f t="shared" si="11"/>
        <v>24575.825851109996</v>
      </c>
      <c r="L124" s="36">
        <f t="shared" si="12"/>
        <v>-0.39615793585028369</v>
      </c>
      <c r="M124" s="37">
        <f t="shared" si="13"/>
        <v>-30474.738868</v>
      </c>
      <c r="N124" s="36">
        <f>H124/H122</f>
        <v>0.2925113899505965</v>
      </c>
      <c r="O124" s="204"/>
      <c r="P124" s="205"/>
      <c r="Q124" s="200"/>
      <c r="R124" s="209"/>
      <c r="S124" s="201"/>
    </row>
    <row r="125" spans="1:20" x14ac:dyDescent="0.25">
      <c r="A125" s="33">
        <v>124</v>
      </c>
      <c r="B125" s="54" t="s">
        <v>103</v>
      </c>
      <c r="C125" s="33" t="s">
        <v>4</v>
      </c>
      <c r="D125" s="51">
        <v>539.44399855000006</v>
      </c>
      <c r="E125" s="51">
        <v>571.81951965672999</v>
      </c>
      <c r="F125" s="51">
        <v>893.86359831000004</v>
      </c>
      <c r="G125" s="51">
        <v>1009.11165755</v>
      </c>
      <c r="H125" s="51">
        <v>1150.99778324</v>
      </c>
      <c r="J125" s="36">
        <f t="shared" si="10"/>
        <v>1.1336742763545939</v>
      </c>
      <c r="K125" s="37">
        <f t="shared" si="11"/>
        <v>611.55378468999993</v>
      </c>
      <c r="L125" s="36">
        <f t="shared" si="12"/>
        <v>0.14060498125101661</v>
      </c>
      <c r="M125" s="37">
        <f t="shared" si="13"/>
        <v>141.88612568999997</v>
      </c>
      <c r="N125" s="36">
        <f>H125/H122</f>
        <v>7.2480682291549128E-3</v>
      </c>
      <c r="O125" s="204"/>
      <c r="P125" s="205"/>
      <c r="Q125" s="200"/>
      <c r="R125" s="209"/>
      <c r="S125" s="201"/>
    </row>
    <row r="126" spans="1:20" x14ac:dyDescent="0.25">
      <c r="A126" s="33">
        <v>125</v>
      </c>
      <c r="B126" s="54" t="s">
        <v>104</v>
      </c>
      <c r="C126" s="33" t="s">
        <v>4</v>
      </c>
      <c r="D126" s="51">
        <v>375.29903752999996</v>
      </c>
      <c r="E126" s="51">
        <v>646.83816536999996</v>
      </c>
      <c r="F126" s="51">
        <v>889.52394907999997</v>
      </c>
      <c r="G126" s="51">
        <v>1278.5456121899999</v>
      </c>
      <c r="H126" s="51">
        <v>7694.62420974</v>
      </c>
      <c r="J126" s="36">
        <f t="shared" si="10"/>
        <v>19.502648395747407</v>
      </c>
      <c r="K126" s="37">
        <f t="shared" si="11"/>
        <v>7319.3251722100003</v>
      </c>
      <c r="L126" s="36">
        <f t="shared" si="12"/>
        <v>5.0182633582856724</v>
      </c>
      <c r="M126" s="37">
        <f t="shared" si="13"/>
        <v>6416.0785975500003</v>
      </c>
      <c r="N126" s="36">
        <f>H126/H122</f>
        <v>4.8454620922822066E-2</v>
      </c>
      <c r="O126" s="204"/>
      <c r="P126" s="205"/>
      <c r="Q126" s="200"/>
      <c r="R126" s="209"/>
      <c r="S126" s="201"/>
    </row>
    <row r="127" spans="1:20" x14ac:dyDescent="0.25">
      <c r="A127" s="22">
        <v>126</v>
      </c>
      <c r="B127" s="23" t="s">
        <v>105</v>
      </c>
      <c r="C127" s="22" t="s">
        <v>4</v>
      </c>
      <c r="D127" s="49">
        <v>86526.321774380005</v>
      </c>
      <c r="E127" s="49">
        <v>105678.0975698</v>
      </c>
      <c r="F127" s="49">
        <v>126936.25635652</v>
      </c>
      <c r="G127" s="49">
        <v>136789.28048426</v>
      </c>
      <c r="H127" s="49">
        <v>141336.90171077001</v>
      </c>
      <c r="J127" s="25">
        <f t="shared" si="10"/>
        <v>0.63345556372210354</v>
      </c>
      <c r="K127" s="26">
        <f t="shared" si="11"/>
        <v>54810.579936390001</v>
      </c>
      <c r="L127" s="25">
        <f t="shared" si="12"/>
        <v>3.3245450304369983E-2</v>
      </c>
      <c r="M127" s="26">
        <f t="shared" si="13"/>
        <v>4547.6212265100039</v>
      </c>
      <c r="N127" s="25">
        <f>H127/H103</f>
        <v>3.6871462506753487E-2</v>
      </c>
      <c r="O127" s="204"/>
      <c r="P127" s="205"/>
      <c r="Q127" s="200"/>
      <c r="R127" s="209"/>
      <c r="S127" s="201"/>
    </row>
    <row r="128" spans="1:20" x14ac:dyDescent="0.25">
      <c r="A128" s="22">
        <v>127</v>
      </c>
      <c r="B128" s="23" t="s">
        <v>106</v>
      </c>
      <c r="C128" s="22" t="s">
        <v>4</v>
      </c>
      <c r="D128" s="49">
        <v>68697.736018259995</v>
      </c>
      <c r="E128" s="49">
        <v>64682.339882506501</v>
      </c>
      <c r="F128" s="49">
        <v>63672.391598249997</v>
      </c>
      <c r="G128" s="49">
        <v>62711.354231559999</v>
      </c>
      <c r="H128" s="49">
        <v>61876.461161740001</v>
      </c>
      <c r="J128" s="25">
        <f t="shared" si="10"/>
        <v>-9.929402702160206E-2</v>
      </c>
      <c r="K128" s="26">
        <f t="shared" si="11"/>
        <v>-6821.2748565199945</v>
      </c>
      <c r="L128" s="25">
        <f t="shared" si="12"/>
        <v>-1.3313268068445461E-2</v>
      </c>
      <c r="M128" s="26">
        <f t="shared" si="13"/>
        <v>-834.89306981999835</v>
      </c>
      <c r="N128" s="25">
        <f>H128/H103</f>
        <v>1.6142108608298678E-2</v>
      </c>
      <c r="O128" s="204"/>
      <c r="P128" s="205"/>
      <c r="Q128" s="200"/>
      <c r="R128" s="209"/>
      <c r="S128" s="201"/>
    </row>
    <row r="129" spans="1:19" x14ac:dyDescent="0.25">
      <c r="A129" s="22">
        <v>128</v>
      </c>
      <c r="B129" s="23" t="s">
        <v>107</v>
      </c>
      <c r="C129" s="22" t="s">
        <v>4</v>
      </c>
      <c r="D129" s="49">
        <v>7354.0566539299998</v>
      </c>
      <c r="E129" s="49">
        <v>6816.9182050999998</v>
      </c>
      <c r="F129" s="49">
        <v>7305.4283958200003</v>
      </c>
      <c r="G129" s="49">
        <v>7867.1213955000003</v>
      </c>
      <c r="H129" s="49">
        <v>11260.510188099999</v>
      </c>
      <c r="J129" s="25">
        <f t="shared" si="10"/>
        <v>0.53119709542656235</v>
      </c>
      <c r="K129" s="26">
        <f t="shared" si="11"/>
        <v>3906.4535341699993</v>
      </c>
      <c r="L129" s="25">
        <f t="shared" si="12"/>
        <v>0.43133804882444293</v>
      </c>
      <c r="M129" s="26">
        <f t="shared" si="13"/>
        <v>3393.3887925999989</v>
      </c>
      <c r="N129" s="25">
        <f>H129/H103</f>
        <v>2.9376013920065064E-3</v>
      </c>
      <c r="O129" s="204"/>
      <c r="P129" s="205"/>
      <c r="Q129" s="200"/>
      <c r="R129" s="209"/>
      <c r="S129" s="201"/>
    </row>
    <row r="130" spans="1:19" x14ac:dyDescent="0.25">
      <c r="A130" s="33">
        <v>129</v>
      </c>
      <c r="B130" s="63" t="s">
        <v>108</v>
      </c>
      <c r="C130" s="33" t="s">
        <v>4</v>
      </c>
      <c r="D130" s="51">
        <v>4255.2221656400006</v>
      </c>
      <c r="E130" s="51">
        <v>3431.8898611</v>
      </c>
      <c r="F130" s="51">
        <v>3348.0532027700001</v>
      </c>
      <c r="G130" s="51">
        <v>3429.9984393899999</v>
      </c>
      <c r="H130" s="51">
        <v>8128.2866926099996</v>
      </c>
      <c r="J130" s="36">
        <f t="shared" si="10"/>
        <v>0.91019090806683556</v>
      </c>
      <c r="K130" s="37">
        <f t="shared" si="11"/>
        <v>3873.064526969999</v>
      </c>
      <c r="L130" s="36">
        <f t="shared" si="12"/>
        <v>1.3697639623578244</v>
      </c>
      <c r="M130" s="37">
        <f t="shared" si="13"/>
        <v>4698.2882532200001</v>
      </c>
      <c r="N130" s="36">
        <f>H130/H129</f>
        <v>0.72184000163686157</v>
      </c>
      <c r="O130" s="204"/>
      <c r="P130" s="205"/>
      <c r="Q130" s="200"/>
      <c r="R130" s="209"/>
      <c r="S130" s="201"/>
    </row>
    <row r="131" spans="1:19" x14ac:dyDescent="0.25">
      <c r="A131" s="22">
        <v>130</v>
      </c>
      <c r="B131" s="23" t="s">
        <v>109</v>
      </c>
      <c r="C131" s="22" t="s">
        <v>4</v>
      </c>
      <c r="D131" s="49">
        <v>181.91653732999998</v>
      </c>
      <c r="E131" s="49">
        <v>26.93622993</v>
      </c>
      <c r="F131" s="49">
        <v>26.95565526</v>
      </c>
      <c r="G131" s="49">
        <v>76.508080329999999</v>
      </c>
      <c r="H131" s="49">
        <v>72.623372270000004</v>
      </c>
      <c r="J131" s="25">
        <f t="shared" si="10"/>
        <v>-0.60078740868808511</v>
      </c>
      <c r="K131" s="26">
        <f t="shared" si="11"/>
        <v>-109.29316505999998</v>
      </c>
      <c r="L131" s="25">
        <f t="shared" si="12"/>
        <v>-5.0775134381155551E-2</v>
      </c>
      <c r="M131" s="26">
        <f t="shared" si="13"/>
        <v>-3.8847080599999941</v>
      </c>
      <c r="N131" s="25">
        <f>H131/H103</f>
        <v>1.8945724119854965E-5</v>
      </c>
      <c r="O131" s="204"/>
      <c r="P131" s="205"/>
      <c r="Q131" s="200"/>
      <c r="R131" s="209"/>
      <c r="S131" s="201"/>
    </row>
    <row r="132" spans="1:19" x14ac:dyDescent="0.25">
      <c r="A132" s="33">
        <v>131</v>
      </c>
      <c r="B132" s="38" t="s">
        <v>110</v>
      </c>
      <c r="C132" s="33" t="s">
        <v>4</v>
      </c>
      <c r="D132" s="51">
        <v>218678.57921019013</v>
      </c>
      <c r="E132" s="51">
        <v>206104.24875887</v>
      </c>
      <c r="F132" s="51">
        <v>212189.82319034101</v>
      </c>
      <c r="G132" s="51">
        <v>210725.529582599</v>
      </c>
      <c r="H132" s="51">
        <v>214354.22584746999</v>
      </c>
      <c r="J132" s="25">
        <f t="shared" si="10"/>
        <v>-1.9774928931487357E-2</v>
      </c>
      <c r="K132" s="37">
        <f t="shared" si="11"/>
        <v>-4324.3533627201396</v>
      </c>
      <c r="L132" s="36">
        <f t="shared" si="12"/>
        <v>1.7220012554049147E-2</v>
      </c>
      <c r="M132" s="37">
        <f t="shared" si="13"/>
        <v>3628.6962648709887</v>
      </c>
      <c r="N132" s="36">
        <f>H132/H103</f>
        <v>5.5919959372484958E-2</v>
      </c>
      <c r="O132" s="204"/>
      <c r="P132" s="205"/>
      <c r="Q132" s="200"/>
      <c r="R132" s="209"/>
      <c r="S132" s="201"/>
    </row>
    <row r="133" spans="1:19" x14ac:dyDescent="0.25">
      <c r="A133" s="33">
        <v>132</v>
      </c>
      <c r="B133" s="38" t="s">
        <v>111</v>
      </c>
      <c r="C133" s="33" t="s">
        <v>3</v>
      </c>
      <c r="D133" s="51">
        <v>6.9609018183119167</v>
      </c>
      <c r="E133" s="51">
        <v>7.3652415967000007</v>
      </c>
      <c r="F133" s="51">
        <v>7.2745461134000005</v>
      </c>
      <c r="G133" s="51">
        <v>7.1351703599</v>
      </c>
      <c r="H133" s="51">
        <v>7.2668130447000001</v>
      </c>
      <c r="J133" s="37">
        <f>H133-D133</f>
        <v>0.30591122638808343</v>
      </c>
      <c r="K133" s="37" t="s">
        <v>267</v>
      </c>
      <c r="L133" s="37">
        <f>H133-G133</f>
        <v>0.13164268480000008</v>
      </c>
      <c r="M133" s="37" t="s">
        <v>267</v>
      </c>
      <c r="N133" s="36" t="s">
        <v>267</v>
      </c>
      <c r="O133" s="204"/>
      <c r="P133" s="205"/>
      <c r="Q133" s="200"/>
      <c r="R133" s="209"/>
      <c r="S133" s="201"/>
    </row>
    <row r="134" spans="1:19" x14ac:dyDescent="0.25">
      <c r="A134" s="64">
        <v>133</v>
      </c>
      <c r="B134" s="65" t="s">
        <v>112</v>
      </c>
      <c r="C134" s="64" t="s">
        <v>3</v>
      </c>
      <c r="D134" s="66">
        <v>22.47653227889381</v>
      </c>
      <c r="E134" s="66">
        <v>22.282453246399999</v>
      </c>
      <c r="F134" s="66">
        <v>20.8449286996</v>
      </c>
      <c r="G134" s="51">
        <v>21.306209511199999</v>
      </c>
      <c r="H134" s="51">
        <v>19.4374709692</v>
      </c>
      <c r="J134" s="37">
        <f>H134-D134</f>
        <v>-3.0390613096938104</v>
      </c>
      <c r="K134" s="67" t="s">
        <v>267</v>
      </c>
      <c r="L134" s="67">
        <f>H134-G134</f>
        <v>-1.8687385419999991</v>
      </c>
      <c r="M134" s="67" t="s">
        <v>267</v>
      </c>
      <c r="N134" s="68" t="s">
        <v>267</v>
      </c>
      <c r="O134" s="204"/>
      <c r="P134" s="205"/>
      <c r="Q134" s="200"/>
      <c r="R134" s="209"/>
      <c r="S134" s="201"/>
    </row>
    <row r="135" spans="1:19" x14ac:dyDescent="0.25">
      <c r="A135" s="69">
        <v>134</v>
      </c>
      <c r="B135" s="70" t="s">
        <v>113</v>
      </c>
      <c r="C135" s="69" t="s">
        <v>4</v>
      </c>
      <c r="D135" s="71">
        <v>1101338.4387376299</v>
      </c>
      <c r="E135" s="71">
        <v>1480190.1957879299</v>
      </c>
      <c r="F135" s="71">
        <v>426272.35127218999</v>
      </c>
      <c r="G135" s="71">
        <v>739065.15091163001</v>
      </c>
      <c r="H135" s="71">
        <v>1135894.12613895</v>
      </c>
      <c r="J135" s="72">
        <f>H135/D135-1</f>
        <v>3.137608403183334E-2</v>
      </c>
      <c r="K135" s="73">
        <f>H135-D135</f>
        <v>34555.687401320087</v>
      </c>
      <c r="L135" s="69" t="s">
        <v>267</v>
      </c>
      <c r="M135" s="73" t="s">
        <v>267</v>
      </c>
      <c r="N135" s="72" t="s">
        <v>267</v>
      </c>
      <c r="O135" s="202"/>
      <c r="P135" s="202"/>
      <c r="R135" s="209"/>
    </row>
    <row r="136" spans="1:19" x14ac:dyDescent="0.25">
      <c r="A136" s="22">
        <v>135</v>
      </c>
      <c r="B136" s="23" t="s">
        <v>114</v>
      </c>
      <c r="C136" s="22" t="s">
        <v>4</v>
      </c>
      <c r="D136" s="49">
        <v>925793.42055556015</v>
      </c>
      <c r="E136" s="49">
        <v>1243499.48299784</v>
      </c>
      <c r="F136" s="49">
        <v>362538.50824002997</v>
      </c>
      <c r="G136" s="162">
        <v>616773.32983747998</v>
      </c>
      <c r="H136" s="162">
        <v>950867.31640571996</v>
      </c>
      <c r="J136" s="25">
        <f t="shared" ref="J136:J149" si="14">H136/D136-1</f>
        <v>2.7083683350345167E-2</v>
      </c>
      <c r="K136" s="26">
        <f t="shared" ref="K136:K149" si="15">H136-D136</f>
        <v>25073.89585015981</v>
      </c>
      <c r="L136" s="22" t="s">
        <v>267</v>
      </c>
      <c r="M136" s="26" t="s">
        <v>267</v>
      </c>
      <c r="N136" s="25">
        <f>H136/H135</f>
        <v>0.83710910596733168</v>
      </c>
      <c r="O136" s="202"/>
      <c r="P136" s="202"/>
      <c r="Q136" s="202"/>
      <c r="R136" s="211"/>
      <c r="S136" s="202"/>
    </row>
    <row r="137" spans="1:19" x14ac:dyDescent="0.25">
      <c r="A137" s="53">
        <v>136</v>
      </c>
      <c r="B137" s="38" t="s">
        <v>115</v>
      </c>
      <c r="C137" s="53" t="s">
        <v>4</v>
      </c>
      <c r="D137" s="62">
        <v>288007.67272363004</v>
      </c>
      <c r="E137" s="62">
        <v>409348.00509106001</v>
      </c>
      <c r="F137" s="62">
        <v>98832.577237820005</v>
      </c>
      <c r="G137" s="62">
        <v>179177.16097465</v>
      </c>
      <c r="H137" s="62">
        <v>299652.63190048002</v>
      </c>
      <c r="J137" s="58">
        <f t="shared" si="14"/>
        <v>4.0432808844035106E-2</v>
      </c>
      <c r="K137" s="57">
        <f t="shared" si="15"/>
        <v>11644.959176849981</v>
      </c>
      <c r="L137" s="53" t="s">
        <v>267</v>
      </c>
      <c r="M137" s="57" t="s">
        <v>267</v>
      </c>
      <c r="N137" s="58">
        <f>H137/H135</f>
        <v>0.26380331142219898</v>
      </c>
      <c r="O137" s="203"/>
      <c r="P137" s="203"/>
      <c r="Q137" s="203"/>
      <c r="R137" s="203"/>
      <c r="S137" s="203"/>
    </row>
    <row r="138" spans="1:19" x14ac:dyDescent="0.25">
      <c r="A138" s="53">
        <v>137</v>
      </c>
      <c r="B138" s="74" t="s">
        <v>279</v>
      </c>
      <c r="C138" s="53" t="s">
        <v>4</v>
      </c>
      <c r="D138" s="75">
        <v>140999.33772214002</v>
      </c>
      <c r="E138" s="75">
        <v>197602.51126915999</v>
      </c>
      <c r="F138" s="62">
        <v>47500.670246790003</v>
      </c>
      <c r="G138" s="62">
        <v>81428.463012239998</v>
      </c>
      <c r="H138" s="62">
        <v>128085.01298612</v>
      </c>
      <c r="J138" s="53" t="s">
        <v>267</v>
      </c>
      <c r="K138" s="57" t="s">
        <v>267</v>
      </c>
      <c r="L138" s="53" t="s">
        <v>267</v>
      </c>
      <c r="M138" s="57" t="s">
        <v>267</v>
      </c>
      <c r="N138" s="58">
        <f>H138/H137</f>
        <v>0.4274449791205549</v>
      </c>
      <c r="O138" s="203"/>
      <c r="P138" s="203"/>
      <c r="Q138" s="203"/>
      <c r="R138" s="203"/>
      <c r="S138" s="203"/>
    </row>
    <row r="139" spans="1:19" x14ac:dyDescent="0.25">
      <c r="A139" s="53">
        <v>138</v>
      </c>
      <c r="B139" s="76" t="s">
        <v>14</v>
      </c>
      <c r="C139" s="53" t="s">
        <v>4</v>
      </c>
      <c r="D139" s="62">
        <v>66209.835683900004</v>
      </c>
      <c r="E139" s="62">
        <v>91799.304078069996</v>
      </c>
      <c r="F139" s="62">
        <v>20113.02830962</v>
      </c>
      <c r="G139" s="62">
        <v>36190.569965069997</v>
      </c>
      <c r="H139" s="62">
        <v>65807.285108399999</v>
      </c>
      <c r="J139" s="58">
        <f t="shared" si="14"/>
        <v>-6.0799210773134771E-3</v>
      </c>
      <c r="K139" s="57">
        <f t="shared" si="15"/>
        <v>-402.55057550000492</v>
      </c>
      <c r="L139" s="53" t="s">
        <v>267</v>
      </c>
      <c r="M139" s="57" t="s">
        <v>267</v>
      </c>
      <c r="N139" s="58">
        <f>H139/H137</f>
        <v>0.21961190426071669</v>
      </c>
      <c r="O139" s="202"/>
      <c r="P139" s="202"/>
      <c r="Q139" s="202"/>
      <c r="R139" s="211"/>
      <c r="S139" s="202"/>
    </row>
    <row r="140" spans="1:19" x14ac:dyDescent="0.25">
      <c r="A140" s="53">
        <v>139</v>
      </c>
      <c r="B140" s="76" t="s">
        <v>15</v>
      </c>
      <c r="C140" s="53" t="s">
        <v>4</v>
      </c>
      <c r="D140" s="62">
        <v>1703.9661407799999</v>
      </c>
      <c r="E140" s="62">
        <v>2120.7529884099999</v>
      </c>
      <c r="F140" s="62">
        <v>395.33400962000002</v>
      </c>
      <c r="G140" s="62">
        <v>769.57547485999999</v>
      </c>
      <c r="H140" s="62">
        <v>1246.4980956300001</v>
      </c>
      <c r="J140" s="58">
        <f t="shared" si="14"/>
        <v>-0.26847249731182532</v>
      </c>
      <c r="K140" s="57">
        <f t="shared" si="15"/>
        <v>-457.46804514999985</v>
      </c>
      <c r="L140" s="53" t="s">
        <v>267</v>
      </c>
      <c r="M140" s="57" t="s">
        <v>267</v>
      </c>
      <c r="N140" s="58">
        <f>H140/H137</f>
        <v>4.1598102700595814E-3</v>
      </c>
      <c r="O140" s="202"/>
      <c r="P140" s="202"/>
      <c r="Q140" s="202"/>
      <c r="R140" s="211"/>
      <c r="S140" s="202"/>
    </row>
    <row r="141" spans="1:19" x14ac:dyDescent="0.25">
      <c r="A141" s="53">
        <v>140</v>
      </c>
      <c r="B141" s="38" t="s">
        <v>116</v>
      </c>
      <c r="C141" s="53" t="s">
        <v>4</v>
      </c>
      <c r="D141" s="62">
        <v>637785.74783193006</v>
      </c>
      <c r="E141" s="62">
        <v>834151.47790677997</v>
      </c>
      <c r="F141" s="62">
        <v>263705.93100221001</v>
      </c>
      <c r="G141" s="62">
        <v>437596.16886282997</v>
      </c>
      <c r="H141" s="62">
        <v>651214.68450523994</v>
      </c>
      <c r="J141" s="58">
        <f t="shared" si="14"/>
        <v>2.105556092929306E-2</v>
      </c>
      <c r="K141" s="57">
        <f t="shared" si="15"/>
        <v>13428.936673309887</v>
      </c>
      <c r="L141" s="53" t="s">
        <v>267</v>
      </c>
      <c r="M141" s="57" t="s">
        <v>267</v>
      </c>
      <c r="N141" s="58">
        <f>H141/H135</f>
        <v>0.57330579454513275</v>
      </c>
      <c r="O141" s="203"/>
      <c r="P141" s="203"/>
      <c r="Q141" s="203"/>
      <c r="R141" s="203"/>
      <c r="S141" s="203"/>
    </row>
    <row r="142" spans="1:19" x14ac:dyDescent="0.25">
      <c r="A142" s="53">
        <v>141</v>
      </c>
      <c r="B142" s="76" t="s">
        <v>117</v>
      </c>
      <c r="C142" s="53" t="s">
        <v>4</v>
      </c>
      <c r="D142" s="62">
        <v>137676.05141349</v>
      </c>
      <c r="E142" s="62">
        <v>187371.49434213</v>
      </c>
      <c r="F142" s="62">
        <v>48702.416358549999</v>
      </c>
      <c r="G142" s="62">
        <v>87735.376416219995</v>
      </c>
      <c r="H142" s="62">
        <v>143338.56779122</v>
      </c>
      <c r="J142" s="58">
        <f t="shared" si="14"/>
        <v>4.112927643983233E-2</v>
      </c>
      <c r="K142" s="57">
        <f t="shared" si="15"/>
        <v>5662.516377730004</v>
      </c>
      <c r="L142" s="53" t="s">
        <v>267</v>
      </c>
      <c r="M142" s="57" t="s">
        <v>267</v>
      </c>
      <c r="N142" s="58">
        <f>H142/H135</f>
        <v>0.12619007748411043</v>
      </c>
      <c r="O142" s="203"/>
      <c r="P142" s="203"/>
      <c r="Q142" s="203"/>
      <c r="R142" s="203"/>
      <c r="S142" s="203"/>
    </row>
    <row r="143" spans="1:19" x14ac:dyDescent="0.25">
      <c r="A143" s="53">
        <v>142</v>
      </c>
      <c r="B143" s="76" t="s">
        <v>118</v>
      </c>
      <c r="C143" s="53" t="s">
        <v>4</v>
      </c>
      <c r="D143" s="62">
        <v>150418.07481727999</v>
      </c>
      <c r="E143" s="62">
        <v>180756.23979948999</v>
      </c>
      <c r="F143" s="62">
        <v>84573.314833159995</v>
      </c>
      <c r="G143" s="62">
        <v>116804.28153366</v>
      </c>
      <c r="H143" s="62">
        <v>147570.62292517</v>
      </c>
      <c r="J143" s="58">
        <f t="shared" si="14"/>
        <v>-1.8930250872901566E-2</v>
      </c>
      <c r="K143" s="57">
        <f t="shared" si="15"/>
        <v>-2847.4518921099952</v>
      </c>
      <c r="L143" s="53" t="s">
        <v>267</v>
      </c>
      <c r="M143" s="57" t="s">
        <v>267</v>
      </c>
      <c r="N143" s="58">
        <f>H143/H135</f>
        <v>0.12991582536550436</v>
      </c>
      <c r="O143" s="202"/>
      <c r="P143" s="202"/>
      <c r="Q143" s="202"/>
      <c r="R143" s="211"/>
      <c r="S143" s="202"/>
    </row>
    <row r="144" spans="1:19" ht="22.5" x14ac:dyDescent="0.25">
      <c r="A144" s="53">
        <v>143</v>
      </c>
      <c r="B144" s="38" t="s">
        <v>119</v>
      </c>
      <c r="C144" s="53" t="s">
        <v>4</v>
      </c>
      <c r="D144" s="62">
        <v>121506.38324137</v>
      </c>
      <c r="E144" s="62">
        <v>170492.11323545</v>
      </c>
      <c r="F144" s="62">
        <v>39349.91982504</v>
      </c>
      <c r="G144" s="62">
        <v>75544.923616</v>
      </c>
      <c r="H144" s="62">
        <v>123062.86928525</v>
      </c>
      <c r="J144" s="58">
        <f t="shared" si="14"/>
        <v>1.280991172939494E-2</v>
      </c>
      <c r="K144" s="57">
        <f t="shared" si="15"/>
        <v>1556.4860438799951</v>
      </c>
      <c r="L144" s="53" t="s">
        <v>267</v>
      </c>
      <c r="M144" s="57" t="s">
        <v>267</v>
      </c>
      <c r="N144" s="58">
        <f>H144/H135</f>
        <v>0.1083400877364834</v>
      </c>
      <c r="O144" s="202"/>
      <c r="P144" s="203"/>
      <c r="Q144" s="202"/>
      <c r="R144" s="211"/>
      <c r="S144" s="202"/>
    </row>
    <row r="145" spans="1:19" x14ac:dyDescent="0.25">
      <c r="A145" s="53">
        <v>144</v>
      </c>
      <c r="B145" s="77" t="s">
        <v>120</v>
      </c>
      <c r="C145" s="53" t="s">
        <v>4</v>
      </c>
      <c r="D145" s="62">
        <v>74956.533496460004</v>
      </c>
      <c r="E145" s="62">
        <v>106880.56521335</v>
      </c>
      <c r="F145" s="62">
        <v>23556.71196054</v>
      </c>
      <c r="G145" s="62">
        <v>47138.182908709998</v>
      </c>
      <c r="H145" s="62">
        <v>78463.926783200004</v>
      </c>
      <c r="J145" s="58">
        <f t="shared" si="14"/>
        <v>4.6792362495067241E-2</v>
      </c>
      <c r="K145" s="57">
        <f t="shared" si="15"/>
        <v>3507.3932867399999</v>
      </c>
      <c r="L145" s="53" t="s">
        <v>267</v>
      </c>
      <c r="M145" s="57" t="s">
        <v>267</v>
      </c>
      <c r="N145" s="58">
        <f>H145/H144</f>
        <v>0.63759220989173293</v>
      </c>
      <c r="O145" s="202"/>
      <c r="P145" s="203"/>
      <c r="Q145" s="202"/>
      <c r="R145" s="211"/>
      <c r="S145" s="202"/>
    </row>
    <row r="146" spans="1:19" x14ac:dyDescent="0.25">
      <c r="A146" s="53">
        <v>145</v>
      </c>
      <c r="B146" s="74" t="s">
        <v>121</v>
      </c>
      <c r="C146" s="53" t="s">
        <v>4</v>
      </c>
      <c r="D146" s="62">
        <v>84873.796672500001</v>
      </c>
      <c r="E146" s="62">
        <v>103328.52548457</v>
      </c>
      <c r="F146" s="62">
        <v>43557.372879709998</v>
      </c>
      <c r="G146" s="62">
        <v>67732.147350450003</v>
      </c>
      <c r="H146" s="62">
        <v>96562.788325779999</v>
      </c>
      <c r="J146" s="58">
        <f t="shared" si="14"/>
        <v>0.13772203096303048</v>
      </c>
      <c r="K146" s="57">
        <f t="shared" si="15"/>
        <v>11688.991653279998</v>
      </c>
      <c r="L146" s="53" t="s">
        <v>267</v>
      </c>
      <c r="M146" s="57" t="s">
        <v>267</v>
      </c>
      <c r="N146" s="58">
        <f>H146/H135</f>
        <v>8.501037737910426E-2</v>
      </c>
      <c r="O146" s="202"/>
      <c r="P146" s="203"/>
      <c r="Q146" s="202"/>
      <c r="R146" s="211"/>
      <c r="S146" s="202"/>
    </row>
    <row r="147" spans="1:19" x14ac:dyDescent="0.25">
      <c r="A147" s="22">
        <v>146</v>
      </c>
      <c r="B147" s="23" t="s">
        <v>122</v>
      </c>
      <c r="C147" s="22" t="s">
        <v>4</v>
      </c>
      <c r="D147" s="49">
        <v>174656.57945302999</v>
      </c>
      <c r="E147" s="49">
        <v>235188.32538383</v>
      </c>
      <c r="F147" s="49">
        <v>63776.014885199998</v>
      </c>
      <c r="G147" s="62">
        <v>123428.14831021</v>
      </c>
      <c r="H147" s="62">
        <v>185172.11951478</v>
      </c>
      <c r="J147" s="25">
        <f t="shared" si="14"/>
        <v>6.0206950661013892E-2</v>
      </c>
      <c r="K147" s="26">
        <f t="shared" si="15"/>
        <v>10515.540061750013</v>
      </c>
      <c r="L147" s="22" t="s">
        <v>267</v>
      </c>
      <c r="M147" s="26" t="s">
        <v>267</v>
      </c>
      <c r="N147" s="25">
        <f>H147/H135</f>
        <v>0.16301881949526742</v>
      </c>
      <c r="O147" s="202"/>
      <c r="P147" s="202"/>
      <c r="Q147" s="202"/>
      <c r="R147" s="211"/>
      <c r="S147" s="202"/>
    </row>
    <row r="148" spans="1:19" x14ac:dyDescent="0.25">
      <c r="A148" s="53">
        <v>147</v>
      </c>
      <c r="B148" s="76" t="s">
        <v>123</v>
      </c>
      <c r="C148" s="53" t="s">
        <v>4</v>
      </c>
      <c r="D148" s="62">
        <v>153986.87973322</v>
      </c>
      <c r="E148" s="62">
        <v>213939.07875066</v>
      </c>
      <c r="F148" s="62">
        <v>46464.981738690003</v>
      </c>
      <c r="G148" s="62">
        <v>102961.11625387</v>
      </c>
      <c r="H148" s="62">
        <v>163784.74405149999</v>
      </c>
      <c r="J148" s="58">
        <f t="shared" si="14"/>
        <v>6.3627916451418631E-2</v>
      </c>
      <c r="K148" s="57">
        <f t="shared" si="15"/>
        <v>9797.864318279986</v>
      </c>
      <c r="L148" s="53" t="s">
        <v>267</v>
      </c>
      <c r="M148" s="57" t="s">
        <v>267</v>
      </c>
      <c r="N148" s="58">
        <f>H148/H135</f>
        <v>0.14419014966493873</v>
      </c>
      <c r="O148" s="202"/>
      <c r="P148" s="202"/>
      <c r="Q148" s="202"/>
      <c r="R148" s="211"/>
      <c r="S148" s="202"/>
    </row>
    <row r="149" spans="1:19" x14ac:dyDescent="0.25">
      <c r="A149" s="53">
        <v>148</v>
      </c>
      <c r="B149" s="74" t="s">
        <v>124</v>
      </c>
      <c r="C149" s="53" t="s">
        <v>4</v>
      </c>
      <c r="D149" s="62">
        <v>134536.94060433999</v>
      </c>
      <c r="E149" s="62">
        <v>187218.46604519</v>
      </c>
      <c r="F149" s="62">
        <v>39909.347023759998</v>
      </c>
      <c r="G149" s="62">
        <v>90243.803981089994</v>
      </c>
      <c r="H149" s="62">
        <v>145077.01501897001</v>
      </c>
      <c r="J149" s="58">
        <f t="shared" si="14"/>
        <v>7.8343348431174409E-2</v>
      </c>
      <c r="K149" s="57">
        <f t="shared" si="15"/>
        <v>10540.074414630013</v>
      </c>
      <c r="L149" s="53" t="s">
        <v>267</v>
      </c>
      <c r="M149" s="57" t="s">
        <v>267</v>
      </c>
      <c r="N149" s="58">
        <f>H149/H148</f>
        <v>0.88577856172826708</v>
      </c>
      <c r="O149" s="202"/>
      <c r="P149" s="202"/>
      <c r="Q149" s="202"/>
      <c r="R149" s="211"/>
      <c r="S149" s="202"/>
    </row>
    <row r="150" spans="1:19" ht="22.5" x14ac:dyDescent="0.25">
      <c r="A150" s="17">
        <v>149</v>
      </c>
      <c r="B150" s="18" t="s">
        <v>125</v>
      </c>
      <c r="C150" s="17" t="s">
        <v>3</v>
      </c>
      <c r="D150" s="41">
        <v>0.68586890071524742</v>
      </c>
      <c r="E150" s="41">
        <v>4.6574337589078141E-2</v>
      </c>
      <c r="F150" s="41">
        <v>12.593109742887766</v>
      </c>
      <c r="G150" s="160">
        <v>-2.5042533546726364E-2</v>
      </c>
      <c r="H150" s="160">
        <v>3.1</v>
      </c>
      <c r="J150" s="42">
        <f>H150-D150</f>
        <v>2.4141310992847527</v>
      </c>
      <c r="K150" s="21" t="s">
        <v>267</v>
      </c>
      <c r="L150" s="17" t="s">
        <v>267</v>
      </c>
      <c r="M150" s="21" t="s">
        <v>267</v>
      </c>
      <c r="N150" s="20" t="s">
        <v>267</v>
      </c>
      <c r="O150" s="202"/>
      <c r="P150" s="202"/>
      <c r="R150" s="209"/>
    </row>
    <row r="151" spans="1:19" x14ac:dyDescent="0.25">
      <c r="A151" s="53">
        <v>150</v>
      </c>
      <c r="B151" s="78" t="s">
        <v>126</v>
      </c>
      <c r="C151" s="53" t="s">
        <v>3</v>
      </c>
      <c r="D151" s="62">
        <v>1.7000085557119515</v>
      </c>
      <c r="E151" s="62">
        <v>1.3056726605771729</v>
      </c>
      <c r="F151" s="62">
        <v>12.601146429853593</v>
      </c>
      <c r="G151" s="167">
        <v>-0.27581929600386523</v>
      </c>
      <c r="H151" s="167">
        <v>2.7</v>
      </c>
      <c r="J151" s="56">
        <f t="shared" ref="J151:J158" si="16">H151-D151</f>
        <v>0.99999144428804865</v>
      </c>
      <c r="K151" s="57" t="s">
        <v>267</v>
      </c>
      <c r="L151" s="53" t="s">
        <v>267</v>
      </c>
      <c r="M151" s="57" t="s">
        <v>267</v>
      </c>
      <c r="N151" s="58" t="s">
        <v>267</v>
      </c>
      <c r="O151" s="203"/>
      <c r="P151" s="202"/>
      <c r="R151" s="209"/>
    </row>
    <row r="152" spans="1:19" x14ac:dyDescent="0.25">
      <c r="A152" s="53">
        <v>151</v>
      </c>
      <c r="B152" s="76" t="s">
        <v>127</v>
      </c>
      <c r="C152" s="53" t="s">
        <v>3</v>
      </c>
      <c r="D152" s="62">
        <v>-11.355964884610614</v>
      </c>
      <c r="E152" s="62">
        <v>-9.5163267853322964</v>
      </c>
      <c r="F152" s="62">
        <v>15.948460270270726</v>
      </c>
      <c r="G152" s="167">
        <v>-2.4615045672852109</v>
      </c>
      <c r="H152" s="167">
        <v>4.0432808844000006</v>
      </c>
      <c r="J152" s="56">
        <f t="shared" si="16"/>
        <v>15.399245769010616</v>
      </c>
      <c r="K152" s="57" t="s">
        <v>267</v>
      </c>
      <c r="L152" s="53" t="s">
        <v>267</v>
      </c>
      <c r="M152" s="57" t="s">
        <v>267</v>
      </c>
      <c r="N152" s="58" t="s">
        <v>267</v>
      </c>
      <c r="O152" s="203"/>
      <c r="R152" s="209"/>
    </row>
    <row r="153" spans="1:19" x14ac:dyDescent="0.25">
      <c r="A153" s="53">
        <v>152</v>
      </c>
      <c r="B153" s="76" t="s">
        <v>16</v>
      </c>
      <c r="C153" s="53" t="s">
        <v>3</v>
      </c>
      <c r="D153" s="62">
        <v>20.525385145598364</v>
      </c>
      <c r="E153" s="62">
        <v>10.530013128136906</v>
      </c>
      <c r="F153" s="62">
        <v>14.926719678934441</v>
      </c>
      <c r="G153" s="167">
        <v>-3.0455867883992238</v>
      </c>
      <c r="H153" s="167">
        <v>4.0999999999999996</v>
      </c>
      <c r="J153" s="56">
        <f t="shared" si="16"/>
        <v>-16.425385145598362</v>
      </c>
      <c r="K153" s="57" t="s">
        <v>267</v>
      </c>
      <c r="L153" s="53" t="s">
        <v>267</v>
      </c>
      <c r="M153" s="57" t="s">
        <v>267</v>
      </c>
      <c r="N153" s="58" t="s">
        <v>267</v>
      </c>
      <c r="O153" s="203"/>
      <c r="R153" s="209"/>
    </row>
    <row r="154" spans="1:19" x14ac:dyDescent="0.25">
      <c r="A154" s="53">
        <v>153</v>
      </c>
      <c r="B154" s="76" t="s">
        <v>128</v>
      </c>
      <c r="C154" s="53" t="s">
        <v>3</v>
      </c>
      <c r="D154" s="62">
        <v>15.844587928140786</v>
      </c>
      <c r="E154" s="62">
        <v>19.04169832273994</v>
      </c>
      <c r="F154" s="62">
        <v>8.596920562395205</v>
      </c>
      <c r="G154" s="167">
        <v>1.0362655322528669</v>
      </c>
      <c r="H154" s="167">
        <v>-1.8941147254999999</v>
      </c>
      <c r="J154" s="56">
        <f t="shared" si="16"/>
        <v>-17.738702653640786</v>
      </c>
      <c r="K154" s="57" t="s">
        <v>267</v>
      </c>
      <c r="L154" s="53" t="s">
        <v>267</v>
      </c>
      <c r="M154" s="57" t="s">
        <v>267</v>
      </c>
      <c r="N154" s="58" t="s">
        <v>267</v>
      </c>
      <c r="O154" s="203"/>
      <c r="R154" s="209"/>
    </row>
    <row r="155" spans="1:19" ht="22.5" x14ac:dyDescent="0.25">
      <c r="A155" s="53">
        <v>154</v>
      </c>
      <c r="B155" s="76" t="s">
        <v>129</v>
      </c>
      <c r="C155" s="53" t="s">
        <v>3</v>
      </c>
      <c r="D155" s="62">
        <v>4.7965840931452064E-2</v>
      </c>
      <c r="E155" s="62">
        <v>1.0672468306353045</v>
      </c>
      <c r="F155" s="62">
        <v>9.4232188000939132</v>
      </c>
      <c r="G155" s="167">
        <v>-3.4897457256516717</v>
      </c>
      <c r="H155" s="167">
        <v>1.3</v>
      </c>
      <c r="J155" s="56">
        <f t="shared" si="16"/>
        <v>1.252034159068548</v>
      </c>
      <c r="K155" s="57" t="s">
        <v>267</v>
      </c>
      <c r="L155" s="53" t="s">
        <v>267</v>
      </c>
      <c r="M155" s="57" t="s">
        <v>267</v>
      </c>
      <c r="N155" s="58" t="s">
        <v>267</v>
      </c>
      <c r="O155" s="203"/>
      <c r="R155" s="209"/>
    </row>
    <row r="156" spans="1:19" x14ac:dyDescent="0.25">
      <c r="A156" s="53">
        <v>155</v>
      </c>
      <c r="B156" s="76" t="s">
        <v>130</v>
      </c>
      <c r="C156" s="53" t="s">
        <v>3</v>
      </c>
      <c r="D156" s="62">
        <v>10.466719214001753</v>
      </c>
      <c r="E156" s="62">
        <v>16.724201259085202</v>
      </c>
      <c r="F156" s="62">
        <v>29.913799393732333</v>
      </c>
      <c r="G156" s="167">
        <v>18.916055691772371</v>
      </c>
      <c r="H156" s="167">
        <v>13.8</v>
      </c>
      <c r="J156" s="56">
        <f t="shared" si="16"/>
        <v>3.3332807859982481</v>
      </c>
      <c r="K156" s="57" t="s">
        <v>267</v>
      </c>
      <c r="L156" s="53" t="s">
        <v>267</v>
      </c>
      <c r="M156" s="57" t="s">
        <v>267</v>
      </c>
      <c r="N156" s="58" t="s">
        <v>267</v>
      </c>
      <c r="O156" s="203"/>
      <c r="R156" s="209"/>
    </row>
    <row r="157" spans="1:19" x14ac:dyDescent="0.25">
      <c r="A157" s="53">
        <v>156</v>
      </c>
      <c r="B157" s="78" t="s">
        <v>131</v>
      </c>
      <c r="C157" s="53" t="s">
        <v>3</v>
      </c>
      <c r="D157" s="62">
        <v>-4.0870366695041405</v>
      </c>
      <c r="E157" s="62">
        <v>-6.2743834470102229</v>
      </c>
      <c r="F157" s="62">
        <v>13.573476206784552</v>
      </c>
      <c r="G157" s="167">
        <v>2.8889269091904479</v>
      </c>
      <c r="H157" s="167">
        <v>6</v>
      </c>
      <c r="J157" s="56">
        <f t="shared" si="16"/>
        <v>10.08703666950414</v>
      </c>
      <c r="K157" s="57" t="s">
        <v>267</v>
      </c>
      <c r="L157" s="53" t="s">
        <v>267</v>
      </c>
      <c r="M157" s="57" t="s">
        <v>267</v>
      </c>
      <c r="N157" s="58" t="s">
        <v>267</v>
      </c>
      <c r="O157" s="203"/>
      <c r="R157" s="209"/>
    </row>
    <row r="158" spans="1:19" x14ac:dyDescent="0.25">
      <c r="A158" s="53">
        <v>157</v>
      </c>
      <c r="B158" s="76" t="s">
        <v>20</v>
      </c>
      <c r="C158" s="53" t="s">
        <v>3</v>
      </c>
      <c r="D158" s="62">
        <v>-6.7186250939066827</v>
      </c>
      <c r="E158" s="62">
        <v>-5.3220879908295942</v>
      </c>
      <c r="F158" s="62">
        <v>2.9846328200578087</v>
      </c>
      <c r="G158" s="167">
        <v>1.3512605190454829</v>
      </c>
      <c r="H158" s="167">
        <v>6.4</v>
      </c>
      <c r="J158" s="56">
        <f t="shared" si="16"/>
        <v>13.118625093906683</v>
      </c>
      <c r="K158" s="57" t="s">
        <v>267</v>
      </c>
      <c r="L158" s="53" t="s">
        <v>267</v>
      </c>
      <c r="M158" s="57" t="s">
        <v>267</v>
      </c>
      <c r="N158" s="58" t="s">
        <v>267</v>
      </c>
      <c r="O158" s="203"/>
      <c r="R158" s="209"/>
    </row>
    <row r="159" spans="1:19" x14ac:dyDescent="0.25">
      <c r="A159" s="69">
        <v>158</v>
      </c>
      <c r="B159" s="70" t="s">
        <v>132</v>
      </c>
      <c r="C159" s="69" t="s">
        <v>4</v>
      </c>
      <c r="D159" s="71">
        <v>362088.16082715988</v>
      </c>
      <c r="E159" s="71">
        <v>378851.75705030002</v>
      </c>
      <c r="F159" s="71">
        <v>426272.35127218999</v>
      </c>
      <c r="G159" s="168">
        <v>312792.79963944003</v>
      </c>
      <c r="H159" s="168">
        <v>396828.97522731998</v>
      </c>
      <c r="J159" s="72">
        <f>H159/D159-1</f>
        <v>9.5945734101876345E-2</v>
      </c>
      <c r="K159" s="73">
        <f>H159-D159</f>
        <v>34740.814400160103</v>
      </c>
      <c r="L159" s="72">
        <f>H159/G159-1</f>
        <v>0.2686640347372109</v>
      </c>
      <c r="M159" s="73">
        <f>H159-G159</f>
        <v>84036.175587879959</v>
      </c>
      <c r="N159" s="72" t="s">
        <v>267</v>
      </c>
      <c r="O159" s="203"/>
      <c r="R159" s="209"/>
    </row>
    <row r="160" spans="1:19" x14ac:dyDescent="0.25">
      <c r="A160" s="22">
        <v>159</v>
      </c>
      <c r="B160" s="23" t="s">
        <v>133</v>
      </c>
      <c r="C160" s="22" t="s">
        <v>4</v>
      </c>
      <c r="D160" s="49">
        <v>307314.20570174011</v>
      </c>
      <c r="E160" s="49">
        <v>317706.06244227989</v>
      </c>
      <c r="F160" s="49">
        <v>362538.50824002997</v>
      </c>
      <c r="G160" s="162">
        <v>254234.82159745001</v>
      </c>
      <c r="H160" s="162">
        <v>334093.98656823998</v>
      </c>
      <c r="J160" s="25">
        <f t="shared" ref="J160:J208" si="17">H160/D160-1</f>
        <v>8.7141369873707131E-2</v>
      </c>
      <c r="K160" s="26">
        <f t="shared" ref="K160:K208" si="18">H160-D160</f>
        <v>26779.780866499874</v>
      </c>
      <c r="L160" s="25">
        <f t="shared" ref="L160:L173" si="19">H160/G160-1</f>
        <v>0.31411576301391664</v>
      </c>
      <c r="M160" s="26">
        <f t="shared" ref="M160:M173" si="20">H160-G160</f>
        <v>79859.164970789978</v>
      </c>
      <c r="N160" s="25">
        <f>H160/H159</f>
        <v>0.84190925417393525</v>
      </c>
      <c r="O160" s="203"/>
      <c r="R160" s="209"/>
    </row>
    <row r="161" spans="1:19" x14ac:dyDescent="0.25">
      <c r="A161" s="53">
        <v>160</v>
      </c>
      <c r="B161" s="74" t="s">
        <v>134</v>
      </c>
      <c r="C161" s="53" t="s">
        <v>4</v>
      </c>
      <c r="D161" s="75">
        <v>104308.75448652005</v>
      </c>
      <c r="E161" s="75">
        <v>121340.33236742998</v>
      </c>
      <c r="F161" s="75">
        <v>98832.577237820005</v>
      </c>
      <c r="G161" s="167">
        <v>80344.583736829998</v>
      </c>
      <c r="H161" s="167">
        <v>120475.47092583</v>
      </c>
      <c r="J161" s="58">
        <f t="shared" si="17"/>
        <v>0.15498906605580443</v>
      </c>
      <c r="K161" s="57">
        <f t="shared" si="18"/>
        <v>16166.716439309952</v>
      </c>
      <c r="L161" s="58">
        <f t="shared" si="19"/>
        <v>0.49948466122432578</v>
      </c>
      <c r="M161" s="57">
        <f t="shared" si="20"/>
        <v>40130.887189000001</v>
      </c>
      <c r="N161" s="58">
        <f>H161/H159</f>
        <v>0.30359544903901409</v>
      </c>
      <c r="O161" s="203"/>
      <c r="P161" s="204"/>
      <c r="Q161" s="203"/>
      <c r="R161" s="203"/>
      <c r="S161" s="203"/>
    </row>
    <row r="162" spans="1:19" x14ac:dyDescent="0.25">
      <c r="A162" s="53">
        <v>161</v>
      </c>
      <c r="B162" s="74" t="s">
        <v>279</v>
      </c>
      <c r="C162" s="53" t="s">
        <v>4</v>
      </c>
      <c r="D162" s="75">
        <v>54483.613477950013</v>
      </c>
      <c r="E162" s="75">
        <v>56603.173547019978</v>
      </c>
      <c r="F162" s="75">
        <v>47500.670246790003</v>
      </c>
      <c r="G162" s="167">
        <v>33927.792765449994</v>
      </c>
      <c r="H162" s="167">
        <v>46656.549973879999</v>
      </c>
      <c r="J162" s="57" t="s">
        <v>267</v>
      </c>
      <c r="K162" s="57" t="s">
        <v>267</v>
      </c>
      <c r="L162" s="58">
        <f>H162/G162-1</f>
        <v>0.37517198057729817</v>
      </c>
      <c r="M162" s="57">
        <f>H162-G162</f>
        <v>12728.757208430005</v>
      </c>
      <c r="N162" s="58">
        <f>H162/H161</f>
        <v>0.38727011909838333</v>
      </c>
      <c r="O162" s="203"/>
      <c r="P162" s="203"/>
      <c r="Q162" s="203"/>
      <c r="R162" s="203"/>
      <c r="S162" s="203"/>
    </row>
    <row r="163" spans="1:19" x14ac:dyDescent="0.25">
      <c r="A163" s="53">
        <v>162</v>
      </c>
      <c r="B163" s="76" t="s">
        <v>14</v>
      </c>
      <c r="C163" s="53" t="s">
        <v>4</v>
      </c>
      <c r="D163" s="62">
        <v>23710.862734440001</v>
      </c>
      <c r="E163" s="62">
        <v>25589.468394169991</v>
      </c>
      <c r="F163" s="62">
        <v>20113.02830962</v>
      </c>
      <c r="G163" s="167">
        <v>16077.541655449997</v>
      </c>
      <c r="H163" s="167">
        <v>29616.715143329999</v>
      </c>
      <c r="J163" s="58">
        <f t="shared" si="17"/>
        <v>0.24907792158535647</v>
      </c>
      <c r="K163" s="57">
        <f t="shared" si="18"/>
        <v>5905.8524088899976</v>
      </c>
      <c r="L163" s="58">
        <f t="shared" si="19"/>
        <v>0.84211714564524032</v>
      </c>
      <c r="M163" s="57">
        <f t="shared" si="20"/>
        <v>13539.173487880002</v>
      </c>
      <c r="N163" s="58">
        <f>H163/H161</f>
        <v>0.24583191014512285</v>
      </c>
      <c r="O163" s="202"/>
      <c r="R163" s="209"/>
    </row>
    <row r="164" spans="1:19" x14ac:dyDescent="0.25">
      <c r="A164" s="53">
        <v>163</v>
      </c>
      <c r="B164" s="76" t="s">
        <v>15</v>
      </c>
      <c r="C164" s="53" t="s">
        <v>4</v>
      </c>
      <c r="D164" s="62">
        <v>1016.2111862599999</v>
      </c>
      <c r="E164" s="62">
        <v>416.78684763000001</v>
      </c>
      <c r="F164" s="62">
        <v>395.33400962000002</v>
      </c>
      <c r="G164" s="167">
        <v>374.24146523999997</v>
      </c>
      <c r="H164" s="167">
        <v>476.92262076999998</v>
      </c>
      <c r="J164" s="58">
        <f t="shared" si="17"/>
        <v>-0.53068552362109278</v>
      </c>
      <c r="K164" s="57">
        <f t="shared" si="18"/>
        <v>-539.28856548999988</v>
      </c>
      <c r="L164" s="58">
        <f t="shared" si="19"/>
        <v>0.27437140206831678</v>
      </c>
      <c r="M164" s="57">
        <f t="shared" si="20"/>
        <v>102.68115553000001</v>
      </c>
      <c r="N164" s="58">
        <f>H164/H161</f>
        <v>3.9586699027191561E-3</v>
      </c>
      <c r="O164" s="203"/>
      <c r="R164" s="209"/>
    </row>
    <row r="165" spans="1:19" x14ac:dyDescent="0.25">
      <c r="A165" s="53">
        <v>164</v>
      </c>
      <c r="B165" s="38" t="s">
        <v>135</v>
      </c>
      <c r="C165" s="53" t="s">
        <v>4</v>
      </c>
      <c r="D165" s="62">
        <v>203005.45121522003</v>
      </c>
      <c r="E165" s="62">
        <v>196365.73007484991</v>
      </c>
      <c r="F165" s="62">
        <v>263705.93100221001</v>
      </c>
      <c r="G165" s="167">
        <v>173890.23786061996</v>
      </c>
      <c r="H165" s="167">
        <v>213618.51564241</v>
      </c>
      <c r="J165" s="58">
        <f t="shared" si="17"/>
        <v>5.2279701671352319E-2</v>
      </c>
      <c r="K165" s="57">
        <f t="shared" si="18"/>
        <v>10613.064427189965</v>
      </c>
      <c r="L165" s="58">
        <f t="shared" si="19"/>
        <v>0.22846755672180885</v>
      </c>
      <c r="M165" s="57">
        <f t="shared" si="20"/>
        <v>39728.277781790035</v>
      </c>
      <c r="N165" s="58">
        <f>H165/H159</f>
        <v>0.53831380513492122</v>
      </c>
      <c r="O165" s="203"/>
      <c r="P165" s="203"/>
      <c r="Q165" s="203"/>
      <c r="R165" s="203"/>
      <c r="S165" s="203"/>
    </row>
    <row r="166" spans="1:19" x14ac:dyDescent="0.25">
      <c r="A166" s="53">
        <v>165</v>
      </c>
      <c r="B166" s="76" t="s">
        <v>136</v>
      </c>
      <c r="C166" s="53" t="s">
        <v>4</v>
      </c>
      <c r="D166" s="62">
        <v>47184.681799669997</v>
      </c>
      <c r="E166" s="62">
        <v>49695.442928639997</v>
      </c>
      <c r="F166" s="62">
        <v>48702.416358549999</v>
      </c>
      <c r="G166" s="167">
        <v>39032.960057669996</v>
      </c>
      <c r="H166" s="167">
        <v>55603.191375000002</v>
      </c>
      <c r="J166" s="58">
        <f t="shared" si="17"/>
        <v>0.17841615656267673</v>
      </c>
      <c r="K166" s="57">
        <f t="shared" si="18"/>
        <v>8418.5095753300047</v>
      </c>
      <c r="L166" s="58">
        <f t="shared" si="19"/>
        <v>0.42451895251725724</v>
      </c>
      <c r="M166" s="57">
        <f t="shared" si="20"/>
        <v>16570.231317330006</v>
      </c>
      <c r="N166" s="58">
        <f>H166/H159</f>
        <v>0.14011877873370562</v>
      </c>
      <c r="O166" s="202"/>
      <c r="R166" s="209"/>
    </row>
    <row r="167" spans="1:19" x14ac:dyDescent="0.25">
      <c r="A167" s="53">
        <v>166</v>
      </c>
      <c r="B167" s="76" t="s">
        <v>137</v>
      </c>
      <c r="C167" s="53" t="s">
        <v>4</v>
      </c>
      <c r="D167" s="62">
        <v>34811.781454849988</v>
      </c>
      <c r="E167" s="62">
        <v>30338.164982210001</v>
      </c>
      <c r="F167" s="62">
        <v>84573.314833159995</v>
      </c>
      <c r="G167" s="167">
        <v>32230.966700500008</v>
      </c>
      <c r="H167" s="167">
        <v>30766.341391509999</v>
      </c>
      <c r="J167" s="58">
        <f t="shared" si="17"/>
        <v>-0.11620893543143784</v>
      </c>
      <c r="K167" s="57">
        <f t="shared" si="18"/>
        <v>-4045.4400633399891</v>
      </c>
      <c r="L167" s="58">
        <f t="shared" si="19"/>
        <v>-4.5441556953589202E-2</v>
      </c>
      <c r="M167" s="57">
        <f t="shared" si="20"/>
        <v>-1464.6253089900092</v>
      </c>
      <c r="N167" s="58">
        <f>H167/H159</f>
        <v>7.7530481169843429E-2</v>
      </c>
      <c r="O167" s="197"/>
      <c r="P167" s="197"/>
      <c r="Q167" s="197"/>
      <c r="R167" s="197"/>
      <c r="S167" s="197"/>
    </row>
    <row r="168" spans="1:19" ht="22.5" x14ac:dyDescent="0.25">
      <c r="A168" s="53">
        <v>167</v>
      </c>
      <c r="B168" s="38" t="s">
        <v>138</v>
      </c>
      <c r="C168" s="53" t="s">
        <v>4</v>
      </c>
      <c r="D168" s="62">
        <v>43229.806121129994</v>
      </c>
      <c r="E168" s="62">
        <v>48985.72999408</v>
      </c>
      <c r="F168" s="62">
        <v>39349.91982504</v>
      </c>
      <c r="G168" s="167">
        <v>36195.00379096</v>
      </c>
      <c r="H168" s="167">
        <v>47517.945669250003</v>
      </c>
      <c r="J168" s="58">
        <f t="shared" si="17"/>
        <v>9.9194049959526298E-2</v>
      </c>
      <c r="K168" s="57">
        <f t="shared" si="18"/>
        <v>4288.1395481200088</v>
      </c>
      <c r="L168" s="58">
        <f t="shared" si="19"/>
        <v>0.31283162570404266</v>
      </c>
      <c r="M168" s="57">
        <f t="shared" si="20"/>
        <v>11322.941878290003</v>
      </c>
      <c r="N168" s="58">
        <f>H168/H159</f>
        <v>0.11974414328497501</v>
      </c>
      <c r="O168" s="204"/>
      <c r="R168" s="209"/>
    </row>
    <row r="169" spans="1:19" x14ac:dyDescent="0.25">
      <c r="A169" s="53">
        <v>168</v>
      </c>
      <c r="B169" s="77" t="s">
        <v>124</v>
      </c>
      <c r="C169" s="53" t="s">
        <v>4</v>
      </c>
      <c r="D169" s="62">
        <v>26486.846977920002</v>
      </c>
      <c r="E169" s="62">
        <v>31924.031716889993</v>
      </c>
      <c r="F169" s="62">
        <v>23556.71196054</v>
      </c>
      <c r="G169" s="167">
        <v>23581.470948169997</v>
      </c>
      <c r="H169" s="167">
        <v>31325.743874489999</v>
      </c>
      <c r="J169" s="58">
        <f t="shared" si="17"/>
        <v>0.18269055960506764</v>
      </c>
      <c r="K169" s="57">
        <f t="shared" si="18"/>
        <v>4838.8968965699969</v>
      </c>
      <c r="L169" s="58">
        <f t="shared" si="19"/>
        <v>0.32840499828620673</v>
      </c>
      <c r="M169" s="57">
        <f t="shared" si="20"/>
        <v>7744.2729263200017</v>
      </c>
      <c r="N169" s="58">
        <f>H169/H168</f>
        <v>0.65924028139881552</v>
      </c>
      <c r="O169" s="203"/>
      <c r="P169" s="203"/>
      <c r="Q169" s="203"/>
      <c r="R169" s="203"/>
      <c r="S169" s="203"/>
    </row>
    <row r="170" spans="1:19" x14ac:dyDescent="0.25">
      <c r="A170" s="53">
        <v>169</v>
      </c>
      <c r="B170" s="74" t="s">
        <v>139</v>
      </c>
      <c r="C170" s="53" t="s">
        <v>4</v>
      </c>
      <c r="D170" s="62">
        <v>27915.846834330005</v>
      </c>
      <c r="E170" s="62">
        <v>18454.728812069996</v>
      </c>
      <c r="F170" s="62">
        <v>43557.372879709998</v>
      </c>
      <c r="G170" s="167">
        <v>24174.774470740005</v>
      </c>
      <c r="H170" s="167">
        <v>28830.640975329999</v>
      </c>
      <c r="J170" s="58">
        <f t="shared" si="17"/>
        <v>3.2769707701469697E-2</v>
      </c>
      <c r="K170" s="57">
        <f t="shared" si="18"/>
        <v>914.79414099999485</v>
      </c>
      <c r="L170" s="58">
        <f t="shared" si="19"/>
        <v>0.19259193132185093</v>
      </c>
      <c r="M170" s="57">
        <f t="shared" si="20"/>
        <v>4655.8665045899943</v>
      </c>
      <c r="N170" s="58">
        <f>H170/H159</f>
        <v>7.2652560108078343E-2</v>
      </c>
      <c r="O170" s="203"/>
      <c r="P170" s="203"/>
      <c r="Q170" s="203"/>
      <c r="R170" s="203"/>
      <c r="S170" s="203"/>
    </row>
    <row r="171" spans="1:19" x14ac:dyDescent="0.25">
      <c r="A171" s="22">
        <v>170</v>
      </c>
      <c r="B171" s="23" t="s">
        <v>140</v>
      </c>
      <c r="C171" s="22" t="s">
        <v>4</v>
      </c>
      <c r="D171" s="49">
        <v>54694.060630039996</v>
      </c>
      <c r="E171" s="49">
        <v>60531.745930800011</v>
      </c>
      <c r="F171" s="49">
        <v>63776.014885199998</v>
      </c>
      <c r="G171" s="162">
        <v>59652.133425010004</v>
      </c>
      <c r="H171" s="162">
        <v>61743.97120457</v>
      </c>
      <c r="J171" s="25">
        <f t="shared" si="17"/>
        <v>0.12889718725067434</v>
      </c>
      <c r="K171" s="26">
        <f t="shared" si="18"/>
        <v>7049.9105745300039</v>
      </c>
      <c r="L171" s="25">
        <f t="shared" si="19"/>
        <v>3.5067275208013893E-2</v>
      </c>
      <c r="M171" s="26">
        <f t="shared" si="20"/>
        <v>2091.8377795599954</v>
      </c>
      <c r="N171" s="25">
        <f>H171/H159</f>
        <v>0.15559340436065816</v>
      </c>
      <c r="O171" s="203"/>
      <c r="P171" s="203"/>
      <c r="Q171" s="203"/>
      <c r="R171" s="203"/>
      <c r="S171" s="203"/>
    </row>
    <row r="172" spans="1:19" x14ac:dyDescent="0.25">
      <c r="A172" s="53">
        <v>171</v>
      </c>
      <c r="B172" s="76" t="s">
        <v>141</v>
      </c>
      <c r="C172" s="53" t="s">
        <v>4</v>
      </c>
      <c r="D172" s="62">
        <v>52398.487317990002</v>
      </c>
      <c r="E172" s="62">
        <v>59952.199017439998</v>
      </c>
      <c r="F172" s="62">
        <v>46464.981738690003</v>
      </c>
      <c r="G172" s="167">
        <v>56496.134515179998</v>
      </c>
      <c r="H172" s="167">
        <v>60823.627797629997</v>
      </c>
      <c r="J172" s="58">
        <f t="shared" si="17"/>
        <v>0.16078976533254585</v>
      </c>
      <c r="K172" s="57">
        <f t="shared" si="18"/>
        <v>8425.1404796399947</v>
      </c>
      <c r="L172" s="58">
        <f t="shared" si="19"/>
        <v>7.6598041964928365E-2</v>
      </c>
      <c r="M172" s="57">
        <f t="shared" si="20"/>
        <v>4327.4932824499992</v>
      </c>
      <c r="N172" s="58">
        <f>H172/H159</f>
        <v>0.15327415988912532</v>
      </c>
      <c r="O172" s="203"/>
      <c r="R172" s="209"/>
    </row>
    <row r="173" spans="1:19" x14ac:dyDescent="0.25">
      <c r="A173" s="53">
        <v>172</v>
      </c>
      <c r="B173" s="74" t="s">
        <v>124</v>
      </c>
      <c r="C173" s="53" t="s">
        <v>4</v>
      </c>
      <c r="D173" s="62">
        <v>45858.407935499999</v>
      </c>
      <c r="E173" s="62">
        <v>52681.525440850004</v>
      </c>
      <c r="F173" s="62">
        <v>39909.347023759998</v>
      </c>
      <c r="G173" s="167">
        <v>50334.456957329996</v>
      </c>
      <c r="H173" s="167">
        <v>54833.211037879999</v>
      </c>
      <c r="J173" s="58">
        <f t="shared" si="17"/>
        <v>0.19570681814778856</v>
      </c>
      <c r="K173" s="57">
        <f t="shared" si="18"/>
        <v>8974.8031023799995</v>
      </c>
      <c r="L173" s="58">
        <f t="shared" si="19"/>
        <v>8.9377224916993292E-2</v>
      </c>
      <c r="M173" s="57">
        <f t="shared" si="20"/>
        <v>4498.754080550003</v>
      </c>
      <c r="N173" s="58">
        <f>H173/H172</f>
        <v>0.90151168260332848</v>
      </c>
      <c r="O173" s="202"/>
      <c r="R173" s="209"/>
    </row>
    <row r="174" spans="1:19" x14ac:dyDescent="0.25">
      <c r="A174" s="17">
        <v>173</v>
      </c>
      <c r="B174" s="18" t="s">
        <v>142</v>
      </c>
      <c r="C174" s="17" t="s">
        <v>268</v>
      </c>
      <c r="D174" s="41">
        <v>7.3013830671649895</v>
      </c>
      <c r="E174" s="41">
        <v>7.1229061986052349</v>
      </c>
      <c r="F174" s="41">
        <v>10.612212022003481</v>
      </c>
      <c r="G174" s="160">
        <v>9.4859767576530807</v>
      </c>
      <c r="H174" s="160">
        <v>8.9917382931879999</v>
      </c>
      <c r="J174" s="20">
        <f t="shared" si="17"/>
        <v>0.23151164792663703</v>
      </c>
      <c r="K174" s="21">
        <f t="shared" si="18"/>
        <v>1.6903552260230104</v>
      </c>
      <c r="L174" s="20" t="s">
        <v>267</v>
      </c>
      <c r="M174" s="21" t="s">
        <v>267</v>
      </c>
      <c r="N174" s="20" t="s">
        <v>267</v>
      </c>
      <c r="O174" s="202"/>
      <c r="R174" s="209"/>
    </row>
    <row r="175" spans="1:19" x14ac:dyDescent="0.25">
      <c r="A175" s="22">
        <v>174</v>
      </c>
      <c r="B175" s="23" t="s">
        <v>143</v>
      </c>
      <c r="C175" s="22" t="s">
        <v>268</v>
      </c>
      <c r="D175" s="49">
        <v>77.574648182385531</v>
      </c>
      <c r="E175" s="49">
        <v>78.623972004286259</v>
      </c>
      <c r="F175" s="49">
        <v>90.050000672254967</v>
      </c>
      <c r="G175" s="162">
        <v>84.804664555106868</v>
      </c>
      <c r="H175" s="162">
        <v>81.658496864759996</v>
      </c>
      <c r="J175" s="25">
        <f t="shared" si="17"/>
        <v>5.2644114772817829E-2</v>
      </c>
      <c r="K175" s="26">
        <f t="shared" si="18"/>
        <v>4.083848682374466</v>
      </c>
      <c r="L175" s="25" t="s">
        <v>267</v>
      </c>
      <c r="M175" s="26" t="s">
        <v>267</v>
      </c>
      <c r="N175" s="25" t="s">
        <v>267</v>
      </c>
      <c r="O175" s="202"/>
      <c r="R175" s="209"/>
    </row>
    <row r="176" spans="1:19" x14ac:dyDescent="0.25">
      <c r="A176" s="33">
        <v>175</v>
      </c>
      <c r="B176" s="63" t="s">
        <v>279</v>
      </c>
      <c r="C176" s="33" t="s">
        <v>268</v>
      </c>
      <c r="D176" s="60">
        <v>552.89087891295662</v>
      </c>
      <c r="E176" s="60">
        <v>530.90411410306285</v>
      </c>
      <c r="F176" s="60">
        <v>542.62294802076792</v>
      </c>
      <c r="G176" s="165">
        <v>539.12923993617449</v>
      </c>
      <c r="H176" s="165">
        <v>413.13881277596602</v>
      </c>
      <c r="J176" s="36" t="s">
        <v>267</v>
      </c>
      <c r="K176" s="37" t="s">
        <v>267</v>
      </c>
      <c r="L176" s="36" t="s">
        <v>267</v>
      </c>
      <c r="M176" s="37" t="s">
        <v>267</v>
      </c>
      <c r="N176" s="36" t="s">
        <v>267</v>
      </c>
      <c r="O176" s="202"/>
      <c r="R176" s="209"/>
    </row>
    <row r="177" spans="1:18" x14ac:dyDescent="0.25">
      <c r="A177" s="33">
        <v>176</v>
      </c>
      <c r="B177" s="38" t="s">
        <v>14</v>
      </c>
      <c r="C177" s="33" t="s">
        <v>268</v>
      </c>
      <c r="D177" s="51">
        <v>23.556267165200254</v>
      </c>
      <c r="E177" s="51">
        <v>23.353449526038403</v>
      </c>
      <c r="F177" s="51">
        <v>24.972347456481902</v>
      </c>
      <c r="G177" s="163">
        <v>23.467774283038036</v>
      </c>
      <c r="H177" s="163">
        <v>24.310258054892</v>
      </c>
      <c r="J177" s="36">
        <f t="shared" si="17"/>
        <v>3.2008080244802839E-2</v>
      </c>
      <c r="K177" s="37">
        <f t="shared" si="18"/>
        <v>0.75399088969174599</v>
      </c>
      <c r="L177" s="36" t="s">
        <v>267</v>
      </c>
      <c r="M177" s="37" t="s">
        <v>267</v>
      </c>
      <c r="N177" s="36" t="s">
        <v>267</v>
      </c>
      <c r="O177" s="202"/>
      <c r="R177" s="209"/>
    </row>
    <row r="178" spans="1:18" x14ac:dyDescent="0.25">
      <c r="A178" s="33">
        <v>177</v>
      </c>
      <c r="B178" s="38" t="s">
        <v>15</v>
      </c>
      <c r="C178" s="33" t="s">
        <v>268</v>
      </c>
      <c r="D178" s="51">
        <v>487.82311502433441</v>
      </c>
      <c r="E178" s="51">
        <v>331.9901359439574</v>
      </c>
      <c r="F178" s="51">
        <v>232.41270406819518</v>
      </c>
      <c r="G178" s="163">
        <v>264.82294386097726</v>
      </c>
      <c r="H178" s="163">
        <v>267.37410888674401</v>
      </c>
      <c r="J178" s="36">
        <f t="shared" si="17"/>
        <v>-0.45190356780570673</v>
      </c>
      <c r="K178" s="37">
        <f t="shared" si="18"/>
        <v>-220.4490061375904</v>
      </c>
      <c r="L178" s="36" t="s">
        <v>267</v>
      </c>
      <c r="M178" s="37" t="s">
        <v>267</v>
      </c>
      <c r="N178" s="36" t="s">
        <v>267</v>
      </c>
      <c r="O178" s="202"/>
      <c r="R178" s="209"/>
    </row>
    <row r="179" spans="1:18" x14ac:dyDescent="0.25">
      <c r="A179" s="22">
        <v>178</v>
      </c>
      <c r="B179" s="23" t="s">
        <v>144</v>
      </c>
      <c r="C179" s="22" t="s">
        <v>268</v>
      </c>
      <c r="D179" s="49">
        <v>3.4203027574842881</v>
      </c>
      <c r="E179" s="49">
        <v>3.4008262459386707</v>
      </c>
      <c r="F179" s="49">
        <v>5.2144054302661402</v>
      </c>
      <c r="G179" s="162">
        <v>5.2245054734384446</v>
      </c>
      <c r="H179" s="162">
        <v>5.1419035640309998</v>
      </c>
      <c r="J179" s="25">
        <f t="shared" si="17"/>
        <v>0.50334748956931197</v>
      </c>
      <c r="K179" s="26">
        <f t="shared" si="18"/>
        <v>1.7216008065467117</v>
      </c>
      <c r="L179" s="25" t="s">
        <v>267</v>
      </c>
      <c r="M179" s="26" t="s">
        <v>267</v>
      </c>
      <c r="N179" s="25" t="s">
        <v>267</v>
      </c>
      <c r="O179" s="202"/>
      <c r="R179" s="209"/>
    </row>
    <row r="180" spans="1:18" x14ac:dyDescent="0.25">
      <c r="A180" s="22">
        <v>179</v>
      </c>
      <c r="B180" s="23" t="s">
        <v>145</v>
      </c>
      <c r="C180" s="22" t="s">
        <v>268</v>
      </c>
      <c r="D180" s="49">
        <v>10.762724664004358</v>
      </c>
      <c r="E180" s="49">
        <v>10.593163868067359</v>
      </c>
      <c r="F180" s="49">
        <v>26.640813825955394</v>
      </c>
      <c r="G180" s="162">
        <v>18.707494308463101</v>
      </c>
      <c r="H180" s="162">
        <v>17.864793120003</v>
      </c>
      <c r="J180" s="25">
        <f t="shared" si="17"/>
        <v>0.65987644185968253</v>
      </c>
      <c r="K180" s="26">
        <f t="shared" si="18"/>
        <v>7.1020684559986424</v>
      </c>
      <c r="L180" s="25" t="s">
        <v>267</v>
      </c>
      <c r="M180" s="26" t="s">
        <v>267</v>
      </c>
      <c r="N180" s="25" t="s">
        <v>267</v>
      </c>
      <c r="O180" s="202"/>
      <c r="R180" s="209"/>
    </row>
    <row r="181" spans="1:18" ht="22.5" x14ac:dyDescent="0.25">
      <c r="A181" s="22">
        <v>180</v>
      </c>
      <c r="B181" s="23" t="s">
        <v>146</v>
      </c>
      <c r="C181" s="22" t="s">
        <v>268</v>
      </c>
      <c r="D181" s="49">
        <v>35.597201252302348</v>
      </c>
      <c r="E181" s="49">
        <v>35.078119445071401</v>
      </c>
      <c r="F181" s="49">
        <v>36.807617672406856</v>
      </c>
      <c r="G181" s="162">
        <v>31.007125598584452</v>
      </c>
      <c r="H181" s="162">
        <v>29.354408720256998</v>
      </c>
      <c r="J181" s="25">
        <f t="shared" si="17"/>
        <v>-0.17537312801077531</v>
      </c>
      <c r="K181" s="26">
        <f t="shared" si="18"/>
        <v>-6.2427925320453497</v>
      </c>
      <c r="L181" s="25" t="s">
        <v>267</v>
      </c>
      <c r="M181" s="26" t="s">
        <v>267</v>
      </c>
      <c r="N181" s="25" t="s">
        <v>267</v>
      </c>
      <c r="O181" s="202"/>
      <c r="R181" s="209"/>
    </row>
    <row r="182" spans="1:18" x14ac:dyDescent="0.25">
      <c r="A182" s="53">
        <v>181</v>
      </c>
      <c r="B182" s="78" t="s">
        <v>124</v>
      </c>
      <c r="C182" s="53" t="s">
        <v>268</v>
      </c>
      <c r="D182" s="62">
        <v>26.751130354072725</v>
      </c>
      <c r="E182" s="62">
        <v>27.068540487958007</v>
      </c>
      <c r="F182" s="62">
        <v>25.864866809777759</v>
      </c>
      <c r="G182" s="167">
        <v>22.957637731026828</v>
      </c>
      <c r="H182" s="167">
        <v>22.409595483118</v>
      </c>
      <c r="J182" s="58">
        <f t="shared" si="17"/>
        <v>-0.16229351109620482</v>
      </c>
      <c r="K182" s="57">
        <f t="shared" si="18"/>
        <v>-4.3415348709547246</v>
      </c>
      <c r="L182" s="58" t="s">
        <v>267</v>
      </c>
      <c r="M182" s="57" t="s">
        <v>267</v>
      </c>
      <c r="N182" s="58" t="s">
        <v>267</v>
      </c>
      <c r="O182" s="202"/>
      <c r="R182" s="209"/>
    </row>
    <row r="183" spans="1:18" x14ac:dyDescent="0.25">
      <c r="A183" s="22">
        <v>182</v>
      </c>
      <c r="B183" s="23" t="s">
        <v>130</v>
      </c>
      <c r="C183" s="22" t="s">
        <v>268</v>
      </c>
      <c r="D183" s="49">
        <v>270.91820363921323</v>
      </c>
      <c r="E183" s="49">
        <v>234.4049741943731</v>
      </c>
      <c r="F183" s="49">
        <v>500.03872066526606</v>
      </c>
      <c r="G183" s="162">
        <v>388.00975779775786</v>
      </c>
      <c r="H183" s="162">
        <v>342.81267378275902</v>
      </c>
      <c r="J183" s="25">
        <f t="shared" si="17"/>
        <v>0.26537334582097327</v>
      </c>
      <c r="K183" s="26">
        <f t="shared" si="18"/>
        <v>71.894470143545789</v>
      </c>
      <c r="L183" s="25" t="s">
        <v>267</v>
      </c>
      <c r="M183" s="26" t="s">
        <v>267</v>
      </c>
      <c r="N183" s="25" t="s">
        <v>267</v>
      </c>
      <c r="O183" s="202"/>
      <c r="R183" s="209"/>
    </row>
    <row r="184" spans="1:18" x14ac:dyDescent="0.25">
      <c r="A184" s="22">
        <v>183</v>
      </c>
      <c r="B184" s="23" t="s">
        <v>147</v>
      </c>
      <c r="C184" s="22" t="s">
        <v>268</v>
      </c>
      <c r="D184" s="49">
        <v>5.3956531484188233</v>
      </c>
      <c r="E184" s="49">
        <v>5.4196079684504195</v>
      </c>
      <c r="F184" s="49">
        <v>5.5884088355574733</v>
      </c>
      <c r="G184" s="162">
        <v>5.4406918573113705</v>
      </c>
      <c r="H184" s="162">
        <v>5.4693046771449998</v>
      </c>
      <c r="J184" s="25">
        <f t="shared" si="17"/>
        <v>1.3650159989946786E-2</v>
      </c>
      <c r="K184" s="26">
        <f t="shared" si="18"/>
        <v>7.3651528726176529E-2</v>
      </c>
      <c r="L184" s="25" t="s">
        <v>267</v>
      </c>
      <c r="M184" s="26" t="s">
        <v>267</v>
      </c>
      <c r="N184" s="25" t="s">
        <v>267</v>
      </c>
      <c r="O184" s="202"/>
      <c r="R184" s="209"/>
    </row>
    <row r="185" spans="1:18" x14ac:dyDescent="0.25">
      <c r="A185" s="53">
        <v>184</v>
      </c>
      <c r="B185" s="78" t="s">
        <v>124</v>
      </c>
      <c r="C185" s="53" t="s">
        <v>268</v>
      </c>
      <c r="D185" s="62">
        <v>5.2566303406654455</v>
      </c>
      <c r="E185" s="62">
        <v>5.3097462249836926</v>
      </c>
      <c r="F185" s="62">
        <v>5.3623490326599406</v>
      </c>
      <c r="G185" s="167">
        <v>5.3041421100503143</v>
      </c>
      <c r="H185" s="167">
        <v>5.3672690855500003</v>
      </c>
      <c r="J185" s="58">
        <f t="shared" si="17"/>
        <v>2.1047465336995419E-2</v>
      </c>
      <c r="K185" s="57">
        <f t="shared" si="18"/>
        <v>0.11063874488455472</v>
      </c>
      <c r="L185" s="58" t="s">
        <v>267</v>
      </c>
      <c r="M185" s="57" t="s">
        <v>267</v>
      </c>
      <c r="N185" s="58" t="s">
        <v>267</v>
      </c>
      <c r="O185" s="202"/>
      <c r="R185" s="209"/>
    </row>
    <row r="186" spans="1:18" x14ac:dyDescent="0.25">
      <c r="A186" s="17">
        <v>185</v>
      </c>
      <c r="B186" s="18" t="s">
        <v>148</v>
      </c>
      <c r="C186" s="17" t="s">
        <v>268</v>
      </c>
      <c r="D186" s="41">
        <v>7.0206431462033221</v>
      </c>
      <c r="E186" s="41">
        <v>6.6503303593606997</v>
      </c>
      <c r="F186" s="41">
        <v>10.612212022003481</v>
      </c>
      <c r="G186" s="160">
        <v>8.2873853643005724</v>
      </c>
      <c r="H186" s="160">
        <v>8.1963442765809997</v>
      </c>
      <c r="J186" s="20">
        <f t="shared" si="17"/>
        <v>0.16746345112462846</v>
      </c>
      <c r="K186" s="21">
        <f t="shared" si="18"/>
        <v>1.1757011303776777</v>
      </c>
      <c r="L186" s="20">
        <f>H186/G186-1</f>
        <v>-1.0985501906517925E-2</v>
      </c>
      <c r="M186" s="21">
        <f>H186-G186</f>
        <v>-9.1041087719572644E-2</v>
      </c>
      <c r="N186" s="20" t="s">
        <v>267</v>
      </c>
      <c r="O186" s="202"/>
      <c r="R186" s="209"/>
    </row>
    <row r="187" spans="1:18" x14ac:dyDescent="0.25">
      <c r="A187" s="22">
        <v>186</v>
      </c>
      <c r="B187" s="23" t="s">
        <v>149</v>
      </c>
      <c r="C187" s="22" t="s">
        <v>268</v>
      </c>
      <c r="D187" s="49">
        <v>79.428433210725856</v>
      </c>
      <c r="E187" s="49">
        <v>81.232021668572372</v>
      </c>
      <c r="F187" s="49">
        <v>90.050000672254967</v>
      </c>
      <c r="G187" s="162">
        <v>79.134459580918588</v>
      </c>
      <c r="H187" s="162">
        <v>77.388844696711999</v>
      </c>
      <c r="J187" s="25">
        <f t="shared" si="17"/>
        <v>-2.5678317342641921E-2</v>
      </c>
      <c r="K187" s="26">
        <f t="shared" si="18"/>
        <v>-2.0395885140138574</v>
      </c>
      <c r="L187" s="25">
        <f t="shared" ref="L187:L197" si="21">H187/G187-1</f>
        <v>-2.2058846341417415E-2</v>
      </c>
      <c r="M187" s="26">
        <f t="shared" ref="M187:M197" si="22">H187-G187</f>
        <v>-1.7456148842065886</v>
      </c>
      <c r="N187" s="25" t="s">
        <v>267</v>
      </c>
      <c r="O187" s="202"/>
      <c r="R187" s="209"/>
    </row>
    <row r="188" spans="1:18" x14ac:dyDescent="0.25">
      <c r="A188" s="53">
        <v>187</v>
      </c>
      <c r="B188" s="63" t="s">
        <v>279</v>
      </c>
      <c r="C188" s="53" t="s">
        <v>268</v>
      </c>
      <c r="D188" s="75">
        <v>702.80579283502982</v>
      </c>
      <c r="E188" s="75">
        <v>483.05290709023859</v>
      </c>
      <c r="F188" s="75">
        <v>542.62294802076792</v>
      </c>
      <c r="G188" s="169">
        <v>534.31277781111203</v>
      </c>
      <c r="H188" s="169">
        <v>293.45034041674802</v>
      </c>
      <c r="J188" s="53" t="s">
        <v>267</v>
      </c>
      <c r="K188" s="57" t="s">
        <v>267</v>
      </c>
      <c r="L188" s="58">
        <f>H188/G188-1</f>
        <v>-0.4507892144767548</v>
      </c>
      <c r="M188" s="57">
        <f>H188-G188</f>
        <v>-240.86243739436401</v>
      </c>
      <c r="N188" s="58" t="s">
        <v>267</v>
      </c>
      <c r="O188" s="202"/>
      <c r="R188" s="209"/>
    </row>
    <row r="189" spans="1:18" x14ac:dyDescent="0.25">
      <c r="A189" s="53">
        <v>188</v>
      </c>
      <c r="B189" s="38" t="s">
        <v>14</v>
      </c>
      <c r="C189" s="53" t="s">
        <v>268</v>
      </c>
      <c r="D189" s="62">
        <v>23.993263445189889</v>
      </c>
      <c r="E189" s="62">
        <v>22.844537323044886</v>
      </c>
      <c r="F189" s="62">
        <v>24.972347456481902</v>
      </c>
      <c r="G189" s="167">
        <v>21.822929871512784</v>
      </c>
      <c r="H189" s="167">
        <v>25.425783284539001</v>
      </c>
      <c r="J189" s="58">
        <f t="shared" si="17"/>
        <v>5.9705085247013345E-2</v>
      </c>
      <c r="K189" s="57">
        <f t="shared" si="18"/>
        <v>1.4325198393491121</v>
      </c>
      <c r="L189" s="58">
        <f t="shared" si="21"/>
        <v>0.16509485363508913</v>
      </c>
      <c r="M189" s="57">
        <f t="shared" si="22"/>
        <v>3.6028534130262173</v>
      </c>
      <c r="N189" s="58" t="s">
        <v>267</v>
      </c>
      <c r="O189" s="202"/>
      <c r="R189" s="209"/>
    </row>
    <row r="190" spans="1:18" x14ac:dyDescent="0.25">
      <c r="A190" s="53">
        <v>189</v>
      </c>
      <c r="B190" s="38" t="s">
        <v>15</v>
      </c>
      <c r="C190" s="53" t="s">
        <v>268</v>
      </c>
      <c r="D190" s="62">
        <v>726.38397874195846</v>
      </c>
      <c r="E190" s="62">
        <v>143.96782301554404</v>
      </c>
      <c r="F190" s="62">
        <v>232.41270406819518</v>
      </c>
      <c r="G190" s="167">
        <v>310.57383007468877</v>
      </c>
      <c r="H190" s="167">
        <v>271.596025495444</v>
      </c>
      <c r="J190" s="58">
        <f t="shared" si="17"/>
        <v>-0.62609854643844498</v>
      </c>
      <c r="K190" s="57">
        <f t="shared" si="18"/>
        <v>-454.78795324651446</v>
      </c>
      <c r="L190" s="58">
        <f t="shared" si="21"/>
        <v>-0.125502540152437</v>
      </c>
      <c r="M190" s="57">
        <f t="shared" si="22"/>
        <v>-38.977804579244776</v>
      </c>
      <c r="N190" s="58" t="s">
        <v>267</v>
      </c>
      <c r="O190" s="202"/>
      <c r="R190" s="209"/>
    </row>
    <row r="191" spans="1:18" x14ac:dyDescent="0.25">
      <c r="A191" s="22">
        <v>190</v>
      </c>
      <c r="B191" s="23" t="s">
        <v>150</v>
      </c>
      <c r="C191" s="22" t="s">
        <v>268</v>
      </c>
      <c r="D191" s="49">
        <v>3.5261478347856507</v>
      </c>
      <c r="E191" s="49">
        <v>3.3480090810536378</v>
      </c>
      <c r="F191" s="49">
        <v>5.2144054302661402</v>
      </c>
      <c r="G191" s="162">
        <v>5.237162553017721</v>
      </c>
      <c r="H191" s="162">
        <v>5.0167561202490001</v>
      </c>
      <c r="J191" s="25">
        <f t="shared" si="17"/>
        <v>0.42272994647541795</v>
      </c>
      <c r="K191" s="26">
        <f t="shared" si="18"/>
        <v>1.4906082854633493</v>
      </c>
      <c r="L191" s="25">
        <f t="shared" si="21"/>
        <v>-4.2085085299046088E-2</v>
      </c>
      <c r="M191" s="26">
        <f t="shared" si="22"/>
        <v>-0.22040643276872096</v>
      </c>
      <c r="N191" s="25" t="s">
        <v>267</v>
      </c>
      <c r="O191" s="202"/>
      <c r="R191" s="209"/>
    </row>
    <row r="192" spans="1:18" x14ac:dyDescent="0.25">
      <c r="A192" s="22">
        <v>191</v>
      </c>
      <c r="B192" s="23" t="s">
        <v>151</v>
      </c>
      <c r="C192" s="22" t="s">
        <v>268</v>
      </c>
      <c r="D192" s="49">
        <v>7.627095827845908</v>
      </c>
      <c r="E192" s="49">
        <v>9.8256680440523585</v>
      </c>
      <c r="F192" s="49">
        <v>26.640813825955394</v>
      </c>
      <c r="G192" s="162">
        <v>10.501631467489744</v>
      </c>
      <c r="H192" s="162">
        <v>15.255807586122</v>
      </c>
      <c r="J192" s="25">
        <f t="shared" si="17"/>
        <v>1.0002118670679714</v>
      </c>
      <c r="K192" s="26">
        <f t="shared" si="18"/>
        <v>7.6287117582760917</v>
      </c>
      <c r="L192" s="25">
        <f t="shared" si="21"/>
        <v>0.45270833711408742</v>
      </c>
      <c r="M192" s="26">
        <f t="shared" si="22"/>
        <v>4.7541761186322553</v>
      </c>
      <c r="N192" s="25" t="s">
        <v>267</v>
      </c>
      <c r="O192" s="202"/>
      <c r="R192" s="209"/>
    </row>
    <row r="193" spans="1:18" ht="22.5" x14ac:dyDescent="0.25">
      <c r="A193" s="22">
        <v>192</v>
      </c>
      <c r="B193" s="23" t="s">
        <v>152</v>
      </c>
      <c r="C193" s="22" t="s">
        <v>268</v>
      </c>
      <c r="D193" s="49">
        <v>36.526777231396437</v>
      </c>
      <c r="E193" s="49">
        <v>33.853630922538294</v>
      </c>
      <c r="F193" s="49">
        <v>36.807617672406856</v>
      </c>
      <c r="G193" s="162">
        <v>26.471823576017897</v>
      </c>
      <c r="H193" s="162">
        <v>27.061258168986001</v>
      </c>
      <c r="J193" s="25">
        <f t="shared" si="17"/>
        <v>-0.25913917897674232</v>
      </c>
      <c r="K193" s="26">
        <f t="shared" si="18"/>
        <v>-9.4655190624104364</v>
      </c>
      <c r="L193" s="25">
        <f t="shared" si="21"/>
        <v>2.2266489925616639E-2</v>
      </c>
      <c r="M193" s="26">
        <f t="shared" si="22"/>
        <v>0.58943459296810374</v>
      </c>
      <c r="N193" s="25" t="s">
        <v>267</v>
      </c>
      <c r="O193" s="203"/>
      <c r="P193" s="197"/>
      <c r="R193" s="209"/>
    </row>
    <row r="194" spans="1:18" x14ac:dyDescent="0.25">
      <c r="A194" s="53">
        <v>193</v>
      </c>
      <c r="B194" s="78" t="s">
        <v>124</v>
      </c>
      <c r="C194" s="53" t="s">
        <v>268</v>
      </c>
      <c r="D194" s="62">
        <v>27.611951151489755</v>
      </c>
      <c r="E194" s="62">
        <v>27.844262527149517</v>
      </c>
      <c r="F194" s="62">
        <v>25.864866809777759</v>
      </c>
      <c r="G194" s="167">
        <v>20.640110693562491</v>
      </c>
      <c r="H194" s="167">
        <v>21.632516214153998</v>
      </c>
      <c r="J194" s="58">
        <f t="shared" si="17"/>
        <v>-0.21655242342456293</v>
      </c>
      <c r="K194" s="57">
        <f t="shared" si="18"/>
        <v>-5.9794349373357569</v>
      </c>
      <c r="L194" s="58">
        <f t="shared" si="21"/>
        <v>4.8081404955886864E-2</v>
      </c>
      <c r="M194" s="57">
        <f t="shared" si="22"/>
        <v>0.99240552059150744</v>
      </c>
      <c r="N194" s="58" t="s">
        <v>267</v>
      </c>
      <c r="O194" s="202"/>
      <c r="R194" s="209"/>
    </row>
    <row r="195" spans="1:18" x14ac:dyDescent="0.25">
      <c r="A195" s="22">
        <v>194</v>
      </c>
      <c r="B195" s="23" t="s">
        <v>153</v>
      </c>
      <c r="C195" s="22" t="s">
        <v>268</v>
      </c>
      <c r="D195" s="49">
        <v>243.81716960854189</v>
      </c>
      <c r="E195" s="49">
        <v>144.70892191696069</v>
      </c>
      <c r="F195" s="49">
        <v>500.03872066526606</v>
      </c>
      <c r="G195" s="162">
        <v>276.4252983904866</v>
      </c>
      <c r="H195" s="162">
        <v>269.15596298678997</v>
      </c>
      <c r="J195" s="25">
        <f t="shared" si="17"/>
        <v>0.10392538564421261</v>
      </c>
      <c r="K195" s="26">
        <f t="shared" si="18"/>
        <v>25.338793378248084</v>
      </c>
      <c r="L195" s="25">
        <f t="shared" si="21"/>
        <v>-2.6297648753652592E-2</v>
      </c>
      <c r="M195" s="26">
        <f t="shared" si="22"/>
        <v>-7.2693354036966298</v>
      </c>
      <c r="N195" s="25" t="s">
        <v>267</v>
      </c>
      <c r="O195" s="202"/>
      <c r="R195" s="209"/>
    </row>
    <row r="196" spans="1:18" x14ac:dyDescent="0.25">
      <c r="A196" s="22">
        <v>195</v>
      </c>
      <c r="B196" s="23" t="s">
        <v>141</v>
      </c>
      <c r="C196" s="22" t="s">
        <v>268</v>
      </c>
      <c r="D196" s="49">
        <v>5.4565092534228095</v>
      </c>
      <c r="E196" s="49">
        <v>5.4821218075872338</v>
      </c>
      <c r="F196" s="49">
        <v>5.5884088355574733</v>
      </c>
      <c r="G196" s="162">
        <v>5.3249306005848771</v>
      </c>
      <c r="H196" s="162">
        <v>5.5184320057249998</v>
      </c>
      <c r="J196" s="25">
        <f t="shared" si="17"/>
        <v>1.1348418819842943E-2</v>
      </c>
      <c r="K196" s="26">
        <f t="shared" si="18"/>
        <v>6.1922752302190354E-2</v>
      </c>
      <c r="L196" s="25">
        <f t="shared" si="21"/>
        <v>3.6338765639287285E-2</v>
      </c>
      <c r="M196" s="26">
        <f t="shared" si="22"/>
        <v>0.19350140514012271</v>
      </c>
      <c r="N196" s="25" t="s">
        <v>267</v>
      </c>
      <c r="O196" s="203"/>
      <c r="R196" s="209"/>
    </row>
    <row r="197" spans="1:18" x14ac:dyDescent="0.25">
      <c r="A197" s="53">
        <v>196</v>
      </c>
      <c r="B197" s="78" t="s">
        <v>124</v>
      </c>
      <c r="C197" s="53" t="s">
        <v>268</v>
      </c>
      <c r="D197" s="62">
        <v>5.3514140938105346</v>
      </c>
      <c r="E197" s="62">
        <v>5.45039240973618</v>
      </c>
      <c r="F197" s="62">
        <v>5.3623490326599406</v>
      </c>
      <c r="G197" s="167">
        <v>5.2588813164542332</v>
      </c>
      <c r="H197" s="167">
        <v>5.474499495301</v>
      </c>
      <c r="J197" s="58">
        <f t="shared" si="17"/>
        <v>2.3000537677102306E-2</v>
      </c>
      <c r="K197" s="57">
        <f t="shared" si="18"/>
        <v>0.12308540149046543</v>
      </c>
      <c r="L197" s="58">
        <f t="shared" si="21"/>
        <v>4.1000769150680405E-2</v>
      </c>
      <c r="M197" s="57">
        <f t="shared" si="22"/>
        <v>0.21561817884676682</v>
      </c>
      <c r="N197" s="58" t="s">
        <v>267</v>
      </c>
      <c r="O197" s="202"/>
      <c r="R197" s="209"/>
    </row>
    <row r="198" spans="1:18" x14ac:dyDescent="0.25">
      <c r="A198" s="17">
        <v>197</v>
      </c>
      <c r="B198" s="18" t="s">
        <v>154</v>
      </c>
      <c r="C198" s="17" t="s">
        <v>4</v>
      </c>
      <c r="D198" s="41">
        <v>101273.69990775999</v>
      </c>
      <c r="E198" s="41">
        <v>124409.89536753</v>
      </c>
      <c r="F198" s="41">
        <v>55483.040004139999</v>
      </c>
      <c r="G198" s="160">
        <v>87538.383280309994</v>
      </c>
      <c r="H198" s="160">
        <v>123658.07605641001</v>
      </c>
      <c r="J198" s="20">
        <f>H198/D198-1</f>
        <v>0.22102852141313778</v>
      </c>
      <c r="K198" s="21">
        <f t="shared" si="18"/>
        <v>22384.376148650015</v>
      </c>
      <c r="L198" s="20" t="s">
        <v>267</v>
      </c>
      <c r="M198" s="21" t="s">
        <v>267</v>
      </c>
      <c r="N198" s="20" t="s">
        <v>267</v>
      </c>
      <c r="O198" s="202"/>
      <c r="R198" s="209"/>
    </row>
    <row r="199" spans="1:18" x14ac:dyDescent="0.25">
      <c r="A199" s="53">
        <v>198</v>
      </c>
      <c r="B199" s="38" t="s">
        <v>155</v>
      </c>
      <c r="C199" s="53" t="s">
        <v>4</v>
      </c>
      <c r="D199" s="62">
        <v>47151.92220447</v>
      </c>
      <c r="E199" s="62">
        <v>56649.630603500002</v>
      </c>
      <c r="F199" s="62">
        <v>35705.67934078</v>
      </c>
      <c r="G199" s="167">
        <v>47822.028495099999</v>
      </c>
      <c r="H199" s="167">
        <v>66182.168486519993</v>
      </c>
      <c r="J199" s="58">
        <f t="shared" si="17"/>
        <v>0.40359428401512609</v>
      </c>
      <c r="K199" s="57">
        <f t="shared" si="18"/>
        <v>19030.246282049993</v>
      </c>
      <c r="L199" s="58" t="s">
        <v>267</v>
      </c>
      <c r="M199" s="57" t="s">
        <v>267</v>
      </c>
      <c r="N199" s="58">
        <f>H199/H198</f>
        <v>0.53520296123909605</v>
      </c>
      <c r="O199" s="202"/>
      <c r="R199" s="209"/>
    </row>
    <row r="200" spans="1:18" x14ac:dyDescent="0.25">
      <c r="A200" s="53">
        <v>199</v>
      </c>
      <c r="B200" s="54" t="s">
        <v>156</v>
      </c>
      <c r="C200" s="53" t="s">
        <v>4</v>
      </c>
      <c r="D200" s="62">
        <v>9725.0972805000001</v>
      </c>
      <c r="E200" s="62">
        <v>11446.25960764</v>
      </c>
      <c r="F200" s="62">
        <v>3193.3898865000001</v>
      </c>
      <c r="G200" s="167">
        <v>7805.4167744699998</v>
      </c>
      <c r="H200" s="167">
        <v>10234.95261013</v>
      </c>
      <c r="J200" s="58">
        <f t="shared" si="17"/>
        <v>5.2426758820430575E-2</v>
      </c>
      <c r="K200" s="57">
        <f t="shared" si="18"/>
        <v>509.85532962999969</v>
      </c>
      <c r="L200" s="58" t="s">
        <v>267</v>
      </c>
      <c r="M200" s="57" t="s">
        <v>267</v>
      </c>
      <c r="N200" s="58">
        <f>H200/H198</f>
        <v>8.2768169589352555E-2</v>
      </c>
      <c r="O200" s="202"/>
      <c r="R200" s="209"/>
    </row>
    <row r="201" spans="1:18" ht="22.5" x14ac:dyDescent="0.25">
      <c r="A201" s="53">
        <v>200</v>
      </c>
      <c r="B201" s="54" t="s">
        <v>157</v>
      </c>
      <c r="C201" s="53" t="s">
        <v>4</v>
      </c>
      <c r="D201" s="62">
        <v>7287.5753773800006</v>
      </c>
      <c r="E201" s="62">
        <v>9614.9149661499996</v>
      </c>
      <c r="F201" s="62">
        <v>2237.0560038200001</v>
      </c>
      <c r="G201" s="167">
        <v>3862.6257043800001</v>
      </c>
      <c r="H201" s="167">
        <v>4897.4914282700001</v>
      </c>
      <c r="J201" s="58">
        <f t="shared" si="17"/>
        <v>-0.3279669609358159</v>
      </c>
      <c r="K201" s="57">
        <f t="shared" si="18"/>
        <v>-2390.0839491100005</v>
      </c>
      <c r="L201" s="58" t="s">
        <v>267</v>
      </c>
      <c r="M201" s="57" t="s">
        <v>267</v>
      </c>
      <c r="N201" s="58">
        <f>H201/H198</f>
        <v>3.9605107765350284E-2</v>
      </c>
      <c r="O201" s="202"/>
      <c r="R201" s="209"/>
    </row>
    <row r="202" spans="1:18" x14ac:dyDescent="0.25">
      <c r="A202" s="53">
        <v>201</v>
      </c>
      <c r="B202" s="54" t="s">
        <v>158</v>
      </c>
      <c r="C202" s="53" t="s">
        <v>4</v>
      </c>
      <c r="D202" s="62">
        <v>6758.7480220200005</v>
      </c>
      <c r="E202" s="62">
        <v>3850.6838987800002</v>
      </c>
      <c r="F202" s="62">
        <v>1919.3038538400001</v>
      </c>
      <c r="G202" s="167">
        <v>3141.62827109</v>
      </c>
      <c r="H202" s="167">
        <v>4038.75650451</v>
      </c>
      <c r="J202" s="58">
        <f>H202/D202-1</f>
        <v>-0.40244014256017069</v>
      </c>
      <c r="K202" s="57">
        <f>H202-D202</f>
        <v>-2719.9915175100004</v>
      </c>
      <c r="L202" s="58" t="s">
        <v>267</v>
      </c>
      <c r="M202" s="57" t="s">
        <v>267</v>
      </c>
      <c r="N202" s="58">
        <f>H202/H198</f>
        <v>3.2660677194003979E-2</v>
      </c>
      <c r="O202" s="202"/>
      <c r="R202" s="209"/>
    </row>
    <row r="203" spans="1:18" x14ac:dyDescent="0.25">
      <c r="A203" s="53">
        <v>202</v>
      </c>
      <c r="B203" s="54" t="s">
        <v>159</v>
      </c>
      <c r="C203" s="53" t="s">
        <v>4</v>
      </c>
      <c r="D203" s="62">
        <v>3204.4768074399999</v>
      </c>
      <c r="E203" s="62">
        <v>7681.7939411999996</v>
      </c>
      <c r="F203" s="62">
        <v>1197.7113266399999</v>
      </c>
      <c r="G203" s="167">
        <v>3474.81690007</v>
      </c>
      <c r="H203" s="167">
        <v>7040.0520074200003</v>
      </c>
      <c r="J203" s="58">
        <f t="shared" si="17"/>
        <v>1.1969427243395074</v>
      </c>
      <c r="K203" s="57">
        <f t="shared" si="18"/>
        <v>3835.5751999800004</v>
      </c>
      <c r="L203" s="58" t="s">
        <v>267</v>
      </c>
      <c r="M203" s="57" t="s">
        <v>267</v>
      </c>
      <c r="N203" s="58">
        <f>H203/H198</f>
        <v>5.6931599066837243E-2</v>
      </c>
      <c r="O203" s="202"/>
      <c r="R203" s="209"/>
    </row>
    <row r="204" spans="1:18" x14ac:dyDescent="0.25">
      <c r="A204" s="22">
        <v>203</v>
      </c>
      <c r="B204" s="23" t="s">
        <v>160</v>
      </c>
      <c r="C204" s="22" t="s">
        <v>4</v>
      </c>
      <c r="D204" s="49">
        <v>25814.991944969999</v>
      </c>
      <c r="E204" s="49">
        <v>32436.86151803</v>
      </c>
      <c r="F204" s="49">
        <v>8251.5368262499996</v>
      </c>
      <c r="G204" s="162">
        <v>21764.148914329999</v>
      </c>
      <c r="H204" s="162">
        <v>29701.611628359999</v>
      </c>
      <c r="J204" s="25">
        <f t="shared" si="17"/>
        <v>0.1505566878221436</v>
      </c>
      <c r="K204" s="26">
        <f t="shared" si="18"/>
        <v>3886.6196833899994</v>
      </c>
      <c r="L204" s="25" t="s">
        <v>267</v>
      </c>
      <c r="M204" s="26" t="s">
        <v>267</v>
      </c>
      <c r="N204" s="25">
        <f>H204/H198</f>
        <v>0.24019144220560895</v>
      </c>
      <c r="O204" s="202"/>
      <c r="R204" s="209"/>
    </row>
    <row r="205" spans="1:18" x14ac:dyDescent="0.25">
      <c r="A205" s="22">
        <v>204</v>
      </c>
      <c r="B205" s="23" t="s">
        <v>161</v>
      </c>
      <c r="C205" s="22" t="s">
        <v>4</v>
      </c>
      <c r="D205" s="49">
        <v>75458.707962789995</v>
      </c>
      <c r="E205" s="49">
        <v>91973.033849500003</v>
      </c>
      <c r="F205" s="49">
        <v>47231.503177890001</v>
      </c>
      <c r="G205" s="162">
        <v>65774.234365979995</v>
      </c>
      <c r="H205" s="162">
        <v>93956.464428050007</v>
      </c>
      <c r="J205" s="25">
        <f t="shared" si="17"/>
        <v>0.24513746610108367</v>
      </c>
      <c r="K205" s="26">
        <f t="shared" si="18"/>
        <v>18497.756465260012</v>
      </c>
      <c r="L205" s="25" t="s">
        <v>267</v>
      </c>
      <c r="M205" s="26" t="s">
        <v>267</v>
      </c>
      <c r="N205" s="25">
        <f>H205/H198</f>
        <v>0.75980855779439105</v>
      </c>
      <c r="O205" s="202"/>
      <c r="R205" s="209"/>
    </row>
    <row r="206" spans="1:18" x14ac:dyDescent="0.25">
      <c r="A206" s="33">
        <v>205</v>
      </c>
      <c r="B206" s="38" t="s">
        <v>162</v>
      </c>
      <c r="C206" s="33" t="s">
        <v>4</v>
      </c>
      <c r="D206" s="51">
        <v>29147.770373659994</v>
      </c>
      <c r="E206" s="51">
        <v>23136.19545977001</v>
      </c>
      <c r="F206" s="51">
        <v>55483.040004139999</v>
      </c>
      <c r="G206" s="163">
        <v>32055.343276169995</v>
      </c>
      <c r="H206" s="163">
        <v>36119.692776099997</v>
      </c>
      <c r="J206" s="36">
        <f t="shared" si="17"/>
        <v>0.23919230572573502</v>
      </c>
      <c r="K206" s="37">
        <f t="shared" si="18"/>
        <v>6971.9224024400028</v>
      </c>
      <c r="L206" s="36">
        <f>H206/G206-1</f>
        <v>0.12679163860183795</v>
      </c>
      <c r="M206" s="37">
        <f>H206-G206</f>
        <v>4064.3494999300019</v>
      </c>
      <c r="N206" s="36" t="s">
        <v>267</v>
      </c>
      <c r="O206" s="202"/>
      <c r="R206" s="209"/>
    </row>
    <row r="207" spans="1:18" x14ac:dyDescent="0.25">
      <c r="A207" s="33">
        <v>206</v>
      </c>
      <c r="B207" s="38" t="s">
        <v>163</v>
      </c>
      <c r="C207" s="33" t="s">
        <v>4</v>
      </c>
      <c r="D207" s="51">
        <v>7165.1596254299984</v>
      </c>
      <c r="E207" s="51">
        <v>6621.8695730600011</v>
      </c>
      <c r="F207" s="51">
        <v>8251.5368262499996</v>
      </c>
      <c r="G207" s="163">
        <v>13512.612088079999</v>
      </c>
      <c r="H207" s="163">
        <v>7937.4627140299999</v>
      </c>
      <c r="J207" s="36">
        <f t="shared" si="17"/>
        <v>0.10778588740144834</v>
      </c>
      <c r="K207" s="37">
        <f t="shared" si="18"/>
        <v>772.3030886000015</v>
      </c>
      <c r="L207" s="36">
        <f>H207/G207-1</f>
        <v>-0.41258857559953599</v>
      </c>
      <c r="M207" s="37">
        <f>H207-G207</f>
        <v>-5575.1493740499991</v>
      </c>
      <c r="N207" s="36">
        <f>H207/H206</f>
        <v>0.21975443598684571</v>
      </c>
      <c r="O207" s="202"/>
      <c r="R207" s="209"/>
    </row>
    <row r="208" spans="1:18" x14ac:dyDescent="0.25">
      <c r="A208" s="33">
        <v>207</v>
      </c>
      <c r="B208" s="38" t="s">
        <v>164</v>
      </c>
      <c r="C208" s="33" t="s">
        <v>4</v>
      </c>
      <c r="D208" s="51">
        <v>21982.610748229992</v>
      </c>
      <c r="E208" s="51">
        <v>16514.325886710008</v>
      </c>
      <c r="F208" s="51">
        <v>47231.503177890001</v>
      </c>
      <c r="G208" s="163">
        <v>18542.731188089994</v>
      </c>
      <c r="H208" s="163">
        <v>28182.230062070001</v>
      </c>
      <c r="J208" s="36">
        <f t="shared" si="17"/>
        <v>0.2820237953009832</v>
      </c>
      <c r="K208" s="37">
        <f t="shared" si="18"/>
        <v>6199.6193138400085</v>
      </c>
      <c r="L208" s="36">
        <f>H208/G208-1</f>
        <v>0.51985323932061656</v>
      </c>
      <c r="M208" s="37">
        <f>H208-G208</f>
        <v>9639.4988739800065</v>
      </c>
      <c r="N208" s="36">
        <f>H208/H206</f>
        <v>0.78024556401315437</v>
      </c>
      <c r="O208" s="202"/>
      <c r="R208" s="209"/>
    </row>
    <row r="209" spans="1:18" x14ac:dyDescent="0.25">
      <c r="A209" s="53">
        <v>208</v>
      </c>
      <c r="B209" s="54" t="s">
        <v>165</v>
      </c>
      <c r="C209" s="53" t="s">
        <v>3</v>
      </c>
      <c r="D209" s="62">
        <v>9.1955112384746496</v>
      </c>
      <c r="E209" s="62">
        <v>8.4049938799455806</v>
      </c>
      <c r="F209" s="62">
        <v>13.01586646155995</v>
      </c>
      <c r="G209" s="167">
        <v>11.844474492178694</v>
      </c>
      <c r="H209" s="167">
        <v>0.108864086195</v>
      </c>
      <c r="J209" s="56">
        <f>H209-D209</f>
        <v>-9.0866471522796495</v>
      </c>
      <c r="K209" s="57" t="s">
        <v>267</v>
      </c>
      <c r="L209" s="53" t="s">
        <v>267</v>
      </c>
      <c r="M209" s="57" t="s">
        <v>267</v>
      </c>
      <c r="N209" s="58" t="s">
        <v>267</v>
      </c>
      <c r="O209" s="202"/>
      <c r="R209" s="209"/>
    </row>
    <row r="210" spans="1:18" x14ac:dyDescent="0.25">
      <c r="A210" s="17">
        <v>209</v>
      </c>
      <c r="B210" s="18" t="s">
        <v>166</v>
      </c>
      <c r="C210" s="17" t="s">
        <v>4</v>
      </c>
      <c r="D210" s="41">
        <v>41700.476920460002</v>
      </c>
      <c r="E210" s="41">
        <v>51388.823480070001</v>
      </c>
      <c r="F210" s="41">
        <v>18681.920156380002</v>
      </c>
      <c r="G210" s="160">
        <v>36975.280725249999</v>
      </c>
      <c r="H210" s="160">
        <v>50066.412091339997</v>
      </c>
      <c r="J210" s="20">
        <f>H210/D210-1</f>
        <v>0.20061965206866295</v>
      </c>
      <c r="K210" s="21">
        <f>H210-D210</f>
        <v>8365.935170879995</v>
      </c>
      <c r="L210" s="20" t="s">
        <v>267</v>
      </c>
      <c r="M210" s="21" t="s">
        <v>267</v>
      </c>
      <c r="N210" s="20" t="s">
        <v>267</v>
      </c>
      <c r="O210" s="202"/>
      <c r="R210" s="209"/>
    </row>
    <row r="211" spans="1:18" x14ac:dyDescent="0.25">
      <c r="A211" s="53">
        <v>210</v>
      </c>
      <c r="B211" s="54" t="s">
        <v>155</v>
      </c>
      <c r="C211" s="53" t="s">
        <v>4</v>
      </c>
      <c r="D211" s="62">
        <v>21484.31403958</v>
      </c>
      <c r="E211" s="62">
        <v>26491.23045725</v>
      </c>
      <c r="F211" s="62">
        <v>10830.22789337</v>
      </c>
      <c r="G211" s="167">
        <v>20979.93741658</v>
      </c>
      <c r="H211" s="167">
        <v>27507.562677450002</v>
      </c>
      <c r="J211" s="58">
        <f t="shared" ref="J211:J220" si="23">H211/D211-1</f>
        <v>0.28035564117958467</v>
      </c>
      <c r="K211" s="57">
        <f t="shared" ref="K211:K220" si="24">H211-D211</f>
        <v>6023.2486378700014</v>
      </c>
      <c r="L211" s="58" t="s">
        <v>267</v>
      </c>
      <c r="M211" s="57" t="s">
        <v>267</v>
      </c>
      <c r="N211" s="58">
        <f>H211/H210</f>
        <v>0.54942148894683818</v>
      </c>
      <c r="O211" s="202"/>
      <c r="R211" s="209"/>
    </row>
    <row r="212" spans="1:18" ht="22.5" x14ac:dyDescent="0.25">
      <c r="A212" s="53">
        <v>211</v>
      </c>
      <c r="B212" s="54" t="s">
        <v>167</v>
      </c>
      <c r="C212" s="53" t="s">
        <v>4</v>
      </c>
      <c r="D212" s="62">
        <v>3410.8559246299997</v>
      </c>
      <c r="E212" s="62">
        <v>2657.2186919999999</v>
      </c>
      <c r="F212" s="62">
        <v>194.16477613000001</v>
      </c>
      <c r="G212" s="167">
        <v>1181.99628865</v>
      </c>
      <c r="H212" s="167">
        <v>1620.0802206999999</v>
      </c>
      <c r="J212" s="58">
        <f>H212/D212-1</f>
        <v>-0.52502238250484246</v>
      </c>
      <c r="K212" s="57">
        <f>H212-D212</f>
        <v>-1790.7757039299997</v>
      </c>
      <c r="L212" s="58" t="s">
        <v>267</v>
      </c>
      <c r="M212" s="57" t="s">
        <v>267</v>
      </c>
      <c r="N212" s="58">
        <f>H212/H210</f>
        <v>3.2358624335699616E-2</v>
      </c>
      <c r="O212" s="202"/>
      <c r="R212" s="209"/>
    </row>
    <row r="213" spans="1:18" x14ac:dyDescent="0.25">
      <c r="A213" s="53">
        <v>212</v>
      </c>
      <c r="B213" s="54" t="s">
        <v>159</v>
      </c>
      <c r="C213" s="53" t="s">
        <v>4</v>
      </c>
      <c r="D213" s="62">
        <v>2144.2696500300003</v>
      </c>
      <c r="E213" s="62">
        <v>4450.2729863300001</v>
      </c>
      <c r="F213" s="62">
        <v>1045.9581210599999</v>
      </c>
      <c r="G213" s="167">
        <v>2539.87815679</v>
      </c>
      <c r="H213" s="167">
        <v>4044.62784276</v>
      </c>
      <c r="J213" s="58">
        <f>H213/D213-1</f>
        <v>0.88624963409028901</v>
      </c>
      <c r="K213" s="57">
        <f>H213-D213</f>
        <v>1900.3581927299997</v>
      </c>
      <c r="L213" s="58" t="s">
        <v>267</v>
      </c>
      <c r="M213" s="57" t="s">
        <v>267</v>
      </c>
      <c r="N213" s="58">
        <f>H213/H210</f>
        <v>8.0785254501182846E-2</v>
      </c>
      <c r="O213" s="202"/>
      <c r="R213" s="209"/>
    </row>
    <row r="214" spans="1:18" x14ac:dyDescent="0.25">
      <c r="A214" s="53">
        <v>213</v>
      </c>
      <c r="B214" s="54" t="s">
        <v>168</v>
      </c>
      <c r="C214" s="53" t="s">
        <v>4</v>
      </c>
      <c r="D214" s="62">
        <v>2197.8525167100001</v>
      </c>
      <c r="E214" s="62">
        <v>2186.3313588999999</v>
      </c>
      <c r="F214" s="62">
        <v>627.66646551999997</v>
      </c>
      <c r="G214" s="167">
        <v>1051.9553624</v>
      </c>
      <c r="H214" s="167">
        <v>1778.7772328200001</v>
      </c>
      <c r="J214" s="58">
        <f t="shared" si="23"/>
        <v>-0.19067488864872539</v>
      </c>
      <c r="K214" s="57">
        <f t="shared" si="24"/>
        <v>-419.07528389000004</v>
      </c>
      <c r="L214" s="58" t="s">
        <v>267</v>
      </c>
      <c r="M214" s="57" t="s">
        <v>267</v>
      </c>
      <c r="N214" s="58">
        <f>H214/H210</f>
        <v>3.5528354410035219E-2</v>
      </c>
      <c r="O214" s="202"/>
      <c r="R214" s="209"/>
    </row>
    <row r="215" spans="1:18" ht="22.5" x14ac:dyDescent="0.25">
      <c r="A215" s="53">
        <v>214</v>
      </c>
      <c r="B215" s="54" t="s">
        <v>169</v>
      </c>
      <c r="C215" s="53" t="s">
        <v>4</v>
      </c>
      <c r="D215" s="62">
        <v>1605.4399545199999</v>
      </c>
      <c r="E215" s="62">
        <v>2522.2707048799998</v>
      </c>
      <c r="F215" s="62">
        <v>794.77964224000004</v>
      </c>
      <c r="G215" s="167">
        <v>1678.26985173</v>
      </c>
      <c r="H215" s="167">
        <v>2025.34079692</v>
      </c>
      <c r="J215" s="58">
        <f t="shared" si="23"/>
        <v>0.26154876812290584</v>
      </c>
      <c r="K215" s="57">
        <f t="shared" si="24"/>
        <v>419.9008424000001</v>
      </c>
      <c r="L215" s="58" t="s">
        <v>267</v>
      </c>
      <c r="M215" s="57" t="s">
        <v>267</v>
      </c>
      <c r="N215" s="58">
        <f>H215/H210</f>
        <v>4.0453084459597694E-2</v>
      </c>
      <c r="O215" s="202"/>
      <c r="R215" s="209"/>
    </row>
    <row r="216" spans="1:18" x14ac:dyDescent="0.25">
      <c r="A216" s="22">
        <v>215</v>
      </c>
      <c r="B216" s="23" t="s">
        <v>170</v>
      </c>
      <c r="C216" s="22" t="s">
        <v>4</v>
      </c>
      <c r="D216" s="49">
        <v>25365.082922919999</v>
      </c>
      <c r="E216" s="49">
        <v>31668.05667133</v>
      </c>
      <c r="F216" s="49">
        <v>11271.32756442</v>
      </c>
      <c r="G216" s="162">
        <v>21919.905014970002</v>
      </c>
      <c r="H216" s="162">
        <v>30146.583689219999</v>
      </c>
      <c r="J216" s="25">
        <f t="shared" si="23"/>
        <v>0.18850720026542533</v>
      </c>
      <c r="K216" s="26">
        <f t="shared" si="24"/>
        <v>4781.5007662999997</v>
      </c>
      <c r="L216" s="25" t="s">
        <v>267</v>
      </c>
      <c r="M216" s="26" t="s">
        <v>267</v>
      </c>
      <c r="N216" s="25">
        <f>H216/H210</f>
        <v>0.6021318970135362</v>
      </c>
      <c r="O216" s="202"/>
      <c r="R216" s="209"/>
    </row>
    <row r="217" spans="1:18" x14ac:dyDescent="0.25">
      <c r="A217" s="22">
        <v>216</v>
      </c>
      <c r="B217" s="23" t="s">
        <v>171</v>
      </c>
      <c r="C217" s="22" t="s">
        <v>4</v>
      </c>
      <c r="D217" s="49">
        <v>16335.393997540001</v>
      </c>
      <c r="E217" s="49">
        <v>19720.766808740002</v>
      </c>
      <c r="F217" s="49">
        <v>7410.5925919600004</v>
      </c>
      <c r="G217" s="162">
        <v>15055.375710279999</v>
      </c>
      <c r="H217" s="162">
        <v>19919.828402120002</v>
      </c>
      <c r="J217" s="25">
        <f t="shared" si="23"/>
        <v>0.21942748397251965</v>
      </c>
      <c r="K217" s="26">
        <f t="shared" si="24"/>
        <v>3584.4344045800008</v>
      </c>
      <c r="L217" s="25" t="s">
        <v>267</v>
      </c>
      <c r="M217" s="26" t="s">
        <v>267</v>
      </c>
      <c r="N217" s="25">
        <f>H217/H210</f>
        <v>0.39786810298646386</v>
      </c>
      <c r="O217" s="202"/>
      <c r="R217" s="209"/>
    </row>
    <row r="218" spans="1:18" x14ac:dyDescent="0.25">
      <c r="A218" s="33">
        <v>217</v>
      </c>
      <c r="B218" s="38" t="s">
        <v>172</v>
      </c>
      <c r="C218" s="33" t="s">
        <v>4</v>
      </c>
      <c r="D218" s="51">
        <v>11012.906032670002</v>
      </c>
      <c r="E218" s="51">
        <v>9688.3465596099995</v>
      </c>
      <c r="F218" s="51">
        <v>18681.920156380002</v>
      </c>
      <c r="G218" s="163">
        <v>18293.360568869997</v>
      </c>
      <c r="H218" s="163">
        <v>13091.13136609</v>
      </c>
      <c r="J218" s="36">
        <f t="shared" si="23"/>
        <v>0.18870816905682308</v>
      </c>
      <c r="K218" s="37">
        <f t="shared" si="24"/>
        <v>2078.2253334199977</v>
      </c>
      <c r="L218" s="36">
        <f>H218/G218-1</f>
        <v>-0.28437799513079542</v>
      </c>
      <c r="M218" s="37">
        <f>H218-G218</f>
        <v>-5202.2292027799976</v>
      </c>
      <c r="N218" s="36" t="s">
        <v>267</v>
      </c>
      <c r="O218" s="202"/>
      <c r="R218" s="209"/>
    </row>
    <row r="219" spans="1:18" x14ac:dyDescent="0.25">
      <c r="A219" s="33">
        <v>218</v>
      </c>
      <c r="B219" s="38" t="s">
        <v>170</v>
      </c>
      <c r="C219" s="33" t="s">
        <v>4</v>
      </c>
      <c r="D219" s="51">
        <v>6384.388557039998</v>
      </c>
      <c r="E219" s="51">
        <v>6302.9737484100006</v>
      </c>
      <c r="F219" s="51">
        <v>11271.32756442</v>
      </c>
      <c r="G219" s="163">
        <v>10648.577450550001</v>
      </c>
      <c r="H219" s="163">
        <v>8226.6786742500008</v>
      </c>
      <c r="J219" s="36">
        <f t="shared" si="23"/>
        <v>0.28856171593417956</v>
      </c>
      <c r="K219" s="37">
        <f t="shared" si="24"/>
        <v>1842.2901172100028</v>
      </c>
      <c r="L219" s="36">
        <f>H219/G219-1</f>
        <v>-0.22743871541028315</v>
      </c>
      <c r="M219" s="37">
        <f>H219-G219</f>
        <v>-2421.8987763000005</v>
      </c>
      <c r="N219" s="36">
        <f>H219/H218</f>
        <v>0.62841617307115205</v>
      </c>
      <c r="O219" s="202"/>
      <c r="R219" s="209"/>
    </row>
    <row r="220" spans="1:18" x14ac:dyDescent="0.25">
      <c r="A220" s="33">
        <v>219</v>
      </c>
      <c r="B220" s="38" t="s">
        <v>171</v>
      </c>
      <c r="C220" s="33" t="s">
        <v>4</v>
      </c>
      <c r="D220" s="51">
        <v>4628.5174756300003</v>
      </c>
      <c r="E220" s="51">
        <v>3385.3728112000008</v>
      </c>
      <c r="F220" s="51">
        <v>7410.5925919600004</v>
      </c>
      <c r="G220" s="163">
        <v>7644.7831183199987</v>
      </c>
      <c r="H220" s="163">
        <v>4864.4526918399997</v>
      </c>
      <c r="J220" s="36">
        <f t="shared" si="23"/>
        <v>5.0974252004500675E-2</v>
      </c>
      <c r="K220" s="37">
        <f t="shared" si="24"/>
        <v>235.93521620999945</v>
      </c>
      <c r="L220" s="36">
        <f>H220/G220-1</f>
        <v>-0.36368990244042376</v>
      </c>
      <c r="M220" s="37">
        <f>H220-G220</f>
        <v>-2780.330426479999</v>
      </c>
      <c r="N220" s="36">
        <f>H220/H218</f>
        <v>0.371583826928848</v>
      </c>
      <c r="O220" s="202"/>
      <c r="R220" s="209"/>
    </row>
    <row r="221" spans="1:18" x14ac:dyDescent="0.25">
      <c r="A221" s="17">
        <v>220</v>
      </c>
      <c r="B221" s="18" t="s">
        <v>173</v>
      </c>
      <c r="C221" s="17" t="s">
        <v>268</v>
      </c>
      <c r="D221" s="79" t="s">
        <v>267</v>
      </c>
      <c r="E221" s="79">
        <v>10.086811866028</v>
      </c>
      <c r="F221" s="79" t="s">
        <v>281</v>
      </c>
      <c r="G221" s="170" t="s">
        <v>281</v>
      </c>
      <c r="H221" s="170" t="s">
        <v>281</v>
      </c>
      <c r="J221" s="20" t="s">
        <v>267</v>
      </c>
      <c r="K221" s="21" t="s">
        <v>267</v>
      </c>
      <c r="L221" s="17" t="s">
        <v>267</v>
      </c>
      <c r="M221" s="21" t="s">
        <v>267</v>
      </c>
      <c r="N221" s="20" t="s">
        <v>267</v>
      </c>
      <c r="O221" s="202"/>
      <c r="R221" s="209"/>
    </row>
    <row r="222" spans="1:18" x14ac:dyDescent="0.25">
      <c r="A222" s="53">
        <v>221</v>
      </c>
      <c r="B222" s="54" t="s">
        <v>174</v>
      </c>
      <c r="C222" s="53" t="s">
        <v>268</v>
      </c>
      <c r="D222" s="75" t="s">
        <v>267</v>
      </c>
      <c r="E222" s="75">
        <v>2.7895174058280001</v>
      </c>
      <c r="F222" s="75" t="s">
        <v>281</v>
      </c>
      <c r="G222" s="169" t="s">
        <v>281</v>
      </c>
      <c r="H222" s="169" t="s">
        <v>281</v>
      </c>
      <c r="J222" s="58" t="s">
        <v>267</v>
      </c>
      <c r="K222" s="57" t="s">
        <v>267</v>
      </c>
      <c r="L222" s="53" t="s">
        <v>267</v>
      </c>
      <c r="M222" s="57" t="s">
        <v>267</v>
      </c>
      <c r="N222" s="58" t="s">
        <v>267</v>
      </c>
      <c r="O222" s="202"/>
      <c r="R222" s="209"/>
    </row>
    <row r="223" spans="1:18" x14ac:dyDescent="0.25">
      <c r="A223" s="53">
        <v>222</v>
      </c>
      <c r="B223" s="54" t="s">
        <v>175</v>
      </c>
      <c r="C223" s="53" t="s">
        <v>268</v>
      </c>
      <c r="D223" s="75" t="s">
        <v>267</v>
      </c>
      <c r="E223" s="75">
        <v>5.6843566788629998</v>
      </c>
      <c r="F223" s="75" t="s">
        <v>281</v>
      </c>
      <c r="G223" s="169" t="s">
        <v>281</v>
      </c>
      <c r="H223" s="169" t="s">
        <v>281</v>
      </c>
      <c r="J223" s="58" t="s">
        <v>267</v>
      </c>
      <c r="K223" s="57" t="s">
        <v>267</v>
      </c>
      <c r="L223" s="53" t="s">
        <v>267</v>
      </c>
      <c r="M223" s="57" t="s">
        <v>267</v>
      </c>
      <c r="N223" s="58" t="s">
        <v>267</v>
      </c>
      <c r="O223" s="202"/>
      <c r="R223" s="209"/>
    </row>
    <row r="224" spans="1:18" x14ac:dyDescent="0.25">
      <c r="A224" s="17">
        <v>223</v>
      </c>
      <c r="B224" s="18" t="s">
        <v>176</v>
      </c>
      <c r="C224" s="17" t="s">
        <v>3</v>
      </c>
      <c r="D224" s="80">
        <v>1.374789006855115</v>
      </c>
      <c r="E224" s="80">
        <v>1.3534838090076762</v>
      </c>
      <c r="F224" s="171">
        <v>1.38</v>
      </c>
      <c r="G224" s="171">
        <v>1.3814967264</v>
      </c>
      <c r="H224" s="171" t="s">
        <v>319</v>
      </c>
      <c r="J224" s="199" t="s">
        <v>319</v>
      </c>
      <c r="K224" s="21" t="s">
        <v>267</v>
      </c>
      <c r="L224" s="199" t="s">
        <v>319</v>
      </c>
      <c r="M224" s="21" t="s">
        <v>267</v>
      </c>
      <c r="N224" s="20" t="s">
        <v>267</v>
      </c>
      <c r="O224" s="202"/>
      <c r="R224" s="209"/>
    </row>
    <row r="225" spans="1:20" x14ac:dyDescent="0.25">
      <c r="A225" s="53">
        <v>224</v>
      </c>
      <c r="B225" s="78" t="s">
        <v>127</v>
      </c>
      <c r="C225" s="53" t="s">
        <v>3</v>
      </c>
      <c r="D225" s="55">
        <v>0.38414855577017132</v>
      </c>
      <c r="E225" s="55">
        <v>0.37430723343321004</v>
      </c>
      <c r="F225" s="172">
        <v>0.38</v>
      </c>
      <c r="G225" s="172">
        <v>0.37729538150000003</v>
      </c>
      <c r="H225" s="172" t="s">
        <v>319</v>
      </c>
      <c r="J225" s="198" t="s">
        <v>319</v>
      </c>
      <c r="K225" s="57" t="s">
        <v>267</v>
      </c>
      <c r="L225" s="198" t="s">
        <v>319</v>
      </c>
      <c r="M225" s="57" t="s">
        <v>267</v>
      </c>
      <c r="N225" s="58" t="s">
        <v>267</v>
      </c>
      <c r="O225" s="202"/>
      <c r="R225" s="209"/>
    </row>
    <row r="226" spans="1:20" x14ac:dyDescent="0.25">
      <c r="A226" s="53">
        <v>225</v>
      </c>
      <c r="B226" s="78" t="s">
        <v>177</v>
      </c>
      <c r="C226" s="53" t="s">
        <v>3</v>
      </c>
      <c r="D226" s="55">
        <v>0.99064045108494359</v>
      </c>
      <c r="E226" s="55">
        <v>0.97917657557446613</v>
      </c>
      <c r="F226" s="172">
        <v>0.99999999999999989</v>
      </c>
      <c r="G226" s="172">
        <v>0.78225396169999994</v>
      </c>
      <c r="H226" s="172" t="s">
        <v>319</v>
      </c>
      <c r="J226" s="198" t="s">
        <v>319</v>
      </c>
      <c r="K226" s="57" t="s">
        <v>267</v>
      </c>
      <c r="L226" s="198" t="s">
        <v>319</v>
      </c>
      <c r="M226" s="57" t="s">
        <v>267</v>
      </c>
      <c r="N226" s="58" t="s">
        <v>267</v>
      </c>
      <c r="O226" s="202"/>
      <c r="R226" s="209"/>
    </row>
    <row r="227" spans="1:20" ht="22.5" x14ac:dyDescent="0.25">
      <c r="A227" s="17">
        <v>226</v>
      </c>
      <c r="B227" s="18" t="s">
        <v>178</v>
      </c>
      <c r="C227" s="17" t="s">
        <v>4</v>
      </c>
      <c r="D227" s="41">
        <v>242181.84787709001</v>
      </c>
      <c r="E227" s="41">
        <v>294896.44311667001</v>
      </c>
      <c r="F227" s="41">
        <v>137262.54186272001</v>
      </c>
      <c r="G227" s="160">
        <v>197912.27382043999</v>
      </c>
      <c r="H227" s="160">
        <v>259194.06791735001</v>
      </c>
      <c r="J227" s="20">
        <f>H227/D227-1</f>
        <v>7.0245644706179222E-2</v>
      </c>
      <c r="K227" s="21">
        <f>H227-D227</f>
        <v>17012.220040259999</v>
      </c>
      <c r="L227" s="20" t="s">
        <v>267</v>
      </c>
      <c r="M227" s="21" t="s">
        <v>267</v>
      </c>
      <c r="N227" s="20">
        <f>H227/H135</f>
        <v>0.22818505875929118</v>
      </c>
      <c r="O227" s="202"/>
      <c r="R227" s="209"/>
      <c r="S227" s="197"/>
    </row>
    <row r="228" spans="1:20" ht="22.5" x14ac:dyDescent="0.25">
      <c r="A228" s="33">
        <v>227</v>
      </c>
      <c r="B228" s="38" t="s">
        <v>179</v>
      </c>
      <c r="C228" s="33" t="s">
        <v>4</v>
      </c>
      <c r="D228" s="51">
        <v>45326.684299140004</v>
      </c>
      <c r="E228" s="51">
        <v>52714.595239579998</v>
      </c>
      <c r="F228" s="51">
        <v>137262.54186272001</v>
      </c>
      <c r="G228" s="163">
        <v>60649.731957719981</v>
      </c>
      <c r="H228" s="163">
        <v>62717.317887030003</v>
      </c>
      <c r="J228" s="36">
        <f>H228/D228-1</f>
        <v>0.38367319067765915</v>
      </c>
      <c r="K228" s="37">
        <f>H228-D228</f>
        <v>17390.633587889999</v>
      </c>
      <c r="L228" s="36">
        <f>H228/G228-1</f>
        <v>3.4090602918927626E-2</v>
      </c>
      <c r="M228" s="37">
        <f>H228-G228</f>
        <v>2067.585929310022</v>
      </c>
      <c r="N228" s="36">
        <f>H228/H159</f>
        <v>0.15804621588205081</v>
      </c>
      <c r="O228" s="202"/>
      <c r="R228" s="209"/>
    </row>
    <row r="229" spans="1:20" ht="22.5" x14ac:dyDescent="0.25">
      <c r="A229" s="17">
        <v>228</v>
      </c>
      <c r="B229" s="18" t="s">
        <v>180</v>
      </c>
      <c r="C229" s="17" t="s">
        <v>4</v>
      </c>
      <c r="D229" s="41">
        <v>51050.295847580004</v>
      </c>
      <c r="E229" s="41">
        <v>67840.841868510004</v>
      </c>
      <c r="F229" s="41">
        <v>13306.04302252</v>
      </c>
      <c r="G229" s="160">
        <v>31963.939582949999</v>
      </c>
      <c r="H229" s="160">
        <v>52964.256598679996</v>
      </c>
      <c r="J229" s="20">
        <f>H229/D229-1</f>
        <v>3.7491668154372215E-2</v>
      </c>
      <c r="K229" s="21">
        <f>H229-D229</f>
        <v>1913.9607510999922</v>
      </c>
      <c r="L229" s="20" t="s">
        <v>267</v>
      </c>
      <c r="M229" s="21" t="s">
        <v>267</v>
      </c>
      <c r="N229" s="20">
        <f>H229/H135</f>
        <v>4.6627810972764076E-2</v>
      </c>
      <c r="O229" s="202"/>
      <c r="R229" s="209"/>
    </row>
    <row r="230" spans="1:20" x14ac:dyDescent="0.25">
      <c r="A230" s="53">
        <v>229</v>
      </c>
      <c r="B230" s="54" t="s">
        <v>181</v>
      </c>
      <c r="C230" s="53" t="s">
        <v>4</v>
      </c>
      <c r="D230" s="62">
        <v>45165.266536900002</v>
      </c>
      <c r="E230" s="62">
        <v>58975.982097630003</v>
      </c>
      <c r="F230" s="62">
        <v>11309.272673629999</v>
      </c>
      <c r="G230" s="167">
        <v>27287.63457414</v>
      </c>
      <c r="H230" s="167">
        <v>45276.85819467</v>
      </c>
      <c r="J230" s="58">
        <f>H230/D230-1</f>
        <v>2.4707406006079236E-3</v>
      </c>
      <c r="K230" s="57">
        <f>H230-D230</f>
        <v>111.59165776999725</v>
      </c>
      <c r="L230" s="58" t="s">
        <v>267</v>
      </c>
      <c r="M230" s="57" t="s">
        <v>267</v>
      </c>
      <c r="N230" s="58">
        <f>H230/H148</f>
        <v>0.27644124278408544</v>
      </c>
      <c r="O230" s="202"/>
      <c r="R230" s="209"/>
      <c r="S230" s="200"/>
    </row>
    <row r="231" spans="1:20" ht="22.5" x14ac:dyDescent="0.25">
      <c r="A231" s="53">
        <v>230</v>
      </c>
      <c r="B231" s="54" t="s">
        <v>182</v>
      </c>
      <c r="C231" s="53" t="s">
        <v>3</v>
      </c>
      <c r="D231" s="62">
        <v>4.6352959319293889</v>
      </c>
      <c r="E231" s="62">
        <v>4.5832516700000001</v>
      </c>
      <c r="F231" s="62">
        <v>3.1214886404</v>
      </c>
      <c r="G231" s="167">
        <v>4.3249150015</v>
      </c>
      <c r="H231" s="167">
        <v>4.6627810972E-2</v>
      </c>
      <c r="J231" s="56">
        <f>H231-D231</f>
        <v>-4.5886681209573892</v>
      </c>
      <c r="K231" s="57" t="s">
        <v>267</v>
      </c>
      <c r="L231" s="53" t="s">
        <v>267</v>
      </c>
      <c r="M231" s="57" t="s">
        <v>267</v>
      </c>
      <c r="N231" s="58" t="s">
        <v>267</v>
      </c>
      <c r="O231" s="202"/>
      <c r="R231" s="209"/>
    </row>
    <row r="232" spans="1:20" ht="22.5" x14ac:dyDescent="0.25">
      <c r="A232" s="33">
        <v>231</v>
      </c>
      <c r="B232" s="38" t="s">
        <v>183</v>
      </c>
      <c r="C232" s="33" t="s">
        <v>4</v>
      </c>
      <c r="D232" s="51">
        <v>17697.485552790007</v>
      </c>
      <c r="E232" s="51">
        <v>16790.54602093</v>
      </c>
      <c r="F232" s="51">
        <v>13306.04302252</v>
      </c>
      <c r="G232" s="163">
        <v>18657.896560429999</v>
      </c>
      <c r="H232" s="163">
        <v>19468.122140889998</v>
      </c>
      <c r="J232" s="36">
        <f>H232/D232-1</f>
        <v>0.10005017847413078</v>
      </c>
      <c r="K232" s="37">
        <f>H232-D232</f>
        <v>1770.6365880999911</v>
      </c>
      <c r="L232" s="36">
        <f>H232/G232-1</f>
        <v>4.3425344214756745E-2</v>
      </c>
      <c r="M232" s="37">
        <f>H232-G232</f>
        <v>810.22558045999904</v>
      </c>
      <c r="N232" s="36">
        <f>H232/H159</f>
        <v>4.9059225399903969E-2</v>
      </c>
      <c r="O232" s="202"/>
      <c r="R232" s="209"/>
    </row>
    <row r="233" spans="1:20" x14ac:dyDescent="0.25">
      <c r="A233" s="33">
        <v>232</v>
      </c>
      <c r="B233" s="38" t="s">
        <v>184</v>
      </c>
      <c r="C233" s="33" t="s">
        <v>4</v>
      </c>
      <c r="D233" s="51">
        <v>15346.487271080001</v>
      </c>
      <c r="E233" s="51">
        <v>13810.715560730001</v>
      </c>
      <c r="F233" s="51">
        <v>11309.272673629999</v>
      </c>
      <c r="G233" s="163">
        <v>15978.361900510001</v>
      </c>
      <c r="H233" s="163">
        <v>16456.869212680002</v>
      </c>
      <c r="J233" s="36">
        <f t="shared" ref="J233:J296" si="25">H233/D233-1</f>
        <v>7.2354143458775999E-2</v>
      </c>
      <c r="K233" s="37">
        <f t="shared" ref="K233:K296" si="26">H233-D233</f>
        <v>1110.3819416000006</v>
      </c>
      <c r="L233" s="36">
        <f>H233/G233-1</f>
        <v>2.9947207050976088E-2</v>
      </c>
      <c r="M233" s="37">
        <f>H233-G233</f>
        <v>478.50731217000066</v>
      </c>
      <c r="N233" s="36">
        <f>H233/H172</f>
        <v>0.27056704456095015</v>
      </c>
      <c r="O233" s="202"/>
      <c r="R233" s="209"/>
    </row>
    <row r="234" spans="1:20" ht="22.5" x14ac:dyDescent="0.25">
      <c r="A234" s="17">
        <v>233</v>
      </c>
      <c r="B234" s="18" t="s">
        <v>185</v>
      </c>
      <c r="C234" s="17" t="s">
        <v>4</v>
      </c>
      <c r="D234" s="41">
        <v>807078.46409919998</v>
      </c>
      <c r="E234" s="41">
        <v>1115783.8697313601</v>
      </c>
      <c r="F234" s="41">
        <v>275718.23783194</v>
      </c>
      <c r="G234" s="160">
        <v>510275.12166147999</v>
      </c>
      <c r="H234" s="160">
        <v>823806.97666317003</v>
      </c>
      <c r="J234" s="20">
        <f t="shared" si="25"/>
        <v>2.0727244385886578E-2</v>
      </c>
      <c r="K234" s="21">
        <f t="shared" si="26"/>
        <v>16728.512563970056</v>
      </c>
      <c r="L234" s="20" t="s">
        <v>267</v>
      </c>
      <c r="M234" s="21" t="s">
        <v>267</v>
      </c>
      <c r="N234" s="20">
        <f>H234/H135</f>
        <v>0.72524979019250302</v>
      </c>
      <c r="O234" s="202"/>
      <c r="R234" s="209"/>
      <c r="T234" s="200"/>
    </row>
    <row r="235" spans="1:20" x14ac:dyDescent="0.25">
      <c r="A235" s="53">
        <v>234</v>
      </c>
      <c r="B235" s="78" t="s">
        <v>186</v>
      </c>
      <c r="C235" s="53" t="s">
        <v>4</v>
      </c>
      <c r="D235" s="62">
        <v>392739.97525015002</v>
      </c>
      <c r="E235" s="62">
        <v>549605.95331880997</v>
      </c>
      <c r="F235" s="62">
        <v>135240.1654308</v>
      </c>
      <c r="G235" s="167">
        <v>243898.32113656</v>
      </c>
      <c r="H235" s="167">
        <v>405889.19089062</v>
      </c>
      <c r="J235" s="58">
        <f t="shared" si="25"/>
        <v>3.348071617129067E-2</v>
      </c>
      <c r="K235" s="57">
        <f t="shared" si="26"/>
        <v>13149.215640469978</v>
      </c>
      <c r="L235" s="58" t="s">
        <v>267</v>
      </c>
      <c r="M235" s="57" t="s">
        <v>267</v>
      </c>
      <c r="N235" s="58">
        <f>H235/H234</f>
        <v>0.49269938515776363</v>
      </c>
      <c r="O235" s="202"/>
      <c r="R235" s="209"/>
      <c r="T235" s="200"/>
    </row>
    <row r="236" spans="1:20" ht="22.5" x14ac:dyDescent="0.25">
      <c r="A236" s="53">
        <v>235</v>
      </c>
      <c r="B236" s="78" t="s">
        <v>187</v>
      </c>
      <c r="C236" s="53" t="s">
        <v>4</v>
      </c>
      <c r="D236" s="62">
        <v>199697.11387485999</v>
      </c>
      <c r="E236" s="62">
        <v>266155.91381339001</v>
      </c>
      <c r="F236" s="62">
        <v>69669.742805989998</v>
      </c>
      <c r="G236" s="167">
        <v>138911.15796591001</v>
      </c>
      <c r="H236" s="167">
        <v>216951.25500927999</v>
      </c>
      <c r="J236" s="58">
        <f t="shared" si="25"/>
        <v>8.640155483284695E-2</v>
      </c>
      <c r="K236" s="57">
        <f t="shared" si="26"/>
        <v>17254.141134420002</v>
      </c>
      <c r="L236" s="58" t="s">
        <v>267</v>
      </c>
      <c r="M236" s="57" t="s">
        <v>267</v>
      </c>
      <c r="N236" s="58">
        <f>H236/H234</f>
        <v>0.26335204866562434</v>
      </c>
      <c r="O236" s="202"/>
      <c r="R236" s="209"/>
      <c r="T236" s="200"/>
    </row>
    <row r="237" spans="1:20" x14ac:dyDescent="0.25">
      <c r="A237" s="53">
        <v>236</v>
      </c>
      <c r="B237" s="78" t="s">
        <v>188</v>
      </c>
      <c r="C237" s="53" t="s">
        <v>4</v>
      </c>
      <c r="D237" s="62">
        <v>65203.314058239994</v>
      </c>
      <c r="E237" s="62">
        <v>108893.13691715999</v>
      </c>
      <c r="F237" s="62">
        <v>21480.040113039999</v>
      </c>
      <c r="G237" s="167">
        <v>38301.145306680002</v>
      </c>
      <c r="H237" s="167">
        <v>65727.652454690004</v>
      </c>
      <c r="J237" s="58">
        <f t="shared" si="25"/>
        <v>8.041591198595599E-3</v>
      </c>
      <c r="K237" s="57">
        <f t="shared" si="26"/>
        <v>524.3383964500099</v>
      </c>
      <c r="L237" s="58" t="s">
        <v>267</v>
      </c>
      <c r="M237" s="57" t="s">
        <v>267</v>
      </c>
      <c r="N237" s="58">
        <f>H237/H234</f>
        <v>7.9785258339180182E-2</v>
      </c>
      <c r="O237" s="202"/>
      <c r="R237" s="209"/>
    </row>
    <row r="238" spans="1:20" ht="22.5" x14ac:dyDescent="0.25">
      <c r="A238" s="53">
        <v>237</v>
      </c>
      <c r="B238" s="78" t="s">
        <v>189</v>
      </c>
      <c r="C238" s="53" t="s">
        <v>4</v>
      </c>
      <c r="D238" s="62">
        <v>45500.861183610003</v>
      </c>
      <c r="E238" s="62">
        <v>63022.924509260003</v>
      </c>
      <c r="F238" s="62">
        <v>15932.467057219999</v>
      </c>
      <c r="G238" s="167">
        <v>28146.515732979999</v>
      </c>
      <c r="H238" s="167">
        <v>41734.289088849997</v>
      </c>
      <c r="J238" s="58">
        <f t="shared" si="25"/>
        <v>-8.2780237489587849E-2</v>
      </c>
      <c r="K238" s="57">
        <f t="shared" si="26"/>
        <v>-3766.5720947600057</v>
      </c>
      <c r="L238" s="58" t="s">
        <v>267</v>
      </c>
      <c r="M238" s="57" t="s">
        <v>267</v>
      </c>
      <c r="N238" s="58">
        <f>H238/H234</f>
        <v>5.0660276340332447E-2</v>
      </c>
      <c r="O238" s="202"/>
      <c r="R238" s="209"/>
    </row>
    <row r="239" spans="1:20" x14ac:dyDescent="0.25">
      <c r="A239" s="53">
        <v>238</v>
      </c>
      <c r="B239" s="78" t="s">
        <v>190</v>
      </c>
      <c r="C239" s="53" t="s">
        <v>4</v>
      </c>
      <c r="D239" s="62">
        <v>33455.727435100001</v>
      </c>
      <c r="E239" s="62">
        <v>43341.459130449999</v>
      </c>
      <c r="F239" s="62">
        <v>10646.91021199</v>
      </c>
      <c r="G239" s="167">
        <v>24651.74702726</v>
      </c>
      <c r="H239" s="167">
        <v>37125.206615089999</v>
      </c>
      <c r="J239" s="58">
        <f t="shared" si="25"/>
        <v>0.10968164381146206</v>
      </c>
      <c r="K239" s="57">
        <f t="shared" si="26"/>
        <v>3669.4791799899976</v>
      </c>
      <c r="L239" s="58" t="s">
        <v>267</v>
      </c>
      <c r="M239" s="57" t="s">
        <v>267</v>
      </c>
      <c r="N239" s="58">
        <f>H239/H234</f>
        <v>4.5065419044477674E-2</v>
      </c>
      <c r="O239" s="202"/>
      <c r="R239" s="209"/>
    </row>
    <row r="240" spans="1:20" ht="22.5" x14ac:dyDescent="0.25">
      <c r="A240" s="33">
        <v>239</v>
      </c>
      <c r="B240" s="38" t="s">
        <v>191</v>
      </c>
      <c r="C240" s="33" t="s">
        <v>4</v>
      </c>
      <c r="D240" s="51">
        <v>298973.23053916998</v>
      </c>
      <c r="E240" s="51">
        <v>308705.40563216014</v>
      </c>
      <c r="F240" s="51">
        <v>275718.23783194</v>
      </c>
      <c r="G240" s="163">
        <v>234556.88382953999</v>
      </c>
      <c r="H240" s="163">
        <v>313628.52608640998</v>
      </c>
      <c r="J240" s="36">
        <f t="shared" si="25"/>
        <v>4.9018755026363214E-2</v>
      </c>
      <c r="K240" s="37">
        <f t="shared" si="26"/>
        <v>14655.295547240006</v>
      </c>
      <c r="L240" s="36">
        <f t="shared" ref="L240:L245" si="27">H240/G240-1</f>
        <v>0.33711072966988209</v>
      </c>
      <c r="M240" s="37">
        <f t="shared" ref="M240:M245" si="28">H240-G240</f>
        <v>79071.642256869993</v>
      </c>
      <c r="N240" s="36" t="s">
        <v>267</v>
      </c>
      <c r="O240" s="202"/>
      <c r="R240" s="209"/>
    </row>
    <row r="241" spans="1:21" x14ac:dyDescent="0.25">
      <c r="A241" s="33">
        <v>240</v>
      </c>
      <c r="B241" s="63" t="s">
        <v>186</v>
      </c>
      <c r="C241" s="33" t="s">
        <v>4</v>
      </c>
      <c r="D241" s="51">
        <v>139972.67957631004</v>
      </c>
      <c r="E241" s="51">
        <v>156865.97806865996</v>
      </c>
      <c r="F241" s="51">
        <v>135240.1654308</v>
      </c>
      <c r="G241" s="163">
        <v>108658.15570576</v>
      </c>
      <c r="H241" s="163">
        <v>161990.86975406</v>
      </c>
      <c r="J241" s="36">
        <f t="shared" si="25"/>
        <v>0.15730348411131279</v>
      </c>
      <c r="K241" s="37">
        <f t="shared" si="26"/>
        <v>22018.190177749959</v>
      </c>
      <c r="L241" s="36">
        <f t="shared" si="27"/>
        <v>0.49083028974577769</v>
      </c>
      <c r="M241" s="37">
        <f t="shared" si="28"/>
        <v>53332.714048299997</v>
      </c>
      <c r="N241" s="36" t="s">
        <v>267</v>
      </c>
      <c r="O241" s="202"/>
      <c r="R241" s="209"/>
      <c r="S241" s="200"/>
      <c r="T241" s="200"/>
      <c r="U241" s="201"/>
    </row>
    <row r="242" spans="1:21" ht="22.5" x14ac:dyDescent="0.25">
      <c r="A242" s="33">
        <v>241</v>
      </c>
      <c r="B242" s="63" t="s">
        <v>187</v>
      </c>
      <c r="C242" s="33" t="s">
        <v>4</v>
      </c>
      <c r="D242" s="51">
        <v>74880.385774209994</v>
      </c>
      <c r="E242" s="51">
        <v>66458.799938530021</v>
      </c>
      <c r="F242" s="51">
        <v>69669.742805989998</v>
      </c>
      <c r="G242" s="163">
        <v>69241.415159920012</v>
      </c>
      <c r="H242" s="163">
        <v>78114.395112900005</v>
      </c>
      <c r="J242" s="36">
        <f t="shared" si="25"/>
        <v>4.3189004774116135E-2</v>
      </c>
      <c r="K242" s="37">
        <f t="shared" si="26"/>
        <v>3234.0093386900116</v>
      </c>
      <c r="L242" s="36">
        <f t="shared" si="27"/>
        <v>0.12814556046387771</v>
      </c>
      <c r="M242" s="37">
        <f t="shared" si="28"/>
        <v>8872.979952979993</v>
      </c>
      <c r="N242" s="36" t="s">
        <v>267</v>
      </c>
      <c r="O242" s="202"/>
      <c r="R242" s="209"/>
      <c r="S242" s="200"/>
      <c r="T242" s="200"/>
      <c r="U242" s="201"/>
    </row>
    <row r="243" spans="1:21" x14ac:dyDescent="0.25">
      <c r="A243" s="33">
        <v>242</v>
      </c>
      <c r="B243" s="63" t="s">
        <v>192</v>
      </c>
      <c r="C243" s="33" t="s">
        <v>4</v>
      </c>
      <c r="D243" s="51">
        <v>24282.794656819999</v>
      </c>
      <c r="E243" s="51">
        <v>43689.822858920001</v>
      </c>
      <c r="F243" s="51">
        <v>21480.040113039999</v>
      </c>
      <c r="G243" s="163">
        <v>16821.105193640004</v>
      </c>
      <c r="H243" s="163">
        <v>27428.927793570001</v>
      </c>
      <c r="J243" s="36">
        <f t="shared" si="25"/>
        <v>0.12956223454561844</v>
      </c>
      <c r="K243" s="37">
        <f t="shared" si="26"/>
        <v>3146.1331367500024</v>
      </c>
      <c r="L243" s="36">
        <f t="shared" si="27"/>
        <v>0.63062578099450772</v>
      </c>
      <c r="M243" s="37">
        <f t="shared" si="28"/>
        <v>10607.822599929998</v>
      </c>
      <c r="N243" s="36" t="s">
        <v>267</v>
      </c>
      <c r="O243" s="202"/>
      <c r="R243" s="209"/>
      <c r="S243" s="200"/>
      <c r="T243" s="200"/>
      <c r="U243" s="201"/>
    </row>
    <row r="244" spans="1:21" ht="22.5" x14ac:dyDescent="0.25">
      <c r="A244" s="33">
        <v>243</v>
      </c>
      <c r="B244" s="63" t="s">
        <v>189</v>
      </c>
      <c r="C244" s="33" t="s">
        <v>4</v>
      </c>
      <c r="D244" s="51">
        <v>16794.184605100003</v>
      </c>
      <c r="E244" s="51">
        <v>17522.06332565</v>
      </c>
      <c r="F244" s="51">
        <v>15932.467057219999</v>
      </c>
      <c r="G244" s="163">
        <v>12214.048675759999</v>
      </c>
      <c r="H244" s="163">
        <v>13588.406314510001</v>
      </c>
      <c r="J244" s="36">
        <f t="shared" si="25"/>
        <v>-0.19088621245811965</v>
      </c>
      <c r="K244" s="37">
        <f t="shared" si="26"/>
        <v>-3205.7782905900021</v>
      </c>
      <c r="L244" s="36">
        <f t="shared" si="27"/>
        <v>0.11252269212562993</v>
      </c>
      <c r="M244" s="37">
        <f t="shared" si="28"/>
        <v>1374.3576387500016</v>
      </c>
      <c r="N244" s="36" t="s">
        <v>267</v>
      </c>
      <c r="O244" s="202"/>
      <c r="R244" s="209"/>
      <c r="S244" s="200"/>
      <c r="T244" s="200"/>
      <c r="U244" s="201"/>
    </row>
    <row r="245" spans="1:21" x14ac:dyDescent="0.25">
      <c r="A245" s="33">
        <v>244</v>
      </c>
      <c r="B245" s="63" t="s">
        <v>190</v>
      </c>
      <c r="C245" s="33" t="s">
        <v>4</v>
      </c>
      <c r="D245" s="51">
        <v>9920.1789438199994</v>
      </c>
      <c r="E245" s="51">
        <v>9885.7316953499976</v>
      </c>
      <c r="F245" s="51">
        <v>10646.91021199</v>
      </c>
      <c r="G245" s="163">
        <v>14004.83681527</v>
      </c>
      <c r="H245" s="163">
        <v>12473.459587830001</v>
      </c>
      <c r="J245" s="36">
        <f t="shared" si="25"/>
        <v>0.2573825188506933</v>
      </c>
      <c r="K245" s="37">
        <f t="shared" si="26"/>
        <v>2553.2806440100012</v>
      </c>
      <c r="L245" s="36">
        <f t="shared" si="27"/>
        <v>-0.10934630996701666</v>
      </c>
      <c r="M245" s="37">
        <f t="shared" si="28"/>
        <v>-1531.3772274399998</v>
      </c>
      <c r="N245" s="36" t="s">
        <v>267</v>
      </c>
      <c r="O245" s="202"/>
      <c r="R245" s="209"/>
      <c r="S245" s="200"/>
      <c r="T245" s="200"/>
      <c r="U245" s="201"/>
    </row>
    <row r="246" spans="1:21" x14ac:dyDescent="0.25">
      <c r="A246" s="17">
        <v>245</v>
      </c>
      <c r="B246" s="18" t="s">
        <v>193</v>
      </c>
      <c r="C246" s="17" t="s">
        <v>4</v>
      </c>
      <c r="D246" s="41">
        <v>241410.48154307</v>
      </c>
      <c r="E246" s="41">
        <v>327013.69439069001</v>
      </c>
      <c r="F246" s="41">
        <v>79888.306076559995</v>
      </c>
      <c r="G246" s="160">
        <v>145038.76409705001</v>
      </c>
      <c r="H246" s="160">
        <v>243910.03602825</v>
      </c>
      <c r="J246" s="20">
        <f t="shared" si="25"/>
        <v>1.0353960065044188E-2</v>
      </c>
      <c r="K246" s="21">
        <f t="shared" si="26"/>
        <v>2499.5544851800078</v>
      </c>
      <c r="L246" s="20" t="s">
        <v>267</v>
      </c>
      <c r="M246" s="21" t="s">
        <v>267</v>
      </c>
      <c r="N246" s="20" t="s">
        <v>267</v>
      </c>
      <c r="O246" s="202"/>
      <c r="R246" s="209"/>
    </row>
    <row r="247" spans="1:21" x14ac:dyDescent="0.25">
      <c r="A247" s="33">
        <v>246</v>
      </c>
      <c r="B247" s="63" t="s">
        <v>194</v>
      </c>
      <c r="C247" s="33" t="s">
        <v>4</v>
      </c>
      <c r="D247" s="51">
        <v>57383.881576890002</v>
      </c>
      <c r="E247" s="51">
        <v>80231.153030079993</v>
      </c>
      <c r="F247" s="51">
        <v>18474.016513030001</v>
      </c>
      <c r="G247" s="163">
        <v>31938.56104429</v>
      </c>
      <c r="H247" s="163">
        <v>57012.810458129999</v>
      </c>
      <c r="J247" s="36">
        <f t="shared" si="25"/>
        <v>-6.4664694782418097E-3</v>
      </c>
      <c r="K247" s="37">
        <f t="shared" si="26"/>
        <v>-371.07111876000272</v>
      </c>
      <c r="L247" s="36" t="s">
        <v>267</v>
      </c>
      <c r="M247" s="37" t="s">
        <v>267</v>
      </c>
      <c r="N247" s="36" t="s">
        <v>267</v>
      </c>
      <c r="R247" s="209"/>
    </row>
    <row r="248" spans="1:21" x14ac:dyDescent="0.25">
      <c r="A248" s="33">
        <v>247</v>
      </c>
      <c r="B248" s="63" t="s">
        <v>195</v>
      </c>
      <c r="C248" s="33" t="s">
        <v>4</v>
      </c>
      <c r="D248" s="51">
        <v>34405.275223700002</v>
      </c>
      <c r="E248" s="51">
        <v>47375.723012529998</v>
      </c>
      <c r="F248" s="51">
        <v>10629.20545474</v>
      </c>
      <c r="G248" s="163">
        <v>18359.595584520001</v>
      </c>
      <c r="H248" s="163">
        <v>34606.445210639999</v>
      </c>
      <c r="J248" s="36">
        <f t="shared" si="25"/>
        <v>5.8470680915065909E-3</v>
      </c>
      <c r="K248" s="37">
        <f t="shared" si="26"/>
        <v>201.16998693999631</v>
      </c>
      <c r="L248" s="36" t="s">
        <v>267</v>
      </c>
      <c r="M248" s="37" t="s">
        <v>267</v>
      </c>
      <c r="N248" s="36" t="s">
        <v>267</v>
      </c>
      <c r="R248" s="209"/>
    </row>
    <row r="249" spans="1:21" x14ac:dyDescent="0.25">
      <c r="A249" s="33">
        <v>248</v>
      </c>
      <c r="B249" s="63" t="s">
        <v>196</v>
      </c>
      <c r="C249" s="33" t="s">
        <v>4</v>
      </c>
      <c r="D249" s="51">
        <v>52.867132850000004</v>
      </c>
      <c r="E249" s="51">
        <v>76.977732189999998</v>
      </c>
      <c r="F249" s="51">
        <v>22.971535620000001</v>
      </c>
      <c r="G249" s="163">
        <v>43.036774309999998</v>
      </c>
      <c r="H249" s="163">
        <v>66.473965980000003</v>
      </c>
      <c r="J249" s="36">
        <f t="shared" si="25"/>
        <v>0.25737792833605488</v>
      </c>
      <c r="K249" s="37">
        <f t="shared" si="26"/>
        <v>13.606833129999998</v>
      </c>
      <c r="L249" s="36" t="s">
        <v>267</v>
      </c>
      <c r="M249" s="37" t="s">
        <v>267</v>
      </c>
      <c r="N249" s="36" t="s">
        <v>267</v>
      </c>
      <c r="R249" s="209"/>
    </row>
    <row r="250" spans="1:21" x14ac:dyDescent="0.25">
      <c r="A250" s="33">
        <v>249</v>
      </c>
      <c r="B250" s="63" t="s">
        <v>117</v>
      </c>
      <c r="C250" s="33" t="s">
        <v>4</v>
      </c>
      <c r="D250" s="51">
        <v>84156.561640589993</v>
      </c>
      <c r="E250" s="51">
        <v>110104.45355249</v>
      </c>
      <c r="F250" s="51">
        <v>30181.216809729998</v>
      </c>
      <c r="G250" s="163">
        <v>54486.11379232</v>
      </c>
      <c r="H250" s="163">
        <v>91332.798231409994</v>
      </c>
      <c r="J250" s="36">
        <f t="shared" si="25"/>
        <v>8.5272454707308265E-2</v>
      </c>
      <c r="K250" s="37">
        <f t="shared" si="26"/>
        <v>7176.2365908200009</v>
      </c>
      <c r="L250" s="36" t="s">
        <v>267</v>
      </c>
      <c r="M250" s="37" t="s">
        <v>267</v>
      </c>
      <c r="N250" s="36" t="s">
        <v>267</v>
      </c>
      <c r="R250" s="209"/>
    </row>
    <row r="251" spans="1:21" x14ac:dyDescent="0.25">
      <c r="A251" s="33">
        <v>250</v>
      </c>
      <c r="B251" s="63" t="s">
        <v>197</v>
      </c>
      <c r="C251" s="33" t="s">
        <v>4</v>
      </c>
      <c r="D251" s="51">
        <v>12998.10143896</v>
      </c>
      <c r="E251" s="51">
        <v>17578.645097649998</v>
      </c>
      <c r="F251" s="51">
        <v>4676.7610462800003</v>
      </c>
      <c r="G251" s="163">
        <v>7668.29550475</v>
      </c>
      <c r="H251" s="163">
        <v>10662.71265406</v>
      </c>
      <c r="J251" s="36">
        <f t="shared" si="25"/>
        <v>-0.17967153094374211</v>
      </c>
      <c r="K251" s="37">
        <f t="shared" si="26"/>
        <v>-2335.3887849000002</v>
      </c>
      <c r="L251" s="36" t="s">
        <v>267</v>
      </c>
      <c r="M251" s="37" t="s">
        <v>267</v>
      </c>
      <c r="N251" s="36" t="s">
        <v>267</v>
      </c>
      <c r="R251" s="209"/>
    </row>
    <row r="252" spans="1:21" ht="22.5" x14ac:dyDescent="0.25">
      <c r="A252" s="33">
        <v>251</v>
      </c>
      <c r="B252" s="63" t="s">
        <v>198</v>
      </c>
      <c r="C252" s="33" t="s">
        <v>4</v>
      </c>
      <c r="D252" s="51">
        <v>29720.070543549999</v>
      </c>
      <c r="E252" s="51">
        <v>41368.473739820001</v>
      </c>
      <c r="F252" s="51">
        <v>9896.3013240199998</v>
      </c>
      <c r="G252" s="163">
        <v>18797.565869689999</v>
      </c>
      <c r="H252" s="163">
        <v>31407.368127170001</v>
      </c>
      <c r="J252" s="36">
        <f t="shared" si="25"/>
        <v>5.677300062755708E-2</v>
      </c>
      <c r="K252" s="37">
        <f t="shared" si="26"/>
        <v>1687.2975836200021</v>
      </c>
      <c r="L252" s="36" t="s">
        <v>267</v>
      </c>
      <c r="M252" s="37" t="s">
        <v>267</v>
      </c>
      <c r="N252" s="36" t="s">
        <v>267</v>
      </c>
      <c r="R252" s="209"/>
    </row>
    <row r="253" spans="1:21" x14ac:dyDescent="0.25">
      <c r="A253" s="33">
        <v>252</v>
      </c>
      <c r="B253" s="63" t="s">
        <v>199</v>
      </c>
      <c r="C253" s="33" t="s">
        <v>4</v>
      </c>
      <c r="D253" s="51">
        <v>7000.4514166400004</v>
      </c>
      <c r="E253" s="51">
        <v>8737.3520676600001</v>
      </c>
      <c r="F253" s="51">
        <v>2152.5217774900002</v>
      </c>
      <c r="G253" s="163">
        <v>4165.67195085</v>
      </c>
      <c r="H253" s="163">
        <v>6008.5288917799999</v>
      </c>
      <c r="J253" s="36">
        <f t="shared" si="25"/>
        <v>-0.14169408025634045</v>
      </c>
      <c r="K253" s="37">
        <f t="shared" si="26"/>
        <v>-991.92252486000052</v>
      </c>
      <c r="L253" s="36" t="s">
        <v>267</v>
      </c>
      <c r="M253" s="37" t="s">
        <v>267</v>
      </c>
      <c r="N253" s="36" t="s">
        <v>267</v>
      </c>
      <c r="R253" s="209"/>
    </row>
    <row r="254" spans="1:21" x14ac:dyDescent="0.25">
      <c r="A254" s="33">
        <v>253</v>
      </c>
      <c r="B254" s="63" t="s">
        <v>200</v>
      </c>
      <c r="C254" s="33" t="s">
        <v>4</v>
      </c>
      <c r="D254" s="51">
        <v>7455.8426891599993</v>
      </c>
      <c r="E254" s="51">
        <v>10606.03603379</v>
      </c>
      <c r="F254" s="51">
        <v>2555.0241791600001</v>
      </c>
      <c r="G254" s="163">
        <v>5024.4616852600002</v>
      </c>
      <c r="H254" s="163">
        <v>8209.9089449599996</v>
      </c>
      <c r="J254" s="36">
        <f t="shared" si="25"/>
        <v>0.10113762953935868</v>
      </c>
      <c r="K254" s="37">
        <f t="shared" si="26"/>
        <v>754.06625580000036</v>
      </c>
      <c r="L254" s="36" t="s">
        <v>267</v>
      </c>
      <c r="M254" s="37" t="s">
        <v>267</v>
      </c>
      <c r="N254" s="36" t="s">
        <v>267</v>
      </c>
      <c r="R254" s="209"/>
    </row>
    <row r="255" spans="1:21" x14ac:dyDescent="0.25">
      <c r="A255" s="22">
        <v>254</v>
      </c>
      <c r="B255" s="23" t="s">
        <v>201</v>
      </c>
      <c r="C255" s="22" t="s">
        <v>4</v>
      </c>
      <c r="D255" s="49">
        <v>150529.81261792002</v>
      </c>
      <c r="E255" s="49">
        <v>201364.94415374001</v>
      </c>
      <c r="F255" s="49">
        <v>49217.23132852</v>
      </c>
      <c r="G255" s="162">
        <v>88284.679881949996</v>
      </c>
      <c r="H255" s="162">
        <v>150046.80564413001</v>
      </c>
      <c r="J255" s="25">
        <f t="shared" si="25"/>
        <v>-3.2087130475342285E-3</v>
      </c>
      <c r="K255" s="26">
        <f t="shared" si="26"/>
        <v>-483.00697379000485</v>
      </c>
      <c r="L255" s="25" t="s">
        <v>267</v>
      </c>
      <c r="M255" s="26" t="s">
        <v>267</v>
      </c>
      <c r="N255" s="25">
        <f>H255/H246</f>
        <v>0.61517274191518456</v>
      </c>
      <c r="O255" s="200"/>
      <c r="R255" s="209"/>
    </row>
    <row r="256" spans="1:21" x14ac:dyDescent="0.25">
      <c r="A256" s="33">
        <v>255</v>
      </c>
      <c r="B256" s="63" t="s">
        <v>194</v>
      </c>
      <c r="C256" s="33" t="s">
        <v>4</v>
      </c>
      <c r="D256" s="51">
        <v>50899.007526139998</v>
      </c>
      <c r="E256" s="51">
        <v>70386.720587989999</v>
      </c>
      <c r="F256" s="51">
        <v>16052.885138920001</v>
      </c>
      <c r="G256" s="163">
        <v>27690.60046397</v>
      </c>
      <c r="H256" s="163">
        <v>50025.575446859999</v>
      </c>
      <c r="J256" s="36">
        <f t="shared" si="25"/>
        <v>-1.7160100397467182E-2</v>
      </c>
      <c r="K256" s="37">
        <f t="shared" si="26"/>
        <v>-873.43207927999902</v>
      </c>
      <c r="L256" s="36" t="s">
        <v>267</v>
      </c>
      <c r="M256" s="37" t="s">
        <v>267</v>
      </c>
      <c r="N256" s="36" t="s">
        <v>267</v>
      </c>
      <c r="R256" s="209"/>
    </row>
    <row r="257" spans="1:18" x14ac:dyDescent="0.25">
      <c r="A257" s="33">
        <v>256</v>
      </c>
      <c r="B257" s="63" t="s">
        <v>195</v>
      </c>
      <c r="C257" s="33" t="s">
        <v>4</v>
      </c>
      <c r="D257" s="51">
        <v>30119.908761259998</v>
      </c>
      <c r="E257" s="51">
        <v>41121.108136119998</v>
      </c>
      <c r="F257" s="51">
        <v>9135.6754671899998</v>
      </c>
      <c r="G257" s="163">
        <v>15998.60659571</v>
      </c>
      <c r="H257" s="163">
        <v>30603.319787370001</v>
      </c>
      <c r="J257" s="36">
        <f t="shared" si="25"/>
        <v>1.6049551475792123E-2</v>
      </c>
      <c r="K257" s="37">
        <f t="shared" si="26"/>
        <v>483.41102611000315</v>
      </c>
      <c r="L257" s="36" t="s">
        <v>267</v>
      </c>
      <c r="M257" s="37" t="s">
        <v>267</v>
      </c>
      <c r="N257" s="36" t="s">
        <v>267</v>
      </c>
      <c r="O257" s="197"/>
      <c r="R257" s="209"/>
    </row>
    <row r="258" spans="1:18" x14ac:dyDescent="0.25">
      <c r="A258" s="33">
        <v>257</v>
      </c>
      <c r="B258" s="63" t="s">
        <v>196</v>
      </c>
      <c r="C258" s="33" t="s">
        <v>4</v>
      </c>
      <c r="D258" s="51">
        <v>1.3414113600000002</v>
      </c>
      <c r="E258" s="51">
        <v>1.4277787500000001</v>
      </c>
      <c r="F258" s="51">
        <v>0.11702098</v>
      </c>
      <c r="G258" s="163">
        <v>0.12040698</v>
      </c>
      <c r="H258" s="163">
        <v>0.15586897999999999</v>
      </c>
      <c r="J258" s="36">
        <f t="shared" si="25"/>
        <v>-0.88380225138394541</v>
      </c>
      <c r="K258" s="37">
        <f t="shared" si="26"/>
        <v>-1.1855423800000002</v>
      </c>
      <c r="L258" s="36" t="s">
        <v>267</v>
      </c>
      <c r="M258" s="37" t="s">
        <v>267</v>
      </c>
      <c r="N258" s="36" t="s">
        <v>267</v>
      </c>
      <c r="O258" s="200"/>
      <c r="R258" s="209"/>
    </row>
    <row r="259" spans="1:18" x14ac:dyDescent="0.25">
      <c r="A259" s="33">
        <v>258</v>
      </c>
      <c r="B259" s="63" t="s">
        <v>117</v>
      </c>
      <c r="C259" s="33" t="s">
        <v>4</v>
      </c>
      <c r="D259" s="51">
        <v>72102.988377749993</v>
      </c>
      <c r="E259" s="51">
        <v>92682.456188390002</v>
      </c>
      <c r="F259" s="51">
        <v>25497.651466890002</v>
      </c>
      <c r="G259" s="163">
        <v>46325.043196159997</v>
      </c>
      <c r="H259" s="163">
        <v>77806.201262410003</v>
      </c>
      <c r="J259" s="36">
        <f t="shared" si="25"/>
        <v>7.9098148536932866E-2</v>
      </c>
      <c r="K259" s="37">
        <f t="shared" si="26"/>
        <v>5703.2128846600099</v>
      </c>
      <c r="L259" s="36" t="s">
        <v>267</v>
      </c>
      <c r="M259" s="37" t="s">
        <v>267</v>
      </c>
      <c r="N259" s="36" t="s">
        <v>267</v>
      </c>
      <c r="R259" s="209"/>
    </row>
    <row r="260" spans="1:18" x14ac:dyDescent="0.25">
      <c r="A260" s="33">
        <v>259</v>
      </c>
      <c r="B260" s="63" t="s">
        <v>197</v>
      </c>
      <c r="C260" s="33" t="s">
        <v>4</v>
      </c>
      <c r="D260" s="51">
        <v>6065.8116389199995</v>
      </c>
      <c r="E260" s="51">
        <v>8849.1853826900006</v>
      </c>
      <c r="F260" s="51">
        <v>2360.6263772699999</v>
      </c>
      <c r="G260" s="163">
        <v>3520.7855990200001</v>
      </c>
      <c r="H260" s="163">
        <v>4479.5171508100002</v>
      </c>
      <c r="J260" s="36">
        <f t="shared" si="25"/>
        <v>-0.26151397084800254</v>
      </c>
      <c r="K260" s="37">
        <f t="shared" si="26"/>
        <v>-1586.2944881099993</v>
      </c>
      <c r="L260" s="36" t="s">
        <v>267</v>
      </c>
      <c r="M260" s="37" t="s">
        <v>267</v>
      </c>
      <c r="N260" s="36" t="s">
        <v>267</v>
      </c>
      <c r="O260" s="197"/>
      <c r="Q260" s="201"/>
      <c r="R260" s="209"/>
    </row>
    <row r="261" spans="1:18" ht="22.5" x14ac:dyDescent="0.25">
      <c r="A261" s="33">
        <v>260</v>
      </c>
      <c r="B261" s="63" t="s">
        <v>198</v>
      </c>
      <c r="C261" s="33" t="s">
        <v>4</v>
      </c>
      <c r="D261" s="51">
        <v>1206.55195684</v>
      </c>
      <c r="E261" s="51">
        <v>1829.0309075800001</v>
      </c>
      <c r="F261" s="51">
        <v>461.09087319999998</v>
      </c>
      <c r="G261" s="163">
        <v>899.18819203999999</v>
      </c>
      <c r="H261" s="163">
        <v>1046.48597851</v>
      </c>
      <c r="J261" s="36">
        <f t="shared" si="25"/>
        <v>-0.13266397474437663</v>
      </c>
      <c r="K261" s="37">
        <f t="shared" si="26"/>
        <v>-160.06597833000001</v>
      </c>
      <c r="L261" s="36" t="s">
        <v>267</v>
      </c>
      <c r="M261" s="37" t="s">
        <v>267</v>
      </c>
      <c r="N261" s="36" t="s">
        <v>267</v>
      </c>
      <c r="O261" s="200"/>
      <c r="Q261" s="201"/>
      <c r="R261" s="209"/>
    </row>
    <row r="262" spans="1:18" x14ac:dyDescent="0.25">
      <c r="A262" s="33">
        <v>261</v>
      </c>
      <c r="B262" s="63" t="s">
        <v>199</v>
      </c>
      <c r="C262" s="33" t="s">
        <v>4</v>
      </c>
      <c r="D262" s="51">
        <v>391.48628425000004</v>
      </c>
      <c r="E262" s="51">
        <v>546.99910382999997</v>
      </c>
      <c r="F262" s="51">
        <v>106.89420620999999</v>
      </c>
      <c r="G262" s="163">
        <v>223.53371870999999</v>
      </c>
      <c r="H262" s="163">
        <v>301.88082694000002</v>
      </c>
      <c r="J262" s="36">
        <f t="shared" si="25"/>
        <v>-0.22888530432595866</v>
      </c>
      <c r="K262" s="37">
        <f t="shared" si="26"/>
        <v>-89.60545731000002</v>
      </c>
      <c r="L262" s="36" t="s">
        <v>267</v>
      </c>
      <c r="M262" s="37" t="s">
        <v>267</v>
      </c>
      <c r="N262" s="36" t="s">
        <v>267</v>
      </c>
      <c r="R262" s="209"/>
    </row>
    <row r="263" spans="1:18" x14ac:dyDescent="0.25">
      <c r="A263" s="33">
        <v>262</v>
      </c>
      <c r="B263" s="63" t="s">
        <v>200</v>
      </c>
      <c r="C263" s="33" t="s">
        <v>4</v>
      </c>
      <c r="D263" s="51">
        <v>8.5594376400000005</v>
      </c>
      <c r="E263" s="51">
        <v>11.89556913</v>
      </c>
      <c r="F263" s="51">
        <v>2.3111128000000001</v>
      </c>
      <c r="G263" s="163">
        <v>4.15304992</v>
      </c>
      <c r="H263" s="163">
        <v>3.7199169099999998</v>
      </c>
      <c r="J263" s="36">
        <f t="shared" si="25"/>
        <v>-0.56540171604077494</v>
      </c>
      <c r="K263" s="37">
        <f t="shared" si="26"/>
        <v>-4.8395207300000003</v>
      </c>
      <c r="L263" s="36" t="s">
        <v>267</v>
      </c>
      <c r="M263" s="37" t="s">
        <v>267</v>
      </c>
      <c r="N263" s="36" t="s">
        <v>267</v>
      </c>
      <c r="R263" s="209"/>
    </row>
    <row r="264" spans="1:18" ht="22.5" x14ac:dyDescent="0.25">
      <c r="A264" s="22">
        <v>263</v>
      </c>
      <c r="B264" s="81" t="s">
        <v>202</v>
      </c>
      <c r="C264" s="22" t="s">
        <v>4</v>
      </c>
      <c r="D264" s="49">
        <v>38107.713382480004</v>
      </c>
      <c r="E264" s="49">
        <v>53233.456455910004</v>
      </c>
      <c r="F264" s="49">
        <v>12630.409271029999</v>
      </c>
      <c r="G264" s="162">
        <v>24889.621690079999</v>
      </c>
      <c r="H264" s="162">
        <v>41614.659964630002</v>
      </c>
      <c r="J264" s="25">
        <f t="shared" si="25"/>
        <v>9.2027211051773916E-2</v>
      </c>
      <c r="K264" s="26">
        <f t="shared" si="26"/>
        <v>3506.946582149998</v>
      </c>
      <c r="L264" s="25" t="s">
        <v>267</v>
      </c>
      <c r="M264" s="26" t="s">
        <v>267</v>
      </c>
      <c r="N264" s="25">
        <f>H264/H246</f>
        <v>0.17061479159393889</v>
      </c>
      <c r="R264" s="209"/>
    </row>
    <row r="265" spans="1:18" x14ac:dyDescent="0.25">
      <c r="A265" s="22">
        <v>264</v>
      </c>
      <c r="B265" s="81" t="s">
        <v>203</v>
      </c>
      <c r="C265" s="22" t="s">
        <v>4</v>
      </c>
      <c r="D265" s="49">
        <v>20090.094991149999</v>
      </c>
      <c r="E265" s="49">
        <v>27676.504505100002</v>
      </c>
      <c r="F265" s="49">
        <v>5990.2243645199997</v>
      </c>
      <c r="G265" s="162">
        <v>10219.269526</v>
      </c>
      <c r="H265" s="162">
        <v>18802.121602210002</v>
      </c>
      <c r="J265" s="25">
        <f t="shared" si="25"/>
        <v>-6.410987053607109E-2</v>
      </c>
      <c r="K265" s="26">
        <f t="shared" si="26"/>
        <v>-1287.9733889399977</v>
      </c>
      <c r="L265" s="25" t="s">
        <v>267</v>
      </c>
      <c r="M265" s="26" t="s">
        <v>267</v>
      </c>
      <c r="N265" s="25">
        <f>H265/H246</f>
        <v>7.7086297506972254E-2</v>
      </c>
      <c r="O265" s="201"/>
      <c r="R265" s="209"/>
    </row>
    <row r="266" spans="1:18" ht="22.5" x14ac:dyDescent="0.25">
      <c r="A266" s="22">
        <v>265</v>
      </c>
      <c r="B266" s="81" t="s">
        <v>204</v>
      </c>
      <c r="C266" s="22" t="s">
        <v>4</v>
      </c>
      <c r="D266" s="49">
        <v>15584.94463738</v>
      </c>
      <c r="E266" s="49">
        <v>20763.138409700001</v>
      </c>
      <c r="F266" s="49">
        <v>5712.9363956400002</v>
      </c>
      <c r="G266" s="162">
        <v>10026.423815390001</v>
      </c>
      <c r="H266" s="162">
        <v>14788.534399190001</v>
      </c>
      <c r="J266" s="25">
        <f t="shared" si="25"/>
        <v>-5.110125552065381E-2</v>
      </c>
      <c r="K266" s="26">
        <f t="shared" si="26"/>
        <v>-796.41023818999929</v>
      </c>
      <c r="L266" s="25" t="s">
        <v>267</v>
      </c>
      <c r="M266" s="26" t="s">
        <v>267</v>
      </c>
      <c r="N266" s="25">
        <f>H266/H246</f>
        <v>6.0631102516327667E-2</v>
      </c>
      <c r="R266" s="209"/>
    </row>
    <row r="267" spans="1:18" x14ac:dyDescent="0.25">
      <c r="A267" s="33">
        <v>266</v>
      </c>
      <c r="B267" s="63" t="s">
        <v>194</v>
      </c>
      <c r="C267" s="33" t="s">
        <v>4</v>
      </c>
      <c r="D267" s="51">
        <v>2086.5552829499998</v>
      </c>
      <c r="E267" s="51">
        <v>3146.50123983</v>
      </c>
      <c r="F267" s="51">
        <v>603.06649898000001</v>
      </c>
      <c r="G267" s="163">
        <v>1084.97086461</v>
      </c>
      <c r="H267" s="163">
        <v>1884.5276161700001</v>
      </c>
      <c r="J267" s="36">
        <f t="shared" si="25"/>
        <v>-9.6823538983529911E-2</v>
      </c>
      <c r="K267" s="37">
        <f t="shared" si="26"/>
        <v>-202.02766677999966</v>
      </c>
      <c r="L267" s="36" t="s">
        <v>267</v>
      </c>
      <c r="M267" s="37" t="s">
        <v>267</v>
      </c>
      <c r="N267" s="36" t="s">
        <v>267</v>
      </c>
      <c r="R267" s="209"/>
    </row>
    <row r="268" spans="1:18" x14ac:dyDescent="0.25">
      <c r="A268" s="33">
        <v>267</v>
      </c>
      <c r="B268" s="63" t="s">
        <v>195</v>
      </c>
      <c r="C268" s="33" t="s">
        <v>4</v>
      </c>
      <c r="D268" s="51">
        <v>2075.2548354999999</v>
      </c>
      <c r="E268" s="51">
        <v>3133.7653785699999</v>
      </c>
      <c r="F268" s="51">
        <v>601.76148507000005</v>
      </c>
      <c r="G268" s="163">
        <v>1083.1636049900001</v>
      </c>
      <c r="H268" s="163">
        <v>1881.58977534</v>
      </c>
      <c r="J268" s="36">
        <f t="shared" si="25"/>
        <v>-9.3321098135564329E-2</v>
      </c>
      <c r="K268" s="37">
        <f t="shared" si="26"/>
        <v>-193.66506015999994</v>
      </c>
      <c r="L268" s="36" t="s">
        <v>267</v>
      </c>
      <c r="M268" s="37" t="s">
        <v>267</v>
      </c>
      <c r="N268" s="36" t="s">
        <v>267</v>
      </c>
      <c r="R268" s="209"/>
    </row>
    <row r="269" spans="1:18" x14ac:dyDescent="0.25">
      <c r="A269" s="33">
        <v>268</v>
      </c>
      <c r="B269" s="63" t="s">
        <v>117</v>
      </c>
      <c r="C269" s="33" t="s">
        <v>4</v>
      </c>
      <c r="D269" s="51">
        <v>2131.5256468799998</v>
      </c>
      <c r="E269" s="51">
        <v>2995.8523819299999</v>
      </c>
      <c r="F269" s="51">
        <v>862.14704257000005</v>
      </c>
      <c r="G269" s="163">
        <v>1472.5008454599999</v>
      </c>
      <c r="H269" s="163">
        <v>2167.26982641</v>
      </c>
      <c r="J269" s="36">
        <f t="shared" si="25"/>
        <v>1.6769293666402785E-2</v>
      </c>
      <c r="K269" s="37">
        <f t="shared" si="26"/>
        <v>35.74417953000011</v>
      </c>
      <c r="L269" s="36" t="s">
        <v>267</v>
      </c>
      <c r="M269" s="37" t="s">
        <v>267</v>
      </c>
      <c r="N269" s="36" t="s">
        <v>267</v>
      </c>
      <c r="R269" s="209"/>
    </row>
    <row r="270" spans="1:18" x14ac:dyDescent="0.25">
      <c r="A270" s="33">
        <v>269</v>
      </c>
      <c r="B270" s="63" t="s">
        <v>197</v>
      </c>
      <c r="C270" s="33" t="s">
        <v>4</v>
      </c>
      <c r="D270" s="51">
        <v>31.493872019999998</v>
      </c>
      <c r="E270" s="51">
        <v>43.195968430000001</v>
      </c>
      <c r="F270" s="51">
        <v>3.3644266900000002</v>
      </c>
      <c r="G270" s="163">
        <v>5.7308844299999997</v>
      </c>
      <c r="H270" s="163">
        <v>16.282386599999999</v>
      </c>
      <c r="J270" s="36">
        <f t="shared" si="25"/>
        <v>-0.48299826106932908</v>
      </c>
      <c r="K270" s="37">
        <f t="shared" si="26"/>
        <v>-15.211485419999999</v>
      </c>
      <c r="L270" s="36" t="s">
        <v>267</v>
      </c>
      <c r="M270" s="37" t="s">
        <v>267</v>
      </c>
      <c r="N270" s="36" t="s">
        <v>267</v>
      </c>
      <c r="R270" s="209"/>
    </row>
    <row r="271" spans="1:18" ht="22.5" x14ac:dyDescent="0.25">
      <c r="A271" s="33">
        <v>270</v>
      </c>
      <c r="B271" s="63" t="s">
        <v>198</v>
      </c>
      <c r="C271" s="33" t="s">
        <v>4</v>
      </c>
      <c r="D271" s="51">
        <v>7204.8385050200004</v>
      </c>
      <c r="E271" s="51">
        <v>10275.96046043</v>
      </c>
      <c r="F271" s="51">
        <v>2736.8673189299998</v>
      </c>
      <c r="G271" s="163">
        <v>4888.0261434399999</v>
      </c>
      <c r="H271" s="163">
        <v>6635.5709198000004</v>
      </c>
      <c r="J271" s="36">
        <f t="shared" si="25"/>
        <v>-7.9011845279163495E-2</v>
      </c>
      <c r="K271" s="37">
        <f t="shared" si="26"/>
        <v>-569.26758522</v>
      </c>
      <c r="L271" s="36" t="s">
        <v>267</v>
      </c>
      <c r="M271" s="37" t="s">
        <v>267</v>
      </c>
      <c r="N271" s="36" t="s">
        <v>267</v>
      </c>
      <c r="R271" s="209"/>
    </row>
    <row r="272" spans="1:18" x14ac:dyDescent="0.25">
      <c r="A272" s="33">
        <v>271</v>
      </c>
      <c r="B272" s="63" t="s">
        <v>199</v>
      </c>
      <c r="C272" s="33" t="s">
        <v>4</v>
      </c>
      <c r="D272" s="51">
        <v>14.9272337</v>
      </c>
      <c r="E272" s="51">
        <v>19.37329716</v>
      </c>
      <c r="F272" s="51">
        <v>1.25925843</v>
      </c>
      <c r="G272" s="163">
        <v>2.5356759699999998</v>
      </c>
      <c r="H272" s="163">
        <v>3.7055801700000002</v>
      </c>
      <c r="J272" s="36">
        <f t="shared" si="25"/>
        <v>-0.75175707405183856</v>
      </c>
      <c r="K272" s="37">
        <f t="shared" si="26"/>
        <v>-11.221653530000001</v>
      </c>
      <c r="L272" s="36" t="s">
        <v>267</v>
      </c>
      <c r="M272" s="37" t="s">
        <v>267</v>
      </c>
      <c r="N272" s="36" t="s">
        <v>267</v>
      </c>
      <c r="R272" s="209"/>
    </row>
    <row r="273" spans="1:18" x14ac:dyDescent="0.25">
      <c r="A273" s="33">
        <v>272</v>
      </c>
      <c r="B273" s="63" t="s">
        <v>200</v>
      </c>
      <c r="C273" s="33" t="s">
        <v>4</v>
      </c>
      <c r="D273" s="51">
        <v>645.23759490999998</v>
      </c>
      <c r="E273" s="51">
        <v>947.27430747999995</v>
      </c>
      <c r="F273" s="51">
        <v>229.49306927999999</v>
      </c>
      <c r="G273" s="163">
        <v>401.59411800999999</v>
      </c>
      <c r="H273" s="163">
        <v>545.27419352000004</v>
      </c>
      <c r="J273" s="36">
        <f t="shared" si="25"/>
        <v>-0.1549249488538299</v>
      </c>
      <c r="K273" s="37">
        <f t="shared" si="26"/>
        <v>-99.963401389999945</v>
      </c>
      <c r="L273" s="36" t="s">
        <v>267</v>
      </c>
      <c r="M273" s="37" t="s">
        <v>267</v>
      </c>
      <c r="N273" s="36" t="s">
        <v>267</v>
      </c>
      <c r="R273" s="209"/>
    </row>
    <row r="274" spans="1:18" x14ac:dyDescent="0.25">
      <c r="A274" s="22">
        <v>273</v>
      </c>
      <c r="B274" s="81" t="s">
        <v>205</v>
      </c>
      <c r="C274" s="22" t="s">
        <v>4</v>
      </c>
      <c r="D274" s="49">
        <v>4920.0269933200007</v>
      </c>
      <c r="E274" s="49">
        <v>6714.8874610000003</v>
      </c>
      <c r="F274" s="49">
        <v>1736.12993744</v>
      </c>
      <c r="G274" s="162">
        <v>3470.7439931099998</v>
      </c>
      <c r="H274" s="162">
        <v>5408.9586784700005</v>
      </c>
      <c r="J274" s="25">
        <f t="shared" si="25"/>
        <v>9.9375813550175662E-2</v>
      </c>
      <c r="K274" s="26">
        <f t="shared" si="26"/>
        <v>488.93168514999979</v>
      </c>
      <c r="L274" s="25" t="s">
        <v>267</v>
      </c>
      <c r="M274" s="26" t="s">
        <v>267</v>
      </c>
      <c r="N274" s="25">
        <f>H274/H246</f>
        <v>2.217603984873967E-2</v>
      </c>
      <c r="R274" s="209"/>
    </row>
    <row r="275" spans="1:18" x14ac:dyDescent="0.25">
      <c r="A275" s="27">
        <v>274</v>
      </c>
      <c r="B275" s="28" t="s">
        <v>206</v>
      </c>
      <c r="C275" s="27" t="s">
        <v>4</v>
      </c>
      <c r="D275" s="82">
        <v>87564.477271520009</v>
      </c>
      <c r="E275" s="82">
        <v>85603.212847620016</v>
      </c>
      <c r="F275" s="82">
        <v>79888.306076559995</v>
      </c>
      <c r="G275" s="173">
        <v>65150.458020490012</v>
      </c>
      <c r="H275" s="173">
        <v>98871.271931199997</v>
      </c>
      <c r="J275" s="30">
        <f t="shared" si="25"/>
        <v>0.12912536010030484</v>
      </c>
      <c r="K275" s="31">
        <f t="shared" si="26"/>
        <v>11306.794659679988</v>
      </c>
      <c r="L275" s="30">
        <f>H275/G275-1</f>
        <v>0.51758368145477496</v>
      </c>
      <c r="M275" s="31">
        <f>H275-G275</f>
        <v>33720.813910709985</v>
      </c>
      <c r="N275" s="30" t="s">
        <v>267</v>
      </c>
      <c r="O275" s="200"/>
      <c r="R275" s="209"/>
    </row>
    <row r="276" spans="1:18" x14ac:dyDescent="0.25">
      <c r="A276" s="33">
        <v>275</v>
      </c>
      <c r="B276" s="63" t="s">
        <v>194</v>
      </c>
      <c r="C276" s="33" t="s">
        <v>4</v>
      </c>
      <c r="D276" s="51">
        <v>20492.537541180005</v>
      </c>
      <c r="E276" s="51">
        <v>22847.271453189991</v>
      </c>
      <c r="F276" s="51">
        <v>18474.016513030001</v>
      </c>
      <c r="G276" s="163">
        <v>13464.544531259999</v>
      </c>
      <c r="H276" s="163">
        <v>25074.24941384</v>
      </c>
      <c r="J276" s="36">
        <f t="shared" si="25"/>
        <v>0.22357952808201476</v>
      </c>
      <c r="K276" s="37">
        <f t="shared" si="26"/>
        <v>4581.7118726599947</v>
      </c>
      <c r="L276" s="36">
        <f t="shared" ref="L276:L303" si="29">H276/G276-1</f>
        <v>0.86224267413029065</v>
      </c>
      <c r="M276" s="37">
        <f t="shared" ref="M276:M303" si="30">H276-G276</f>
        <v>11609.704882580001</v>
      </c>
      <c r="N276" s="36" t="s">
        <v>267</v>
      </c>
      <c r="O276" s="200"/>
      <c r="R276" s="209"/>
    </row>
    <row r="277" spans="1:18" x14ac:dyDescent="0.25">
      <c r="A277" s="33">
        <v>276</v>
      </c>
      <c r="B277" s="63" t="s">
        <v>195</v>
      </c>
      <c r="C277" s="33" t="s">
        <v>4</v>
      </c>
      <c r="D277" s="51">
        <v>12247.831739590001</v>
      </c>
      <c r="E277" s="51">
        <v>12970.447788829995</v>
      </c>
      <c r="F277" s="51">
        <v>10629.20545474</v>
      </c>
      <c r="G277" s="163">
        <v>7730.3901297800003</v>
      </c>
      <c r="H277" s="163">
        <v>16246.84962612</v>
      </c>
      <c r="J277" s="36">
        <f t="shared" si="25"/>
        <v>0.32650823195125533</v>
      </c>
      <c r="K277" s="37">
        <f t="shared" si="26"/>
        <v>3999.0178865299986</v>
      </c>
      <c r="L277" s="36">
        <f t="shared" si="29"/>
        <v>1.1016856010321914</v>
      </c>
      <c r="M277" s="37">
        <f t="shared" si="30"/>
        <v>8516.4594963399995</v>
      </c>
      <c r="N277" s="36" t="s">
        <v>267</v>
      </c>
      <c r="R277" s="209"/>
    </row>
    <row r="278" spans="1:18" x14ac:dyDescent="0.25">
      <c r="A278" s="33">
        <v>277</v>
      </c>
      <c r="B278" s="63" t="s">
        <v>196</v>
      </c>
      <c r="C278" s="33" t="s">
        <v>4</v>
      </c>
      <c r="D278" s="51">
        <v>17.369035280000006</v>
      </c>
      <c r="E278" s="51">
        <v>24.110599339999993</v>
      </c>
      <c r="F278" s="51">
        <v>22.971535620000001</v>
      </c>
      <c r="G278" s="163">
        <v>20.065238689999997</v>
      </c>
      <c r="H278" s="163">
        <v>23.437191670000001</v>
      </c>
      <c r="J278" s="36">
        <f t="shared" si="25"/>
        <v>0.34936634603922534</v>
      </c>
      <c r="K278" s="37">
        <f t="shared" si="26"/>
        <v>6.0681563899999951</v>
      </c>
      <c r="L278" s="36">
        <f t="shared" si="29"/>
        <v>0.16804948259501629</v>
      </c>
      <c r="M278" s="37">
        <f t="shared" si="30"/>
        <v>3.3719529800000032</v>
      </c>
      <c r="N278" s="36" t="s">
        <v>267</v>
      </c>
      <c r="O278" s="201"/>
      <c r="R278" s="209"/>
    </row>
    <row r="279" spans="1:18" x14ac:dyDescent="0.25">
      <c r="A279" s="33">
        <v>278</v>
      </c>
      <c r="B279" s="63" t="s">
        <v>117</v>
      </c>
      <c r="C279" s="33" t="s">
        <v>4</v>
      </c>
      <c r="D279" s="51">
        <v>30943.089766639998</v>
      </c>
      <c r="E279" s="51">
        <v>25947.891911900006</v>
      </c>
      <c r="F279" s="51">
        <v>30181.216809729998</v>
      </c>
      <c r="G279" s="163">
        <v>24304.896982590002</v>
      </c>
      <c r="H279" s="163">
        <v>36846.684439090001</v>
      </c>
      <c r="J279" s="36">
        <f t="shared" si="25"/>
        <v>0.19078879054976339</v>
      </c>
      <c r="K279" s="37">
        <f t="shared" si="26"/>
        <v>5903.5946724500027</v>
      </c>
      <c r="L279" s="36">
        <f t="shared" si="29"/>
        <v>0.51601895146825294</v>
      </c>
      <c r="M279" s="37">
        <f t="shared" si="30"/>
        <v>12541.787456499998</v>
      </c>
      <c r="N279" s="36" t="s">
        <v>267</v>
      </c>
      <c r="R279" s="209"/>
    </row>
    <row r="280" spans="1:18" x14ac:dyDescent="0.25">
      <c r="A280" s="33">
        <v>279</v>
      </c>
      <c r="B280" s="63" t="s">
        <v>197</v>
      </c>
      <c r="C280" s="33" t="s">
        <v>4</v>
      </c>
      <c r="D280" s="51">
        <v>4828.9646767600007</v>
      </c>
      <c r="E280" s="51">
        <v>4580.5436586899978</v>
      </c>
      <c r="F280" s="51">
        <v>4676.7610462800003</v>
      </c>
      <c r="G280" s="163">
        <v>2991.5344584699997</v>
      </c>
      <c r="H280" s="163">
        <v>2994.4171493099998</v>
      </c>
      <c r="J280" s="36">
        <f t="shared" si="25"/>
        <v>-0.37990493827362026</v>
      </c>
      <c r="K280" s="37">
        <f t="shared" si="26"/>
        <v>-1834.5475274500009</v>
      </c>
      <c r="L280" s="36">
        <f t="shared" si="29"/>
        <v>9.6361612410600372E-4</v>
      </c>
      <c r="M280" s="37">
        <f t="shared" si="30"/>
        <v>2.882690840000123</v>
      </c>
      <c r="N280" s="36" t="s">
        <v>267</v>
      </c>
      <c r="R280" s="209"/>
    </row>
    <row r="281" spans="1:18" ht="22.5" x14ac:dyDescent="0.25">
      <c r="A281" s="33">
        <v>280</v>
      </c>
      <c r="B281" s="63" t="s">
        <v>198</v>
      </c>
      <c r="C281" s="33" t="s">
        <v>4</v>
      </c>
      <c r="D281" s="51">
        <v>11418.346928399998</v>
      </c>
      <c r="E281" s="51">
        <v>11648.403196270003</v>
      </c>
      <c r="F281" s="51">
        <v>9896.3013240199998</v>
      </c>
      <c r="G281" s="163">
        <v>8901.2645456699993</v>
      </c>
      <c r="H281" s="163">
        <v>12609.80225748</v>
      </c>
      <c r="J281" s="36">
        <f t="shared" si="25"/>
        <v>0.10434569351861112</v>
      </c>
      <c r="K281" s="37">
        <f t="shared" si="26"/>
        <v>1191.4553290800013</v>
      </c>
      <c r="L281" s="36">
        <f t="shared" si="29"/>
        <v>0.41663043411219713</v>
      </c>
      <c r="M281" s="37">
        <f t="shared" si="30"/>
        <v>3708.5377118100005</v>
      </c>
      <c r="N281" s="36" t="s">
        <v>267</v>
      </c>
      <c r="R281" s="209"/>
    </row>
    <row r="282" spans="1:18" x14ac:dyDescent="0.25">
      <c r="A282" s="33">
        <v>281</v>
      </c>
      <c r="B282" s="63" t="s">
        <v>199</v>
      </c>
      <c r="C282" s="33" t="s">
        <v>4</v>
      </c>
      <c r="D282" s="51">
        <v>2642.1119774299996</v>
      </c>
      <c r="E282" s="51">
        <v>1736.9006510199997</v>
      </c>
      <c r="F282" s="51">
        <v>2152.5217774900002</v>
      </c>
      <c r="G282" s="163">
        <v>2013.1501733599998</v>
      </c>
      <c r="H282" s="163">
        <v>1842.8569409300001</v>
      </c>
      <c r="J282" s="36">
        <f t="shared" si="25"/>
        <v>-0.30250611757849888</v>
      </c>
      <c r="K282" s="37">
        <f t="shared" si="26"/>
        <v>-799.25503649999951</v>
      </c>
      <c r="L282" s="36">
        <f t="shared" si="29"/>
        <v>-8.4590426826318676E-2</v>
      </c>
      <c r="M282" s="37">
        <f t="shared" si="30"/>
        <v>-170.29323242999976</v>
      </c>
      <c r="N282" s="36" t="s">
        <v>267</v>
      </c>
      <c r="R282" s="209"/>
    </row>
    <row r="283" spans="1:18" x14ac:dyDescent="0.25">
      <c r="A283" s="33">
        <v>282</v>
      </c>
      <c r="B283" s="63" t="s">
        <v>200</v>
      </c>
      <c r="C283" s="33" t="s">
        <v>4</v>
      </c>
      <c r="D283" s="51">
        <v>2617.9128584800001</v>
      </c>
      <c r="E283" s="51">
        <v>3150.1933446300009</v>
      </c>
      <c r="F283" s="51">
        <v>2555.0241791600001</v>
      </c>
      <c r="G283" s="163">
        <v>2469.4375061000001</v>
      </c>
      <c r="H283" s="163">
        <v>3185.4472596999999</v>
      </c>
      <c r="J283" s="36">
        <f t="shared" si="25"/>
        <v>0.2167888817924668</v>
      </c>
      <c r="K283" s="37">
        <f t="shared" si="26"/>
        <v>567.53440121999984</v>
      </c>
      <c r="L283" s="36">
        <f t="shared" si="29"/>
        <v>0.28994852140672278</v>
      </c>
      <c r="M283" s="37">
        <f t="shared" si="30"/>
        <v>716.00975359999984</v>
      </c>
      <c r="N283" s="36" t="s">
        <v>267</v>
      </c>
      <c r="R283" s="209"/>
    </row>
    <row r="284" spans="1:18" x14ac:dyDescent="0.25">
      <c r="A284" s="22">
        <v>283</v>
      </c>
      <c r="B284" s="23" t="s">
        <v>207</v>
      </c>
      <c r="C284" s="22" t="s">
        <v>4</v>
      </c>
      <c r="D284" s="49">
        <v>53673.72355407002</v>
      </c>
      <c r="E284" s="49">
        <v>50835.131535819994</v>
      </c>
      <c r="F284" s="49">
        <v>49217.23132852</v>
      </c>
      <c r="G284" s="162">
        <v>39067.448553429997</v>
      </c>
      <c r="H284" s="162">
        <v>61762.125762180003</v>
      </c>
      <c r="J284" s="25">
        <f t="shared" si="25"/>
        <v>0.1506957533878166</v>
      </c>
      <c r="K284" s="26">
        <f t="shared" si="26"/>
        <v>8088.4022081099829</v>
      </c>
      <c r="L284" s="25">
        <f t="shared" si="29"/>
        <v>0.58091014512278627</v>
      </c>
      <c r="M284" s="26">
        <f t="shared" si="30"/>
        <v>22694.677208750007</v>
      </c>
      <c r="N284" s="25" t="s">
        <v>267</v>
      </c>
      <c r="R284" s="209"/>
    </row>
    <row r="285" spans="1:18" x14ac:dyDescent="0.25">
      <c r="A285" s="33">
        <v>284</v>
      </c>
      <c r="B285" s="63" t="s">
        <v>194</v>
      </c>
      <c r="C285" s="33" t="s">
        <v>4</v>
      </c>
      <c r="D285" s="51">
        <v>18024.461114860002</v>
      </c>
      <c r="E285" s="51">
        <v>19487.713061850001</v>
      </c>
      <c r="F285" s="51">
        <v>16052.885138920001</v>
      </c>
      <c r="G285" s="163">
        <v>11637.71532505</v>
      </c>
      <c r="H285" s="163">
        <v>22334.974982889999</v>
      </c>
      <c r="J285" s="36">
        <f t="shared" si="25"/>
        <v>0.23914800229318689</v>
      </c>
      <c r="K285" s="37">
        <f t="shared" si="26"/>
        <v>4310.513868029997</v>
      </c>
      <c r="L285" s="36">
        <f t="shared" si="29"/>
        <v>0.91918897816776068</v>
      </c>
      <c r="M285" s="37">
        <f t="shared" si="30"/>
        <v>10697.259657839999</v>
      </c>
      <c r="N285" s="36" t="s">
        <v>267</v>
      </c>
      <c r="R285" s="209"/>
    </row>
    <row r="286" spans="1:18" x14ac:dyDescent="0.25">
      <c r="A286" s="33">
        <v>285</v>
      </c>
      <c r="B286" s="63" t="s">
        <v>195</v>
      </c>
      <c r="C286" s="33" t="s">
        <v>4</v>
      </c>
      <c r="D286" s="51">
        <v>10562.208804989998</v>
      </c>
      <c r="E286" s="51">
        <v>11001.19937486</v>
      </c>
      <c r="F286" s="51">
        <v>9135.6754671899998</v>
      </c>
      <c r="G286" s="163">
        <v>6862.9311285200001</v>
      </c>
      <c r="H286" s="163">
        <v>14604.713191659999</v>
      </c>
      <c r="J286" s="36">
        <f t="shared" si="25"/>
        <v>0.38273286026689468</v>
      </c>
      <c r="K286" s="37">
        <f t="shared" si="26"/>
        <v>4042.5043866700016</v>
      </c>
      <c r="L286" s="36">
        <f t="shared" si="29"/>
        <v>1.1280576648901217</v>
      </c>
      <c r="M286" s="37">
        <f t="shared" si="30"/>
        <v>7741.7820631399991</v>
      </c>
      <c r="N286" s="36" t="s">
        <v>267</v>
      </c>
      <c r="R286" s="209"/>
    </row>
    <row r="287" spans="1:18" x14ac:dyDescent="0.25">
      <c r="A287" s="33">
        <v>286</v>
      </c>
      <c r="B287" s="63" t="s">
        <v>196</v>
      </c>
      <c r="C287" s="33" t="s">
        <v>4</v>
      </c>
      <c r="D287" s="51">
        <v>-0.85626783999999989</v>
      </c>
      <c r="E287" s="51">
        <v>8.6367389999999933E-2</v>
      </c>
      <c r="F287" s="51">
        <v>0.11702098</v>
      </c>
      <c r="G287" s="163">
        <v>3.3860000000000001E-3</v>
      </c>
      <c r="H287" s="163">
        <v>3.5462E-2</v>
      </c>
      <c r="J287" s="36">
        <f t="shared" si="25"/>
        <v>-1.0414146115776111</v>
      </c>
      <c r="K287" s="37">
        <f t="shared" si="26"/>
        <v>0.89172983999999988</v>
      </c>
      <c r="L287" s="36">
        <f t="shared" si="29"/>
        <v>9.4731246308328405</v>
      </c>
      <c r="M287" s="37">
        <f t="shared" si="30"/>
        <v>3.2076E-2</v>
      </c>
      <c r="N287" s="36" t="s">
        <v>267</v>
      </c>
      <c r="R287" s="209"/>
    </row>
    <row r="288" spans="1:18" x14ac:dyDescent="0.25">
      <c r="A288" s="33">
        <v>287</v>
      </c>
      <c r="B288" s="63" t="s">
        <v>117</v>
      </c>
      <c r="C288" s="33" t="s">
        <v>4</v>
      </c>
      <c r="D288" s="51">
        <v>26096.483421389996</v>
      </c>
      <c r="E288" s="51">
        <v>20579.46781064001</v>
      </c>
      <c r="F288" s="51">
        <v>25497.651466890002</v>
      </c>
      <c r="G288" s="163">
        <v>20827.391729269995</v>
      </c>
      <c r="H288" s="163">
        <v>31481.158066249998</v>
      </c>
      <c r="J288" s="36">
        <f t="shared" si="25"/>
        <v>0.20633717416678654</v>
      </c>
      <c r="K288" s="37">
        <f t="shared" si="26"/>
        <v>5384.6746448600024</v>
      </c>
      <c r="L288" s="36">
        <f t="shared" si="29"/>
        <v>0.51152667004421959</v>
      </c>
      <c r="M288" s="37">
        <f t="shared" si="30"/>
        <v>10653.766336980003</v>
      </c>
      <c r="N288" s="36" t="s">
        <v>267</v>
      </c>
      <c r="R288" s="209"/>
    </row>
    <row r="289" spans="1:18" x14ac:dyDescent="0.25">
      <c r="A289" s="33">
        <v>288</v>
      </c>
      <c r="B289" s="63" t="s">
        <v>197</v>
      </c>
      <c r="C289" s="33" t="s">
        <v>4</v>
      </c>
      <c r="D289" s="51">
        <v>2691.5563109299992</v>
      </c>
      <c r="E289" s="51">
        <v>2783.3737437700011</v>
      </c>
      <c r="F289" s="51">
        <v>2360.6263772699999</v>
      </c>
      <c r="G289" s="163">
        <v>1160.1592217500001</v>
      </c>
      <c r="H289" s="163">
        <v>958.73155179000003</v>
      </c>
      <c r="J289" s="36">
        <f t="shared" si="25"/>
        <v>-0.64380029951566031</v>
      </c>
      <c r="K289" s="37">
        <f t="shared" si="26"/>
        <v>-1732.8247591399991</v>
      </c>
      <c r="L289" s="36">
        <f t="shared" si="29"/>
        <v>-0.17362071186760375</v>
      </c>
      <c r="M289" s="37">
        <f t="shared" si="30"/>
        <v>-201.42766996000012</v>
      </c>
      <c r="N289" s="36" t="s">
        <v>267</v>
      </c>
      <c r="R289" s="209"/>
    </row>
    <row r="290" spans="1:18" ht="22.5" x14ac:dyDescent="0.25">
      <c r="A290" s="33">
        <v>289</v>
      </c>
      <c r="B290" s="63" t="s">
        <v>198</v>
      </c>
      <c r="C290" s="33" t="s">
        <v>4</v>
      </c>
      <c r="D290" s="51">
        <v>487.91579041</v>
      </c>
      <c r="E290" s="51">
        <v>622.47895074000007</v>
      </c>
      <c r="F290" s="51">
        <v>461.09087319999998</v>
      </c>
      <c r="G290" s="163">
        <v>438.09731884000001</v>
      </c>
      <c r="H290" s="163">
        <v>147.29778647000001</v>
      </c>
      <c r="J290" s="36">
        <f t="shared" si="25"/>
        <v>-0.69810817898263888</v>
      </c>
      <c r="K290" s="37">
        <f t="shared" si="26"/>
        <v>-340.61800393999999</v>
      </c>
      <c r="L290" s="36">
        <f t="shared" si="29"/>
        <v>-0.66377838864657501</v>
      </c>
      <c r="M290" s="37">
        <f t="shared" si="30"/>
        <v>-290.79953237000001</v>
      </c>
      <c r="N290" s="36" t="s">
        <v>267</v>
      </c>
      <c r="R290" s="209"/>
    </row>
    <row r="291" spans="1:18" x14ac:dyDescent="0.25">
      <c r="A291" s="33">
        <v>290</v>
      </c>
      <c r="B291" s="63" t="s">
        <v>199</v>
      </c>
      <c r="C291" s="33" t="s">
        <v>4</v>
      </c>
      <c r="D291" s="51">
        <v>224.17183134000004</v>
      </c>
      <c r="E291" s="51">
        <v>155.51281957999993</v>
      </c>
      <c r="F291" s="51">
        <v>106.89420620999999</v>
      </c>
      <c r="G291" s="163">
        <v>116.6395125</v>
      </c>
      <c r="H291" s="163">
        <v>78.347108230000003</v>
      </c>
      <c r="J291" s="36"/>
      <c r="K291" s="37">
        <f t="shared" si="26"/>
        <v>-145.82472311000004</v>
      </c>
      <c r="L291" s="36">
        <f t="shared" si="29"/>
        <v>-0.32829701915978082</v>
      </c>
      <c r="M291" s="37">
        <f t="shared" si="30"/>
        <v>-38.292404269999992</v>
      </c>
      <c r="N291" s="36" t="s">
        <v>267</v>
      </c>
      <c r="R291" s="209"/>
    </row>
    <row r="292" spans="1:18" x14ac:dyDescent="0.25">
      <c r="A292" s="33">
        <v>291</v>
      </c>
      <c r="B292" s="63" t="s">
        <v>200</v>
      </c>
      <c r="C292" s="33" t="s">
        <v>4</v>
      </c>
      <c r="D292" s="51">
        <v>2.9366593300000012</v>
      </c>
      <c r="E292" s="51">
        <v>3.3361314899999996</v>
      </c>
      <c r="F292" s="51">
        <v>2.3111128000000001</v>
      </c>
      <c r="G292" s="163">
        <v>1.8419371199999999</v>
      </c>
      <c r="H292" s="163">
        <v>-0.43313300999999998</v>
      </c>
      <c r="J292" s="36">
        <f t="shared" si="25"/>
        <v>-1.1474917453227371</v>
      </c>
      <c r="K292" s="37">
        <f t="shared" si="26"/>
        <v>-3.3697923400000014</v>
      </c>
      <c r="L292" s="36">
        <f t="shared" si="29"/>
        <v>-1.2351508123143748</v>
      </c>
      <c r="M292" s="37">
        <f t="shared" si="30"/>
        <v>-2.27507013</v>
      </c>
      <c r="N292" s="36" t="s">
        <v>267</v>
      </c>
      <c r="R292" s="209"/>
    </row>
    <row r="293" spans="1:18" ht="22.5" x14ac:dyDescent="0.25">
      <c r="A293" s="22">
        <v>292</v>
      </c>
      <c r="B293" s="81" t="s">
        <v>202</v>
      </c>
      <c r="C293" s="22" t="s">
        <v>4</v>
      </c>
      <c r="D293" s="49">
        <v>13179.205421100003</v>
      </c>
      <c r="E293" s="49">
        <v>15125.74307343</v>
      </c>
      <c r="F293" s="49">
        <v>12630.409271029999</v>
      </c>
      <c r="G293" s="162">
        <v>12259.21241905</v>
      </c>
      <c r="H293" s="162">
        <v>16725.58877948</v>
      </c>
      <c r="J293" s="25">
        <f t="shared" si="25"/>
        <v>0.26908931495234234</v>
      </c>
      <c r="K293" s="26">
        <f t="shared" si="26"/>
        <v>3546.3833583799969</v>
      </c>
      <c r="L293" s="25">
        <f t="shared" si="29"/>
        <v>0.36432816462903839</v>
      </c>
      <c r="M293" s="26">
        <f t="shared" si="30"/>
        <v>4466.3763604300002</v>
      </c>
      <c r="N293" s="25" t="s">
        <v>267</v>
      </c>
      <c r="R293" s="209"/>
    </row>
    <row r="294" spans="1:18" x14ac:dyDescent="0.25">
      <c r="A294" s="22">
        <v>293</v>
      </c>
      <c r="B294" s="81" t="s">
        <v>203</v>
      </c>
      <c r="C294" s="22" t="s">
        <v>4</v>
      </c>
      <c r="D294" s="49">
        <v>8118.3653889299985</v>
      </c>
      <c r="E294" s="49">
        <v>7586.4095139500023</v>
      </c>
      <c r="F294" s="49">
        <v>5990.2243645199997</v>
      </c>
      <c r="G294" s="162">
        <v>4229.0451614800004</v>
      </c>
      <c r="H294" s="162">
        <v>8583.0627433900008</v>
      </c>
      <c r="J294" s="25">
        <f t="shared" si="25"/>
        <v>5.7240261086751731E-2</v>
      </c>
      <c r="K294" s="26">
        <f t="shared" si="26"/>
        <v>464.69735446000232</v>
      </c>
      <c r="L294" s="25">
        <f t="shared" si="29"/>
        <v>1.0295509779768501</v>
      </c>
      <c r="M294" s="26">
        <f t="shared" si="30"/>
        <v>4354.0175819100004</v>
      </c>
      <c r="N294" s="25" t="s">
        <v>267</v>
      </c>
      <c r="R294" s="209"/>
    </row>
    <row r="295" spans="1:18" ht="22.5" x14ac:dyDescent="0.25">
      <c r="A295" s="22">
        <v>294</v>
      </c>
      <c r="B295" s="81" t="s">
        <v>208</v>
      </c>
      <c r="C295" s="22" t="s">
        <v>4</v>
      </c>
      <c r="D295" s="49">
        <v>5936.2402231799988</v>
      </c>
      <c r="E295" s="49">
        <v>5178.1937723200008</v>
      </c>
      <c r="F295" s="49">
        <v>5712.9363956400002</v>
      </c>
      <c r="G295" s="162">
        <v>4313.4874197500003</v>
      </c>
      <c r="H295" s="162">
        <v>4762.1105838000003</v>
      </c>
      <c r="J295" s="25">
        <f t="shared" si="25"/>
        <v>-0.19779011550024939</v>
      </c>
      <c r="K295" s="26">
        <f t="shared" si="26"/>
        <v>-1174.1296393799985</v>
      </c>
      <c r="L295" s="25">
        <f t="shared" si="29"/>
        <v>0.10400474613555288</v>
      </c>
      <c r="M295" s="26">
        <f t="shared" si="30"/>
        <v>448.62316405000001</v>
      </c>
      <c r="N295" s="25" t="s">
        <v>267</v>
      </c>
      <c r="R295" s="209"/>
    </row>
    <row r="296" spans="1:18" x14ac:dyDescent="0.25">
      <c r="A296" s="33">
        <v>295</v>
      </c>
      <c r="B296" s="63" t="s">
        <v>194</v>
      </c>
      <c r="C296" s="33" t="s">
        <v>4</v>
      </c>
      <c r="D296" s="51">
        <v>727.56007747999979</v>
      </c>
      <c r="E296" s="51">
        <v>1059.9459568800003</v>
      </c>
      <c r="F296" s="51">
        <v>603.06649898000001</v>
      </c>
      <c r="G296" s="163">
        <v>481.90436563000003</v>
      </c>
      <c r="H296" s="163">
        <v>799.55675155999995</v>
      </c>
      <c r="J296" s="36">
        <f t="shared" si="25"/>
        <v>9.8956328567903373E-2</v>
      </c>
      <c r="K296" s="37">
        <f t="shared" si="26"/>
        <v>71.996674080000162</v>
      </c>
      <c r="L296" s="36">
        <f t="shared" si="29"/>
        <v>0.65916063141434433</v>
      </c>
      <c r="M296" s="37">
        <f t="shared" si="30"/>
        <v>317.65238592999992</v>
      </c>
      <c r="N296" s="36" t="s">
        <v>267</v>
      </c>
      <c r="R296" s="209"/>
    </row>
    <row r="297" spans="1:18" x14ac:dyDescent="0.25">
      <c r="A297" s="33">
        <v>296</v>
      </c>
      <c r="B297" s="63" t="s">
        <v>195</v>
      </c>
      <c r="C297" s="33" t="s">
        <v>4</v>
      </c>
      <c r="D297" s="51">
        <v>722.77032062999979</v>
      </c>
      <c r="E297" s="51">
        <v>1058.51054307</v>
      </c>
      <c r="F297" s="51">
        <v>601.76148507000005</v>
      </c>
      <c r="G297" s="163">
        <v>481.40211992000002</v>
      </c>
      <c r="H297" s="163">
        <v>798.42617035000001</v>
      </c>
      <c r="J297" s="36">
        <f t="shared" ref="J297:J360" si="31">H297/D297-1</f>
        <v>0.10467481516680865</v>
      </c>
      <c r="K297" s="37">
        <f t="shared" ref="K297:K343" si="32">H297-D297</f>
        <v>75.655849720000219</v>
      </c>
      <c r="L297" s="36">
        <f t="shared" si="29"/>
        <v>0.65854311252863496</v>
      </c>
      <c r="M297" s="37">
        <f t="shared" si="30"/>
        <v>317.02405042999999</v>
      </c>
      <c r="N297" s="36" t="s">
        <v>267</v>
      </c>
      <c r="R297" s="209"/>
    </row>
    <row r="298" spans="1:18" x14ac:dyDescent="0.25">
      <c r="A298" s="33">
        <v>297</v>
      </c>
      <c r="B298" s="63" t="s">
        <v>117</v>
      </c>
      <c r="C298" s="33" t="s">
        <v>4</v>
      </c>
      <c r="D298" s="51">
        <v>839.71548673999973</v>
      </c>
      <c r="E298" s="51">
        <v>864.32673505000002</v>
      </c>
      <c r="F298" s="51">
        <v>862.14704257000005</v>
      </c>
      <c r="G298" s="163">
        <v>610.35380288999988</v>
      </c>
      <c r="H298" s="163">
        <v>694.76898095000001</v>
      </c>
      <c r="J298" s="36">
        <f t="shared" si="31"/>
        <v>-0.17261382942063008</v>
      </c>
      <c r="K298" s="37">
        <f t="shared" si="32"/>
        <v>-144.94650578999972</v>
      </c>
      <c r="L298" s="36">
        <f t="shared" si="29"/>
        <v>0.13830532006239293</v>
      </c>
      <c r="M298" s="37">
        <f t="shared" si="30"/>
        <v>84.41517806000013</v>
      </c>
      <c r="N298" s="36" t="s">
        <v>267</v>
      </c>
      <c r="R298" s="209"/>
    </row>
    <row r="299" spans="1:18" x14ac:dyDescent="0.25">
      <c r="A299" s="33">
        <v>298</v>
      </c>
      <c r="B299" s="63" t="s">
        <v>197</v>
      </c>
      <c r="C299" s="33" t="s">
        <v>4</v>
      </c>
      <c r="D299" s="51">
        <v>10.990379529999998</v>
      </c>
      <c r="E299" s="51">
        <v>11.702096410000003</v>
      </c>
      <c r="F299" s="51">
        <v>3.3644266900000002</v>
      </c>
      <c r="G299" s="163">
        <v>2.3664577399999995</v>
      </c>
      <c r="H299" s="163">
        <v>10.551502169999999</v>
      </c>
      <c r="J299" s="36">
        <f t="shared" si="31"/>
        <v>-3.9932866631403718E-2</v>
      </c>
      <c r="K299" s="37">
        <f t="shared" si="32"/>
        <v>-0.43887735999999933</v>
      </c>
      <c r="L299" s="36">
        <f t="shared" si="29"/>
        <v>3.4587748142081765</v>
      </c>
      <c r="M299" s="37">
        <f t="shared" si="30"/>
        <v>8.1850444299999996</v>
      </c>
      <c r="N299" s="36" t="s">
        <v>267</v>
      </c>
      <c r="R299" s="209"/>
    </row>
    <row r="300" spans="1:18" ht="22.5" x14ac:dyDescent="0.25">
      <c r="A300" s="33">
        <v>299</v>
      </c>
      <c r="B300" s="63" t="s">
        <v>198</v>
      </c>
      <c r="C300" s="33" t="s">
        <v>4</v>
      </c>
      <c r="D300" s="51">
        <v>2719.4581687600003</v>
      </c>
      <c r="E300" s="51">
        <v>3071.1219554099998</v>
      </c>
      <c r="F300" s="51">
        <v>2736.8673189299998</v>
      </c>
      <c r="G300" s="163">
        <v>2151.1588245100002</v>
      </c>
      <c r="H300" s="163">
        <v>1747.54477636</v>
      </c>
      <c r="J300" s="36">
        <f t="shared" si="31"/>
        <v>-0.35739229364324676</v>
      </c>
      <c r="K300" s="37">
        <f t="shared" si="32"/>
        <v>-971.91339240000025</v>
      </c>
      <c r="L300" s="36">
        <f t="shared" si="29"/>
        <v>-0.18762633588523481</v>
      </c>
      <c r="M300" s="37">
        <f t="shared" si="30"/>
        <v>-403.61404815000014</v>
      </c>
      <c r="N300" s="36" t="s">
        <v>267</v>
      </c>
      <c r="R300" s="209"/>
    </row>
    <row r="301" spans="1:18" x14ac:dyDescent="0.25">
      <c r="A301" s="33">
        <v>300</v>
      </c>
      <c r="B301" s="63" t="s">
        <v>199</v>
      </c>
      <c r="C301" s="33" t="s">
        <v>4</v>
      </c>
      <c r="D301" s="51">
        <v>5.2051444999999994</v>
      </c>
      <c r="E301" s="51">
        <v>4.4460634599999995</v>
      </c>
      <c r="F301" s="51">
        <v>1.25925843</v>
      </c>
      <c r="G301" s="163">
        <v>1.2764175399999997</v>
      </c>
      <c r="H301" s="163">
        <v>1.1699041999999999</v>
      </c>
      <c r="J301" s="36">
        <f t="shared" si="31"/>
        <v>-0.77524078342109426</v>
      </c>
      <c r="K301" s="37">
        <f t="shared" si="32"/>
        <v>-4.0352402999999999</v>
      </c>
      <c r="L301" s="36">
        <f t="shared" si="29"/>
        <v>-8.344709835309827E-2</v>
      </c>
      <c r="M301" s="37">
        <f t="shared" si="30"/>
        <v>-0.10651333999999979</v>
      </c>
      <c r="N301" s="36" t="s">
        <v>267</v>
      </c>
      <c r="R301" s="209"/>
    </row>
    <row r="302" spans="1:18" x14ac:dyDescent="0.25">
      <c r="A302" s="33">
        <v>301</v>
      </c>
      <c r="B302" s="63" t="s">
        <v>200</v>
      </c>
      <c r="C302" s="33" t="s">
        <v>4</v>
      </c>
      <c r="D302" s="51">
        <v>235.73603936000001</v>
      </c>
      <c r="E302" s="51">
        <v>302.03671256999996</v>
      </c>
      <c r="F302" s="51">
        <v>229.49306927999999</v>
      </c>
      <c r="G302" s="163">
        <v>172.10104873</v>
      </c>
      <c r="H302" s="163">
        <v>143.68007550999999</v>
      </c>
      <c r="J302" s="36">
        <f t="shared" si="31"/>
        <v>-0.39050441374989942</v>
      </c>
      <c r="K302" s="37">
        <f t="shared" si="32"/>
        <v>-92.055963850000012</v>
      </c>
      <c r="L302" s="36">
        <f t="shared" si="29"/>
        <v>-0.1651411971613731</v>
      </c>
      <c r="M302" s="37">
        <f t="shared" si="30"/>
        <v>-28.420973220000008</v>
      </c>
      <c r="N302" s="36" t="s">
        <v>267</v>
      </c>
      <c r="R302" s="209"/>
    </row>
    <row r="303" spans="1:18" x14ac:dyDescent="0.25">
      <c r="A303" s="22">
        <v>302</v>
      </c>
      <c r="B303" s="81" t="s">
        <v>209</v>
      </c>
      <c r="C303" s="22" t="s">
        <v>4</v>
      </c>
      <c r="D303" s="49">
        <v>2219.5648184700008</v>
      </c>
      <c r="E303" s="49">
        <v>1794.8604676799996</v>
      </c>
      <c r="F303" s="49">
        <v>1736.12993744</v>
      </c>
      <c r="G303" s="162">
        <v>1734.6140556699997</v>
      </c>
      <c r="H303" s="162">
        <v>1938.21468536</v>
      </c>
      <c r="J303" s="25">
        <f t="shared" si="31"/>
        <v>-0.12675914249890763</v>
      </c>
      <c r="K303" s="26">
        <f t="shared" si="32"/>
        <v>-281.3501331100008</v>
      </c>
      <c r="L303" s="25">
        <f t="shared" si="29"/>
        <v>0.1173751757772763</v>
      </c>
      <c r="M303" s="26">
        <f t="shared" si="30"/>
        <v>203.60062969000023</v>
      </c>
      <c r="N303" s="25" t="s">
        <v>267</v>
      </c>
      <c r="R303" s="209"/>
    </row>
    <row r="304" spans="1:18" x14ac:dyDescent="0.25">
      <c r="A304" s="17">
        <v>303</v>
      </c>
      <c r="B304" s="18" t="s">
        <v>210</v>
      </c>
      <c r="C304" s="17" t="s">
        <v>4</v>
      </c>
      <c r="D304" s="41">
        <v>433540.57671371003</v>
      </c>
      <c r="E304" s="41">
        <v>609608.39483496</v>
      </c>
      <c r="F304" s="41">
        <v>159475.74463181</v>
      </c>
      <c r="G304" s="170">
        <v>296702.55161723</v>
      </c>
      <c r="H304" s="170">
        <v>464690.56829204003</v>
      </c>
      <c r="J304" s="20">
        <f t="shared" si="31"/>
        <v>7.1850233291773202E-2</v>
      </c>
      <c r="K304" s="21">
        <f t="shared" si="32"/>
        <v>31149.991578329995</v>
      </c>
      <c r="L304" s="20" t="s">
        <v>267</v>
      </c>
      <c r="M304" s="21" t="s">
        <v>267</v>
      </c>
      <c r="N304" s="20" t="s">
        <v>267</v>
      </c>
      <c r="R304" s="209"/>
    </row>
    <row r="305" spans="1:19" x14ac:dyDescent="0.25">
      <c r="A305" s="83">
        <v>304</v>
      </c>
      <c r="B305" s="84" t="s">
        <v>114</v>
      </c>
      <c r="C305" s="83" t="s">
        <v>4</v>
      </c>
      <c r="D305" s="85">
        <v>318930.16695022001</v>
      </c>
      <c r="E305" s="85">
        <v>452298.11821421998</v>
      </c>
      <c r="F305" s="85">
        <v>118160.31259859</v>
      </c>
      <c r="G305" s="193">
        <v>222089.88508101</v>
      </c>
      <c r="H305" s="193">
        <v>351918.48375299998</v>
      </c>
      <c r="J305" s="86">
        <f t="shared" si="31"/>
        <v>0.10343429446713004</v>
      </c>
      <c r="K305" s="87">
        <f t="shared" si="32"/>
        <v>32988.316802779969</v>
      </c>
      <c r="L305" s="86" t="s">
        <v>267</v>
      </c>
      <c r="M305" s="87" t="s">
        <v>267</v>
      </c>
      <c r="N305" s="86">
        <f>H305/H304</f>
        <v>0.75731789660906745</v>
      </c>
      <c r="R305" s="209"/>
    </row>
    <row r="306" spans="1:19" x14ac:dyDescent="0.25">
      <c r="A306" s="27">
        <v>305</v>
      </c>
      <c r="B306" s="28" t="s">
        <v>194</v>
      </c>
      <c r="C306" s="27" t="s">
        <v>4</v>
      </c>
      <c r="D306" s="82">
        <v>88399.029993770004</v>
      </c>
      <c r="E306" s="82">
        <v>133420.48650484</v>
      </c>
      <c r="F306" s="82">
        <v>43010.190396450002</v>
      </c>
      <c r="G306" s="194">
        <v>85700.706043690006</v>
      </c>
      <c r="H306" s="194">
        <v>143531.04544469999</v>
      </c>
      <c r="J306" s="30">
        <f t="shared" si="31"/>
        <v>0.62367217666093699</v>
      </c>
      <c r="K306" s="31">
        <f t="shared" si="32"/>
        <v>55132.01545092999</v>
      </c>
      <c r="L306" s="30" t="s">
        <v>267</v>
      </c>
      <c r="M306" s="31" t="s">
        <v>267</v>
      </c>
      <c r="N306" s="30">
        <f>H306/H304</f>
        <v>0.30887445375154737</v>
      </c>
      <c r="R306" s="209"/>
    </row>
    <row r="307" spans="1:19" x14ac:dyDescent="0.25">
      <c r="A307" s="33">
        <v>306</v>
      </c>
      <c r="B307" s="38" t="s">
        <v>211</v>
      </c>
      <c r="C307" s="33" t="s">
        <v>4</v>
      </c>
      <c r="D307" s="51">
        <v>70864.618964829991</v>
      </c>
      <c r="E307" s="51">
        <v>106568.60636003999</v>
      </c>
      <c r="F307" s="51">
        <v>33446.891340599999</v>
      </c>
      <c r="G307" s="165">
        <v>68435.549815029997</v>
      </c>
      <c r="H307" s="165">
        <v>113242.9977637</v>
      </c>
      <c r="J307" s="36">
        <f t="shared" si="31"/>
        <v>0.59801886213347633</v>
      </c>
      <c r="K307" s="37">
        <f t="shared" si="32"/>
        <v>42378.378798870006</v>
      </c>
      <c r="L307" s="36" t="s">
        <v>267</v>
      </c>
      <c r="M307" s="37" t="s">
        <v>267</v>
      </c>
      <c r="N307" s="36" t="s">
        <v>267</v>
      </c>
      <c r="O307" s="197"/>
      <c r="P307" s="197"/>
      <c r="Q307" s="197"/>
      <c r="R307" s="197"/>
      <c r="S307" s="197"/>
    </row>
    <row r="308" spans="1:19" x14ac:dyDescent="0.25">
      <c r="A308" s="33">
        <v>307</v>
      </c>
      <c r="B308" s="88" t="s">
        <v>279</v>
      </c>
      <c r="C308" s="33" t="s">
        <v>4</v>
      </c>
      <c r="D308" s="60">
        <v>62816.022588990003</v>
      </c>
      <c r="E308" s="60">
        <v>57105.188764539998</v>
      </c>
      <c r="F308" s="51">
        <v>28622.787222440002</v>
      </c>
      <c r="G308" s="165">
        <v>60720.962404010003</v>
      </c>
      <c r="H308" s="165">
        <v>96176.829620980003</v>
      </c>
      <c r="J308" s="36" t="s">
        <v>267</v>
      </c>
      <c r="K308" s="37" t="s">
        <v>267</v>
      </c>
      <c r="L308" s="36" t="s">
        <v>267</v>
      </c>
      <c r="M308" s="37" t="s">
        <v>267</v>
      </c>
      <c r="N308" s="36">
        <f>H308/H307</f>
        <v>0.84929604055227026</v>
      </c>
      <c r="O308" s="197"/>
      <c r="P308" s="197"/>
      <c r="Q308" s="197"/>
      <c r="R308" s="197"/>
      <c r="S308" s="197"/>
    </row>
    <row r="309" spans="1:19" x14ac:dyDescent="0.25">
      <c r="A309" s="33">
        <v>308</v>
      </c>
      <c r="B309" s="88" t="s">
        <v>276</v>
      </c>
      <c r="C309" s="33" t="s">
        <v>4</v>
      </c>
      <c r="D309" s="51">
        <v>5164.2187390500003</v>
      </c>
      <c r="E309" s="51">
        <v>7283.0717239400001</v>
      </c>
      <c r="F309" s="51">
        <v>2145.1389576800002</v>
      </c>
      <c r="G309" s="165">
        <v>4230.5156014200002</v>
      </c>
      <c r="H309" s="165">
        <v>6833.0444435299996</v>
      </c>
      <c r="J309" s="36">
        <f t="shared" si="31"/>
        <v>0.3231516302477524</v>
      </c>
      <c r="K309" s="37">
        <f t="shared" si="32"/>
        <v>1668.8257044799993</v>
      </c>
      <c r="L309" s="36" t="s">
        <v>267</v>
      </c>
      <c r="M309" s="37" t="s">
        <v>267</v>
      </c>
      <c r="N309" s="36">
        <f>H309/H307</f>
        <v>6.0339664071665272E-2</v>
      </c>
      <c r="R309" s="209"/>
    </row>
    <row r="310" spans="1:19" x14ac:dyDescent="0.25">
      <c r="A310" s="33">
        <v>309</v>
      </c>
      <c r="B310" s="88" t="s">
        <v>232</v>
      </c>
      <c r="C310" s="33" t="s">
        <v>4</v>
      </c>
      <c r="D310" s="51">
        <v>420.18205712000002</v>
      </c>
      <c r="E310" s="51">
        <v>583.44313324999996</v>
      </c>
      <c r="F310" s="51">
        <v>153.55721908000001</v>
      </c>
      <c r="G310" s="165">
        <v>310.66081566000003</v>
      </c>
      <c r="H310" s="165">
        <v>482.34065556000002</v>
      </c>
      <c r="J310" s="36">
        <f t="shared" si="31"/>
        <v>0.14793253873343781</v>
      </c>
      <c r="K310" s="37">
        <f t="shared" si="32"/>
        <v>62.158598439999992</v>
      </c>
      <c r="L310" s="36" t="s">
        <v>267</v>
      </c>
      <c r="M310" s="37" t="s">
        <v>267</v>
      </c>
      <c r="N310" s="36">
        <f>H310/H307</f>
        <v>4.259341990985461E-3</v>
      </c>
      <c r="R310" s="209"/>
    </row>
    <row r="311" spans="1:19" x14ac:dyDescent="0.25">
      <c r="A311" s="27">
        <v>310</v>
      </c>
      <c r="B311" s="89" t="s">
        <v>212</v>
      </c>
      <c r="C311" s="27" t="s">
        <v>4</v>
      </c>
      <c r="D311" s="82">
        <v>230531.13695644998</v>
      </c>
      <c r="E311" s="82">
        <v>318877.63170938002</v>
      </c>
      <c r="F311" s="82">
        <v>75150.122202140003</v>
      </c>
      <c r="G311" s="194">
        <v>136389.17903731999</v>
      </c>
      <c r="H311" s="194">
        <v>208387.43830830001</v>
      </c>
      <c r="J311" s="30">
        <f t="shared" si="31"/>
        <v>-9.6055131382678072E-2</v>
      </c>
      <c r="K311" s="31">
        <f t="shared" si="32"/>
        <v>-22143.698648149963</v>
      </c>
      <c r="L311" s="30" t="s">
        <v>267</v>
      </c>
      <c r="M311" s="31" t="s">
        <v>267</v>
      </c>
      <c r="N311" s="30">
        <f>H311/H304</f>
        <v>0.44844344285752014</v>
      </c>
      <c r="R311" s="209"/>
    </row>
    <row r="312" spans="1:19" x14ac:dyDescent="0.25">
      <c r="A312" s="27">
        <v>311</v>
      </c>
      <c r="B312" s="89" t="s">
        <v>117</v>
      </c>
      <c r="C312" s="27" t="s">
        <v>4</v>
      </c>
      <c r="D312" s="82">
        <v>12756.42879528</v>
      </c>
      <c r="E312" s="82">
        <v>17306.39048514</v>
      </c>
      <c r="F312" s="82">
        <v>4767.4317793600003</v>
      </c>
      <c r="G312" s="194">
        <v>8496.9196504200008</v>
      </c>
      <c r="H312" s="194">
        <v>13509.99142516</v>
      </c>
      <c r="J312" s="30">
        <f t="shared" si="31"/>
        <v>5.9073165536644989E-2</v>
      </c>
      <c r="K312" s="31">
        <f t="shared" si="32"/>
        <v>753.5626298799998</v>
      </c>
      <c r="L312" s="30" t="s">
        <v>267</v>
      </c>
      <c r="M312" s="31" t="s">
        <v>267</v>
      </c>
      <c r="N312" s="30">
        <f>H312/H304</f>
        <v>2.9073091530167433E-2</v>
      </c>
      <c r="R312" s="209"/>
    </row>
    <row r="313" spans="1:19" x14ac:dyDescent="0.25">
      <c r="A313" s="27">
        <v>312</v>
      </c>
      <c r="B313" s="89" t="s">
        <v>213</v>
      </c>
      <c r="C313" s="27" t="s">
        <v>4</v>
      </c>
      <c r="D313" s="82">
        <v>91319.663640599989</v>
      </c>
      <c r="E313" s="82">
        <v>126542.93896969</v>
      </c>
      <c r="F313" s="82">
        <v>30445.049119800002</v>
      </c>
      <c r="G313" s="194">
        <v>54003.317821119999</v>
      </c>
      <c r="H313" s="194">
        <v>80960.980931309998</v>
      </c>
      <c r="J313" s="30">
        <f t="shared" si="31"/>
        <v>-0.11343321138432894</v>
      </c>
      <c r="K313" s="31">
        <f t="shared" si="32"/>
        <v>-10358.682709289991</v>
      </c>
      <c r="L313" s="30" t="s">
        <v>267</v>
      </c>
      <c r="M313" s="31" t="s">
        <v>267</v>
      </c>
      <c r="N313" s="30">
        <f>H313/H304</f>
        <v>0.17422557386710108</v>
      </c>
      <c r="R313" s="209"/>
    </row>
    <row r="314" spans="1:19" x14ac:dyDescent="0.25">
      <c r="A314" s="33">
        <v>313</v>
      </c>
      <c r="B314" s="74" t="s">
        <v>214</v>
      </c>
      <c r="C314" s="33" t="s">
        <v>4</v>
      </c>
      <c r="D314" s="51">
        <v>7418.8297845799998</v>
      </c>
      <c r="E314" s="51">
        <v>10578.857217389999</v>
      </c>
      <c r="F314" s="51">
        <v>2150.5201868899999</v>
      </c>
      <c r="G314" s="165">
        <v>3698.3812754400001</v>
      </c>
      <c r="H314" s="165">
        <v>5554.8899113400003</v>
      </c>
      <c r="J314" s="36">
        <f t="shared" si="31"/>
        <v>-0.25124445867651379</v>
      </c>
      <c r="K314" s="37">
        <f t="shared" si="32"/>
        <v>-1863.9398732399995</v>
      </c>
      <c r="L314" s="36" t="s">
        <v>267</v>
      </c>
      <c r="M314" s="37" t="s">
        <v>267</v>
      </c>
      <c r="N314" s="36">
        <f>H314/H313</f>
        <v>6.8611939324857665E-2</v>
      </c>
      <c r="R314" s="209"/>
    </row>
    <row r="315" spans="1:19" ht="22.5" x14ac:dyDescent="0.25">
      <c r="A315" s="27">
        <v>314</v>
      </c>
      <c r="B315" s="90" t="s">
        <v>215</v>
      </c>
      <c r="C315" s="27" t="s">
        <v>4</v>
      </c>
      <c r="D315" s="82">
        <v>70610.798080790002</v>
      </c>
      <c r="E315" s="82">
        <v>97173.859266140003</v>
      </c>
      <c r="F315" s="82">
        <v>24778.844131829999</v>
      </c>
      <c r="G315" s="194">
        <v>45012.284478640002</v>
      </c>
      <c r="H315" s="194">
        <v>70812.273400239996</v>
      </c>
      <c r="J315" s="30">
        <f t="shared" si="31"/>
        <v>2.8533216579633702E-3</v>
      </c>
      <c r="K315" s="31">
        <f t="shared" si="32"/>
        <v>201.47531944999355</v>
      </c>
      <c r="L315" s="30" t="s">
        <v>267</v>
      </c>
      <c r="M315" s="31" t="s">
        <v>267</v>
      </c>
      <c r="N315" s="30">
        <f>H315/H304</f>
        <v>0.15238586326490108</v>
      </c>
      <c r="R315" s="209"/>
    </row>
    <row r="316" spans="1:19" x14ac:dyDescent="0.25">
      <c r="A316" s="33">
        <v>315</v>
      </c>
      <c r="B316" s="74" t="s">
        <v>214</v>
      </c>
      <c r="C316" s="33" t="s">
        <v>4</v>
      </c>
      <c r="D316" s="51">
        <v>44800.594983360003</v>
      </c>
      <c r="E316" s="51">
        <v>61697.520273690003</v>
      </c>
      <c r="F316" s="51">
        <v>15785.53571652</v>
      </c>
      <c r="G316" s="165">
        <v>27900.470129649999</v>
      </c>
      <c r="H316" s="165">
        <v>43823.477748320001</v>
      </c>
      <c r="J316" s="36">
        <f t="shared" si="31"/>
        <v>-2.1810362907075831E-2</v>
      </c>
      <c r="K316" s="37">
        <f t="shared" si="32"/>
        <v>-977.11723504000111</v>
      </c>
      <c r="L316" s="36" t="s">
        <v>267</v>
      </c>
      <c r="M316" s="37" t="s">
        <v>267</v>
      </c>
      <c r="N316" s="36">
        <f>H316/H315</f>
        <v>0.61886839165047169</v>
      </c>
      <c r="R316" s="209"/>
    </row>
    <row r="317" spans="1:19" x14ac:dyDescent="0.25">
      <c r="A317" s="27">
        <v>316</v>
      </c>
      <c r="B317" s="90" t="s">
        <v>121</v>
      </c>
      <c r="C317" s="27" t="s">
        <v>4</v>
      </c>
      <c r="D317" s="82">
        <v>22171.430719919998</v>
      </c>
      <c r="E317" s="82">
        <v>28891.9605567</v>
      </c>
      <c r="F317" s="82">
        <v>4315.1660151699998</v>
      </c>
      <c r="G317" s="194">
        <v>9493.7941557100003</v>
      </c>
      <c r="H317" s="194">
        <v>15025.909584860001</v>
      </c>
      <c r="J317" s="30">
        <f t="shared" si="31"/>
        <v>-0.32228507151052177</v>
      </c>
      <c r="K317" s="31">
        <f t="shared" si="32"/>
        <v>-7145.5211350599966</v>
      </c>
      <c r="L317" s="30" t="s">
        <v>267</v>
      </c>
      <c r="M317" s="31" t="s">
        <v>267</v>
      </c>
      <c r="N317" s="30">
        <f>H317/H304</f>
        <v>3.2335301403011905E-2</v>
      </c>
      <c r="R317" s="209"/>
    </row>
    <row r="318" spans="1:19" x14ac:dyDescent="0.25">
      <c r="A318" s="83">
        <v>317</v>
      </c>
      <c r="B318" s="84" t="s">
        <v>216</v>
      </c>
      <c r="C318" s="83" t="s">
        <v>4</v>
      </c>
      <c r="D318" s="85">
        <v>114534.65839941999</v>
      </c>
      <c r="E318" s="85">
        <v>157329.87141950001</v>
      </c>
      <c r="F318" s="85">
        <v>41134.647872289999</v>
      </c>
      <c r="G318" s="193">
        <v>74650.156078870001</v>
      </c>
      <c r="H318" s="193">
        <v>112854.23118094</v>
      </c>
      <c r="J318" s="86">
        <f t="shared" si="31"/>
        <v>-1.4671779197348189E-2</v>
      </c>
      <c r="K318" s="87">
        <f t="shared" si="32"/>
        <v>-1680.427218479992</v>
      </c>
      <c r="L318" s="86" t="s">
        <v>267</v>
      </c>
      <c r="M318" s="87" t="s">
        <v>267</v>
      </c>
      <c r="N318" s="86">
        <f>H318/H304</f>
        <v>0.24285888047122034</v>
      </c>
      <c r="R318" s="209"/>
    </row>
    <row r="319" spans="1:19" x14ac:dyDescent="0.25">
      <c r="A319" s="27">
        <v>318</v>
      </c>
      <c r="B319" s="89" t="s">
        <v>217</v>
      </c>
      <c r="C319" s="27" t="s">
        <v>4</v>
      </c>
      <c r="D319" s="82">
        <v>103142.94448286</v>
      </c>
      <c r="E319" s="82">
        <v>141217.53390431</v>
      </c>
      <c r="F319" s="82">
        <v>37386.621525150003</v>
      </c>
      <c r="G319" s="194">
        <v>67998.825537690005</v>
      </c>
      <c r="H319" s="194">
        <v>102094.00049747</v>
      </c>
      <c r="J319" s="30">
        <f t="shared" si="31"/>
        <v>-1.0169808421208182E-2</v>
      </c>
      <c r="K319" s="31">
        <f t="shared" si="32"/>
        <v>-1048.9439853899967</v>
      </c>
      <c r="L319" s="30" t="s">
        <v>267</v>
      </c>
      <c r="M319" s="31" t="s">
        <v>267</v>
      </c>
      <c r="N319" s="30">
        <f>H319/H304</f>
        <v>0.21970319060426438</v>
      </c>
      <c r="R319" s="209"/>
    </row>
    <row r="320" spans="1:19" x14ac:dyDescent="0.25">
      <c r="A320" s="33">
        <v>319</v>
      </c>
      <c r="B320" s="76" t="s">
        <v>214</v>
      </c>
      <c r="C320" s="33" t="s">
        <v>4</v>
      </c>
      <c r="D320" s="51">
        <v>89461.406018840018</v>
      </c>
      <c r="E320" s="51">
        <v>122423.50362032</v>
      </c>
      <c r="F320" s="51">
        <v>32329.905545170001</v>
      </c>
      <c r="G320" s="165">
        <v>58700.886644420003</v>
      </c>
      <c r="H320" s="165">
        <v>88346.445714050002</v>
      </c>
      <c r="J320" s="36">
        <f t="shared" si="31"/>
        <v>-1.2463031316042761E-2</v>
      </c>
      <c r="K320" s="37">
        <f t="shared" si="32"/>
        <v>-1114.9603047900164</v>
      </c>
      <c r="L320" s="36" t="s">
        <v>267</v>
      </c>
      <c r="M320" s="37" t="s">
        <v>267</v>
      </c>
      <c r="N320" s="36">
        <f>H320/H319</f>
        <v>0.86534414640985025</v>
      </c>
      <c r="R320" s="209"/>
    </row>
    <row r="321" spans="1:19" x14ac:dyDescent="0.25">
      <c r="A321" s="33">
        <v>320</v>
      </c>
      <c r="B321" s="38" t="s">
        <v>218</v>
      </c>
      <c r="C321" s="33" t="s">
        <v>4</v>
      </c>
      <c r="D321" s="51">
        <v>79359.47111703</v>
      </c>
      <c r="E321" s="51">
        <v>119187.71839658001</v>
      </c>
      <c r="F321" s="51">
        <v>31797.010892400001</v>
      </c>
      <c r="G321" s="165">
        <v>57667.015216020001</v>
      </c>
      <c r="H321" s="165">
        <v>86822.473409769998</v>
      </c>
      <c r="J321" s="36">
        <f t="shared" si="31"/>
        <v>9.4040474157576437E-2</v>
      </c>
      <c r="K321" s="37">
        <f t="shared" si="32"/>
        <v>7463.0022927399987</v>
      </c>
      <c r="L321" s="36" t="s">
        <v>267</v>
      </c>
      <c r="M321" s="37" t="s">
        <v>267</v>
      </c>
      <c r="N321" s="36" t="s">
        <v>267</v>
      </c>
      <c r="R321" s="209"/>
    </row>
    <row r="322" spans="1:19" x14ac:dyDescent="0.25">
      <c r="A322" s="33">
        <v>321</v>
      </c>
      <c r="B322" s="38" t="s">
        <v>219</v>
      </c>
      <c r="C322" s="33" t="s">
        <v>4</v>
      </c>
      <c r="D322" s="51">
        <v>2865.4887888099997</v>
      </c>
      <c r="E322" s="51">
        <v>4401.97894043</v>
      </c>
      <c r="F322" s="51">
        <v>1084.0898271799999</v>
      </c>
      <c r="G322" s="165">
        <v>1932.4346655899999</v>
      </c>
      <c r="H322" s="165">
        <v>3166.6742380300002</v>
      </c>
      <c r="J322" s="36">
        <f t="shared" si="31"/>
        <v>0.10510787911512964</v>
      </c>
      <c r="K322" s="37">
        <f t="shared" si="32"/>
        <v>301.18544922000046</v>
      </c>
      <c r="L322" s="36" t="s">
        <v>267</v>
      </c>
      <c r="M322" s="37" t="s">
        <v>267</v>
      </c>
      <c r="N322" s="36" t="s">
        <v>267</v>
      </c>
      <c r="R322" s="209"/>
    </row>
    <row r="323" spans="1:19" x14ac:dyDescent="0.25">
      <c r="A323" s="33">
        <v>322</v>
      </c>
      <c r="B323" s="38" t="s">
        <v>220</v>
      </c>
      <c r="C323" s="33" t="s">
        <v>4</v>
      </c>
      <c r="D323" s="51">
        <v>3521.699423</v>
      </c>
      <c r="E323" s="51">
        <v>4613.7009225100001</v>
      </c>
      <c r="F323" s="51">
        <v>1117.5704804100001</v>
      </c>
      <c r="G323" s="165">
        <v>1982.0244542999999</v>
      </c>
      <c r="H323" s="165">
        <v>3056.8770584899999</v>
      </c>
      <c r="J323" s="36">
        <f t="shared" si="31"/>
        <v>-0.13198808548914598</v>
      </c>
      <c r="K323" s="37">
        <f t="shared" si="32"/>
        <v>-464.82236451000017</v>
      </c>
      <c r="L323" s="36" t="s">
        <v>267</v>
      </c>
      <c r="M323" s="37" t="s">
        <v>267</v>
      </c>
      <c r="N323" s="36" t="s">
        <v>267</v>
      </c>
      <c r="R323" s="209"/>
    </row>
    <row r="324" spans="1:19" x14ac:dyDescent="0.25">
      <c r="A324" s="17">
        <v>323</v>
      </c>
      <c r="B324" s="18" t="s">
        <v>221</v>
      </c>
      <c r="C324" s="17" t="s">
        <v>4</v>
      </c>
      <c r="D324" s="41">
        <v>147946.61717416003</v>
      </c>
      <c r="E324" s="41">
        <v>176067.81812124996</v>
      </c>
      <c r="F324" s="41">
        <v>159475.74463181</v>
      </c>
      <c r="G324" s="160">
        <v>137226.80698542</v>
      </c>
      <c r="H324" s="160">
        <v>167988.01667481</v>
      </c>
      <c r="J324" s="20">
        <f t="shared" si="31"/>
        <v>0.13546372254701589</v>
      </c>
      <c r="K324" s="21">
        <f t="shared" si="32"/>
        <v>20041.399500649975</v>
      </c>
      <c r="L324" s="20">
        <f>H324/G324-1</f>
        <v>0.22416326929954944</v>
      </c>
      <c r="M324" s="21">
        <f>H324-G324</f>
        <v>30761.209689390002</v>
      </c>
      <c r="N324" s="20" t="s">
        <v>267</v>
      </c>
      <c r="R324" s="209"/>
    </row>
    <row r="325" spans="1:19" x14ac:dyDescent="0.25">
      <c r="A325" s="83">
        <v>324</v>
      </c>
      <c r="B325" s="84" t="s">
        <v>133</v>
      </c>
      <c r="C325" s="83" t="s">
        <v>4</v>
      </c>
      <c r="D325" s="85">
        <v>112453.56577086</v>
      </c>
      <c r="E325" s="85">
        <v>133367.95126399997</v>
      </c>
      <c r="F325" s="85">
        <v>118160.31259859</v>
      </c>
      <c r="G325" s="174">
        <v>103929.57248242</v>
      </c>
      <c r="H325" s="174">
        <v>129828.59867199</v>
      </c>
      <c r="J325" s="86">
        <f t="shared" si="31"/>
        <v>0.15450851008614586</v>
      </c>
      <c r="K325" s="87">
        <f t="shared" si="32"/>
        <v>17375.032901129991</v>
      </c>
      <c r="L325" s="86">
        <f t="shared" ref="L325:L343" si="33">H325/G325-1</f>
        <v>0.24919785168894926</v>
      </c>
      <c r="M325" s="87">
        <f t="shared" ref="M325:M343" si="34">H325-G325</f>
        <v>25899.026189569995</v>
      </c>
      <c r="N325" s="86">
        <f>H325/H324</f>
        <v>0.77284440427266465</v>
      </c>
      <c r="R325" s="209"/>
    </row>
    <row r="326" spans="1:19" x14ac:dyDescent="0.25">
      <c r="A326" s="33">
        <v>325</v>
      </c>
      <c r="B326" s="38" t="s">
        <v>222</v>
      </c>
      <c r="C326" s="33" t="s">
        <v>4</v>
      </c>
      <c r="D326" s="51">
        <v>36941.069509820009</v>
      </c>
      <c r="E326" s="51">
        <v>45021.456511069991</v>
      </c>
      <c r="F326" s="51">
        <v>43010.190396450002</v>
      </c>
      <c r="G326" s="163">
        <v>42690.515647240005</v>
      </c>
      <c r="H326" s="163">
        <v>57830.339401010002</v>
      </c>
      <c r="J326" s="36">
        <f t="shared" si="31"/>
        <v>0.56547550377871492</v>
      </c>
      <c r="K326" s="37">
        <f t="shared" si="32"/>
        <v>20889.269891189993</v>
      </c>
      <c r="L326" s="36">
        <f t="shared" si="33"/>
        <v>0.35464138870734874</v>
      </c>
      <c r="M326" s="37">
        <f t="shared" si="34"/>
        <v>15139.823753769997</v>
      </c>
      <c r="N326" s="36">
        <f>H326/H324</f>
        <v>0.34425276603483901</v>
      </c>
      <c r="O326" s="197"/>
      <c r="P326" s="197"/>
      <c r="Q326" s="197"/>
      <c r="R326" s="197"/>
      <c r="S326" s="197"/>
    </row>
    <row r="327" spans="1:19" x14ac:dyDescent="0.25">
      <c r="A327" s="33">
        <v>326</v>
      </c>
      <c r="B327" s="38" t="s">
        <v>211</v>
      </c>
      <c r="C327" s="33" t="s">
        <v>4</v>
      </c>
      <c r="D327" s="51">
        <v>29756.250914349992</v>
      </c>
      <c r="E327" s="51">
        <v>35703.987395210002</v>
      </c>
      <c r="F327" s="51">
        <v>33446.891340599999</v>
      </c>
      <c r="G327" s="163">
        <v>34988.658474429998</v>
      </c>
      <c r="H327" s="163">
        <v>44807.44794867</v>
      </c>
      <c r="J327" s="36">
        <f t="shared" si="31"/>
        <v>0.50581630991226612</v>
      </c>
      <c r="K327" s="37">
        <f t="shared" si="32"/>
        <v>15051.197034320008</v>
      </c>
      <c r="L327" s="36">
        <f t="shared" si="33"/>
        <v>0.28062777775305836</v>
      </c>
      <c r="M327" s="37">
        <f t="shared" si="34"/>
        <v>9818.7894742400022</v>
      </c>
      <c r="N327" s="36" t="s">
        <v>267</v>
      </c>
      <c r="O327" s="197"/>
      <c r="P327" s="197"/>
      <c r="Q327" s="197"/>
      <c r="R327" s="197"/>
      <c r="S327" s="197"/>
    </row>
    <row r="328" spans="1:19" x14ac:dyDescent="0.25">
      <c r="A328" s="33">
        <v>327</v>
      </c>
      <c r="B328" s="88" t="s">
        <v>279</v>
      </c>
      <c r="C328" s="33" t="s">
        <v>4</v>
      </c>
      <c r="D328" s="60">
        <v>28091.654179170007</v>
      </c>
      <c r="E328" s="218">
        <f>E308-D308</f>
        <v>-5710.8338244500046</v>
      </c>
      <c r="F328" s="60">
        <v>28622.787222440002</v>
      </c>
      <c r="G328" s="163">
        <v>32098.175181570001</v>
      </c>
      <c r="H328" s="163">
        <v>35455.86721697</v>
      </c>
      <c r="J328" s="33" t="s">
        <v>267</v>
      </c>
      <c r="K328" s="37" t="s">
        <v>267</v>
      </c>
      <c r="L328" s="58">
        <f t="shared" si="33"/>
        <v>0.10460694467540654</v>
      </c>
      <c r="M328" s="57">
        <f t="shared" si="34"/>
        <v>3357.6920353999994</v>
      </c>
      <c r="N328" s="36">
        <f>H328/H327</f>
        <v>0.79129405579150869</v>
      </c>
      <c r="O328" s="197"/>
      <c r="R328" s="209"/>
    </row>
    <row r="329" spans="1:19" x14ac:dyDescent="0.25">
      <c r="A329" s="33">
        <v>328</v>
      </c>
      <c r="B329" s="88" t="s">
        <v>276</v>
      </c>
      <c r="C329" s="33" t="s">
        <v>4</v>
      </c>
      <c r="D329" s="51">
        <v>1949.2462801800002</v>
      </c>
      <c r="E329" s="51">
        <v>2118.8529848899998</v>
      </c>
      <c r="F329" s="51">
        <v>2145.1389576800002</v>
      </c>
      <c r="G329" s="163">
        <v>2085.37664374</v>
      </c>
      <c r="H329" s="163">
        <v>2602.5288421099999</v>
      </c>
      <c r="J329" s="36">
        <f t="shared" si="31"/>
        <v>0.33514624015066641</v>
      </c>
      <c r="K329" s="37">
        <f t="shared" si="32"/>
        <v>653.2825619299997</v>
      </c>
      <c r="L329" s="36">
        <f t="shared" si="33"/>
        <v>0.24798982952188342</v>
      </c>
      <c r="M329" s="37">
        <f t="shared" si="34"/>
        <v>517.15219836999995</v>
      </c>
      <c r="N329" s="36">
        <f>H329/H327</f>
        <v>5.8082505504249538E-2</v>
      </c>
      <c r="O329" s="197"/>
      <c r="P329" s="197"/>
      <c r="Q329" s="197"/>
      <c r="R329" s="197"/>
      <c r="S329" s="197"/>
    </row>
    <row r="330" spans="1:19" x14ac:dyDescent="0.25">
      <c r="A330" s="33">
        <v>329</v>
      </c>
      <c r="B330" s="88" t="s">
        <v>232</v>
      </c>
      <c r="C330" s="33" t="s">
        <v>4</v>
      </c>
      <c r="D330" s="51">
        <v>129.49044559000004</v>
      </c>
      <c r="E330" s="51">
        <v>163.26107612999994</v>
      </c>
      <c r="F330" s="51">
        <v>153.55721908000001</v>
      </c>
      <c r="G330" s="163">
        <v>157.10359658000002</v>
      </c>
      <c r="H330" s="163">
        <v>171.67983989999999</v>
      </c>
      <c r="J330" s="36">
        <f t="shared" si="31"/>
        <v>0.32581086672280368</v>
      </c>
      <c r="K330" s="37">
        <f t="shared" si="32"/>
        <v>42.189394309999955</v>
      </c>
      <c r="L330" s="36">
        <f t="shared" si="33"/>
        <v>9.2781092459442771E-2</v>
      </c>
      <c r="M330" s="37">
        <f t="shared" si="34"/>
        <v>14.576243319999975</v>
      </c>
      <c r="N330" s="36">
        <f>H330/H327</f>
        <v>3.8315023006146435E-3</v>
      </c>
      <c r="O330" s="197"/>
      <c r="R330" s="209"/>
    </row>
    <row r="331" spans="1:19" x14ac:dyDescent="0.25">
      <c r="A331" s="27">
        <v>330</v>
      </c>
      <c r="B331" s="89" t="s">
        <v>223</v>
      </c>
      <c r="C331" s="27" t="s">
        <v>4</v>
      </c>
      <c r="D331" s="82">
        <v>75512.496261039953</v>
      </c>
      <c r="E331" s="82">
        <v>88346.494752930041</v>
      </c>
      <c r="F331" s="82">
        <v>75150.122202140003</v>
      </c>
      <c r="G331" s="173">
        <v>61239.056835179988</v>
      </c>
      <c r="H331" s="173">
        <v>71998.259270979994</v>
      </c>
      <c r="J331" s="30">
        <f t="shared" si="31"/>
        <v>-4.6538482556735428E-2</v>
      </c>
      <c r="K331" s="31">
        <f t="shared" si="32"/>
        <v>-3514.2369900599588</v>
      </c>
      <c r="L331" s="30">
        <f t="shared" si="33"/>
        <v>0.17569183772306518</v>
      </c>
      <c r="M331" s="31">
        <f t="shared" si="34"/>
        <v>10759.202435800005</v>
      </c>
      <c r="N331" s="30">
        <f>H331/H324</f>
        <v>0.42859163823782565</v>
      </c>
      <c r="R331" s="209"/>
    </row>
    <row r="332" spans="1:19" x14ac:dyDescent="0.25">
      <c r="A332" s="27">
        <v>331</v>
      </c>
      <c r="B332" s="89" t="s">
        <v>136</v>
      </c>
      <c r="C332" s="27" t="s">
        <v>4</v>
      </c>
      <c r="D332" s="82">
        <v>4084.0493484800008</v>
      </c>
      <c r="E332" s="82">
        <v>4549.9616898599998</v>
      </c>
      <c r="F332" s="82">
        <v>4767.4317793600003</v>
      </c>
      <c r="G332" s="173">
        <v>3729.4878710600005</v>
      </c>
      <c r="H332" s="173">
        <v>5013.0717747400004</v>
      </c>
      <c r="J332" s="30">
        <f t="shared" si="31"/>
        <v>0.22747580819652979</v>
      </c>
      <c r="K332" s="31">
        <f t="shared" si="32"/>
        <v>929.02242625999952</v>
      </c>
      <c r="L332" s="30">
        <f t="shared" si="33"/>
        <v>0.34417162571846038</v>
      </c>
      <c r="M332" s="31">
        <f t="shared" si="34"/>
        <v>1283.5839036799998</v>
      </c>
      <c r="N332" s="30">
        <f>H332/H324</f>
        <v>2.9841841543044516E-2</v>
      </c>
      <c r="R332" s="209"/>
    </row>
    <row r="333" spans="1:19" x14ac:dyDescent="0.25">
      <c r="A333" s="27">
        <v>332</v>
      </c>
      <c r="B333" s="89" t="s">
        <v>224</v>
      </c>
      <c r="C333" s="27" t="s">
        <v>4</v>
      </c>
      <c r="D333" s="82">
        <v>33105.937004679989</v>
      </c>
      <c r="E333" s="82">
        <v>35223.275329090015</v>
      </c>
      <c r="F333" s="82">
        <v>30445.049119800002</v>
      </c>
      <c r="G333" s="173">
        <v>23558.268701319997</v>
      </c>
      <c r="H333" s="173">
        <v>26957.663110189998</v>
      </c>
      <c r="J333" s="30">
        <f t="shared" si="31"/>
        <v>-0.18571514509983045</v>
      </c>
      <c r="K333" s="31">
        <f t="shared" si="32"/>
        <v>-6148.2738944899902</v>
      </c>
      <c r="L333" s="30">
        <f t="shared" si="33"/>
        <v>0.14429729331848273</v>
      </c>
      <c r="M333" s="31">
        <f t="shared" si="34"/>
        <v>3399.3944088700009</v>
      </c>
      <c r="N333" s="30">
        <f>H333/H324</f>
        <v>0.16047372689907072</v>
      </c>
      <c r="R333" s="209"/>
    </row>
    <row r="334" spans="1:19" x14ac:dyDescent="0.25">
      <c r="A334" s="33">
        <v>333</v>
      </c>
      <c r="B334" s="74" t="s">
        <v>214</v>
      </c>
      <c r="C334" s="33" t="s">
        <v>4</v>
      </c>
      <c r="D334" s="51">
        <v>3419.9552771599997</v>
      </c>
      <c r="E334" s="51">
        <v>3160.0274328099995</v>
      </c>
      <c r="F334" s="51">
        <v>2150.5201868899999</v>
      </c>
      <c r="G334" s="163">
        <v>1547.8610885500002</v>
      </c>
      <c r="H334" s="163">
        <v>1856.5086358999999</v>
      </c>
      <c r="J334" s="36">
        <f t="shared" si="31"/>
        <v>-0.45715411885687507</v>
      </c>
      <c r="K334" s="37">
        <f t="shared" si="32"/>
        <v>-1563.4466412599998</v>
      </c>
      <c r="L334" s="36">
        <f t="shared" si="33"/>
        <v>0.19940261411903148</v>
      </c>
      <c r="M334" s="37">
        <f t="shared" si="34"/>
        <v>308.64754734999974</v>
      </c>
      <c r="N334" s="36">
        <f>H334/H333</f>
        <v>6.8867565720050844E-2</v>
      </c>
      <c r="R334" s="209"/>
    </row>
    <row r="335" spans="1:19" ht="22.5" x14ac:dyDescent="0.25">
      <c r="A335" s="27">
        <v>334</v>
      </c>
      <c r="B335" s="90" t="s">
        <v>225</v>
      </c>
      <c r="C335" s="27" t="s">
        <v>4</v>
      </c>
      <c r="D335" s="82">
        <v>24589.684665000001</v>
      </c>
      <c r="E335" s="82">
        <v>26563.061185350001</v>
      </c>
      <c r="F335" s="82">
        <v>24778.844131829999</v>
      </c>
      <c r="G335" s="173">
        <v>20233.440346810003</v>
      </c>
      <c r="H335" s="173">
        <v>25799.988921600001</v>
      </c>
      <c r="J335" s="30">
        <f t="shared" si="31"/>
        <v>4.9219999080455823E-2</v>
      </c>
      <c r="K335" s="31">
        <f t="shared" si="32"/>
        <v>1210.3042566000004</v>
      </c>
      <c r="L335" s="30">
        <f t="shared" si="33"/>
        <v>0.2751162669015712</v>
      </c>
      <c r="M335" s="31">
        <f t="shared" si="34"/>
        <v>5566.5485747899984</v>
      </c>
      <c r="N335" s="30">
        <f>H335/H324</f>
        <v>0.15358231755032523</v>
      </c>
      <c r="R335" s="209"/>
    </row>
    <row r="336" spans="1:19" x14ac:dyDescent="0.25">
      <c r="A336" s="33">
        <v>335</v>
      </c>
      <c r="B336" s="74" t="s">
        <v>214</v>
      </c>
      <c r="C336" s="33" t="s">
        <v>4</v>
      </c>
      <c r="D336" s="51">
        <v>15578.185648760002</v>
      </c>
      <c r="E336" s="51">
        <v>16896.92529033</v>
      </c>
      <c r="F336" s="51">
        <v>15785.53571652</v>
      </c>
      <c r="G336" s="163">
        <v>12114.934413129999</v>
      </c>
      <c r="H336" s="163">
        <v>15923.007618670001</v>
      </c>
      <c r="J336" s="36">
        <f t="shared" si="31"/>
        <v>2.2134924931867639E-2</v>
      </c>
      <c r="K336" s="37">
        <f t="shared" si="32"/>
        <v>344.8219699099991</v>
      </c>
      <c r="L336" s="36">
        <f t="shared" si="33"/>
        <v>0.31432883379152798</v>
      </c>
      <c r="M336" s="37">
        <f t="shared" si="34"/>
        <v>3808.0732055400022</v>
      </c>
      <c r="N336" s="36">
        <f>H336/H335</f>
        <v>0.61717110294334676</v>
      </c>
      <c r="R336" s="209"/>
    </row>
    <row r="337" spans="1:18" x14ac:dyDescent="0.25">
      <c r="A337" s="27">
        <v>336</v>
      </c>
      <c r="B337" s="90" t="s">
        <v>139</v>
      </c>
      <c r="C337" s="27" t="s">
        <v>4</v>
      </c>
      <c r="D337" s="82">
        <v>4628.4209126699971</v>
      </c>
      <c r="E337" s="82">
        <v>6720.5298367800024</v>
      </c>
      <c r="F337" s="82">
        <v>4315.1660151699998</v>
      </c>
      <c r="G337" s="173">
        <v>5178.6281405400005</v>
      </c>
      <c r="H337" s="173">
        <v>5532.1154291499997</v>
      </c>
      <c r="J337" s="30">
        <f t="shared" si="31"/>
        <v>0.19524899172549293</v>
      </c>
      <c r="K337" s="31">
        <f t="shared" si="32"/>
        <v>903.69451648000268</v>
      </c>
      <c r="L337" s="30">
        <f t="shared" si="33"/>
        <v>6.8258866830538611E-2</v>
      </c>
      <c r="M337" s="31">
        <f t="shared" si="34"/>
        <v>353.48728860999927</v>
      </c>
      <c r="N337" s="30">
        <f>H337/H324</f>
        <v>3.2931607495902696E-2</v>
      </c>
      <c r="R337" s="209"/>
    </row>
    <row r="338" spans="1:18" x14ac:dyDescent="0.25">
      <c r="A338" s="83">
        <v>337</v>
      </c>
      <c r="B338" s="84" t="s">
        <v>226</v>
      </c>
      <c r="C338" s="83" t="s">
        <v>4</v>
      </c>
      <c r="D338" s="85">
        <v>35885.071448919989</v>
      </c>
      <c r="E338" s="85">
        <v>42795.213020080017</v>
      </c>
      <c r="F338" s="85">
        <v>41134.647872289999</v>
      </c>
      <c r="G338" s="174">
        <v>33515.508206580002</v>
      </c>
      <c r="H338" s="174">
        <v>38204.075102069997</v>
      </c>
      <c r="J338" s="86">
        <f t="shared" si="31"/>
        <v>6.4623074708126449E-2</v>
      </c>
      <c r="K338" s="87">
        <f t="shared" si="32"/>
        <v>2319.0036531500082</v>
      </c>
      <c r="L338" s="86">
        <f t="shared" si="33"/>
        <v>0.1398924601289353</v>
      </c>
      <c r="M338" s="87">
        <f t="shared" si="34"/>
        <v>4688.5668954899957</v>
      </c>
      <c r="N338" s="86">
        <f>H338/H324</f>
        <v>0.2274214307561305</v>
      </c>
      <c r="R338" s="209"/>
    </row>
    <row r="339" spans="1:18" x14ac:dyDescent="0.25">
      <c r="A339" s="27">
        <v>338</v>
      </c>
      <c r="B339" s="89" t="s">
        <v>227</v>
      </c>
      <c r="C339" s="27" t="s">
        <v>4</v>
      </c>
      <c r="D339" s="82">
        <v>31802.145789560003</v>
      </c>
      <c r="E339" s="82">
        <v>38074.58942145</v>
      </c>
      <c r="F339" s="82">
        <v>37386.621525150003</v>
      </c>
      <c r="G339" s="173">
        <v>30612.204012540002</v>
      </c>
      <c r="H339" s="173">
        <v>34095.174959780001</v>
      </c>
      <c r="J339" s="30">
        <f t="shared" si="31"/>
        <v>7.2102970201864514E-2</v>
      </c>
      <c r="K339" s="31">
        <f t="shared" si="32"/>
        <v>2293.0291702199975</v>
      </c>
      <c r="L339" s="30">
        <f t="shared" si="33"/>
        <v>0.11377720290290871</v>
      </c>
      <c r="M339" s="31">
        <f t="shared" si="34"/>
        <v>3482.9709472399991</v>
      </c>
      <c r="N339" s="30">
        <f>H339/H324</f>
        <v>0.20296194713567692</v>
      </c>
      <c r="O339" s="201"/>
      <c r="R339" s="209"/>
    </row>
    <row r="340" spans="1:18" x14ac:dyDescent="0.25">
      <c r="A340" s="33">
        <v>339</v>
      </c>
      <c r="B340" s="76" t="s">
        <v>214</v>
      </c>
      <c r="C340" s="33" t="s">
        <v>4</v>
      </c>
      <c r="D340" s="51">
        <v>18428.156611819999</v>
      </c>
      <c r="E340" s="51">
        <v>32962.097601479982</v>
      </c>
      <c r="F340" s="51">
        <v>32329.905545170001</v>
      </c>
      <c r="G340" s="163">
        <v>26370.981099250002</v>
      </c>
      <c r="H340" s="163">
        <v>29645.559069629999</v>
      </c>
      <c r="J340" s="36">
        <f t="shared" si="31"/>
        <v>0.60870995911848547</v>
      </c>
      <c r="K340" s="37">
        <f t="shared" si="32"/>
        <v>11217.40245781</v>
      </c>
      <c r="L340" s="36">
        <f t="shared" si="33"/>
        <v>0.1241735359809244</v>
      </c>
      <c r="M340" s="37">
        <f t="shared" si="34"/>
        <v>3274.5779703799963</v>
      </c>
      <c r="N340" s="36">
        <f>H340/H339</f>
        <v>0.86949426435268506</v>
      </c>
      <c r="R340" s="209"/>
    </row>
    <row r="341" spans="1:18" x14ac:dyDescent="0.25">
      <c r="A341" s="33">
        <v>340</v>
      </c>
      <c r="B341" s="38" t="s">
        <v>228</v>
      </c>
      <c r="C341" s="33" t="s">
        <v>4</v>
      </c>
      <c r="D341" s="51">
        <v>12536.62098882001</v>
      </c>
      <c r="E341" s="51">
        <v>39828.247279550007</v>
      </c>
      <c r="F341" s="51">
        <v>31797.010892400001</v>
      </c>
      <c r="G341" s="163">
        <v>25870.00432362</v>
      </c>
      <c r="H341" s="163">
        <v>29155.43589375</v>
      </c>
      <c r="J341" s="36">
        <f t="shared" si="31"/>
        <v>1.3256215466472527</v>
      </c>
      <c r="K341" s="37">
        <f t="shared" si="32"/>
        <v>16618.81490492999</v>
      </c>
      <c r="L341" s="36">
        <f t="shared" si="33"/>
        <v>0.12699772017936284</v>
      </c>
      <c r="M341" s="37">
        <f t="shared" si="34"/>
        <v>3285.4315701300002</v>
      </c>
      <c r="N341" s="36" t="s">
        <v>267</v>
      </c>
      <c r="R341" s="209"/>
    </row>
    <row r="342" spans="1:18" x14ac:dyDescent="0.25">
      <c r="A342" s="33">
        <v>341</v>
      </c>
      <c r="B342" s="38" t="s">
        <v>229</v>
      </c>
      <c r="C342" s="33" t="s">
        <v>4</v>
      </c>
      <c r="D342" s="51">
        <v>940.81630115999974</v>
      </c>
      <c r="E342" s="51">
        <v>1536.4901516200002</v>
      </c>
      <c r="F342" s="51">
        <v>1084.0898271799999</v>
      </c>
      <c r="G342" s="163">
        <v>848.34483840999997</v>
      </c>
      <c r="H342" s="163">
        <v>1234.2395724400001</v>
      </c>
      <c r="J342" s="36">
        <f t="shared" si="31"/>
        <v>0.31188157658218474</v>
      </c>
      <c r="K342" s="37">
        <f t="shared" si="32"/>
        <v>293.42327128000034</v>
      </c>
      <c r="L342" s="36">
        <f t="shared" si="33"/>
        <v>0.45487956849393774</v>
      </c>
      <c r="M342" s="37">
        <f t="shared" si="34"/>
        <v>385.89473403000011</v>
      </c>
      <c r="N342" s="36" t="s">
        <v>267</v>
      </c>
      <c r="R342" s="209"/>
    </row>
    <row r="343" spans="1:18" x14ac:dyDescent="0.25">
      <c r="A343" s="33">
        <v>342</v>
      </c>
      <c r="B343" s="38" t="s">
        <v>230</v>
      </c>
      <c r="C343" s="33" t="s">
        <v>4</v>
      </c>
      <c r="D343" s="51">
        <v>1716.4763973600002</v>
      </c>
      <c r="E343" s="51">
        <v>1092.00149951</v>
      </c>
      <c r="F343" s="51">
        <v>1117.5704804100001</v>
      </c>
      <c r="G343" s="163">
        <v>864.45397388999982</v>
      </c>
      <c r="H343" s="163">
        <v>1074.8749041900001</v>
      </c>
      <c r="J343" s="36">
        <f t="shared" si="31"/>
        <v>-0.37378987218047699</v>
      </c>
      <c r="K343" s="37">
        <f t="shared" si="32"/>
        <v>-641.60149317000014</v>
      </c>
      <c r="L343" s="36">
        <f t="shared" si="33"/>
        <v>0.24341484527292589</v>
      </c>
      <c r="M343" s="37">
        <f t="shared" si="34"/>
        <v>210.42093030000024</v>
      </c>
      <c r="N343" s="36" t="s">
        <v>267</v>
      </c>
      <c r="R343" s="209"/>
    </row>
    <row r="344" spans="1:18" x14ac:dyDescent="0.25">
      <c r="A344" s="17">
        <v>343</v>
      </c>
      <c r="B344" s="18" t="s">
        <v>231</v>
      </c>
      <c r="C344" s="17" t="s">
        <v>2</v>
      </c>
      <c r="D344" s="19" t="s">
        <v>267</v>
      </c>
      <c r="E344" s="19" t="s">
        <v>267</v>
      </c>
      <c r="F344" s="19" t="s">
        <v>267</v>
      </c>
      <c r="G344" s="122" t="s">
        <v>267</v>
      </c>
      <c r="H344" s="122" t="s">
        <v>267</v>
      </c>
      <c r="J344" s="20" t="s">
        <v>281</v>
      </c>
      <c r="K344" s="21" t="s">
        <v>267</v>
      </c>
      <c r="L344" s="20" t="s">
        <v>267</v>
      </c>
      <c r="M344" s="21" t="s">
        <v>267</v>
      </c>
      <c r="N344" s="20" t="s">
        <v>267</v>
      </c>
      <c r="R344" s="209"/>
    </row>
    <row r="345" spans="1:18" x14ac:dyDescent="0.25">
      <c r="A345" s="33">
        <v>344</v>
      </c>
      <c r="B345" s="38" t="s">
        <v>279</v>
      </c>
      <c r="C345" s="33" t="s">
        <v>2</v>
      </c>
      <c r="D345" s="35" t="s">
        <v>267</v>
      </c>
      <c r="E345" s="35" t="s">
        <v>267</v>
      </c>
      <c r="F345" s="35" t="s">
        <v>267</v>
      </c>
      <c r="G345" s="125" t="s">
        <v>267</v>
      </c>
      <c r="H345" s="125" t="s">
        <v>267</v>
      </c>
      <c r="J345" s="36" t="s">
        <v>267</v>
      </c>
      <c r="K345" s="37" t="s">
        <v>267</v>
      </c>
      <c r="L345" s="36" t="s">
        <v>267</v>
      </c>
      <c r="M345" s="37" t="s">
        <v>267</v>
      </c>
      <c r="N345" s="36" t="s">
        <v>267</v>
      </c>
      <c r="R345" s="209"/>
    </row>
    <row r="346" spans="1:18" x14ac:dyDescent="0.25">
      <c r="A346" s="33">
        <v>345</v>
      </c>
      <c r="B346" s="38" t="s">
        <v>232</v>
      </c>
      <c r="C346" s="33" t="s">
        <v>2</v>
      </c>
      <c r="D346" s="91">
        <v>347935</v>
      </c>
      <c r="E346" s="91">
        <v>481854</v>
      </c>
      <c r="F346" s="91">
        <v>128409</v>
      </c>
      <c r="G346" s="125">
        <v>249385</v>
      </c>
      <c r="H346" s="125">
        <v>389932</v>
      </c>
      <c r="J346" s="36">
        <f t="shared" si="31"/>
        <v>0.12070357969160916</v>
      </c>
      <c r="K346" s="37">
        <f t="shared" ref="K346:K352" si="35">H346-D346</f>
        <v>41997</v>
      </c>
      <c r="L346" s="36" t="s">
        <v>267</v>
      </c>
      <c r="M346" s="37" t="s">
        <v>267</v>
      </c>
      <c r="N346" s="36" t="s">
        <v>267</v>
      </c>
      <c r="R346" s="209"/>
    </row>
    <row r="347" spans="1:18" x14ac:dyDescent="0.25">
      <c r="A347" s="33">
        <v>346</v>
      </c>
      <c r="B347" s="38" t="s">
        <v>16</v>
      </c>
      <c r="C347" s="33" t="s">
        <v>2</v>
      </c>
      <c r="D347" s="91">
        <v>250379</v>
      </c>
      <c r="E347" s="91">
        <v>335854</v>
      </c>
      <c r="F347" s="91">
        <v>86297</v>
      </c>
      <c r="G347" s="125">
        <v>147446</v>
      </c>
      <c r="H347" s="125">
        <v>219037</v>
      </c>
      <c r="J347" s="36">
        <f t="shared" si="31"/>
        <v>-0.1251782298036177</v>
      </c>
      <c r="K347" s="37">
        <f t="shared" si="35"/>
        <v>-31342</v>
      </c>
      <c r="L347" s="36" t="s">
        <v>267</v>
      </c>
      <c r="M347" s="37" t="s">
        <v>267</v>
      </c>
      <c r="N347" s="36" t="s">
        <v>267</v>
      </c>
      <c r="R347" s="209"/>
    </row>
    <row r="348" spans="1:18" x14ac:dyDescent="0.25">
      <c r="A348" s="33">
        <v>347</v>
      </c>
      <c r="B348" s="38" t="s">
        <v>233</v>
      </c>
      <c r="C348" s="33" t="s">
        <v>2</v>
      </c>
      <c r="D348" s="91">
        <v>27321780</v>
      </c>
      <c r="E348" s="91">
        <v>39261483</v>
      </c>
      <c r="F348" s="91">
        <v>9684027</v>
      </c>
      <c r="G348" s="125">
        <v>17878793</v>
      </c>
      <c r="H348" s="125">
        <v>28891358</v>
      </c>
      <c r="J348" s="36">
        <f t="shared" si="31"/>
        <v>5.7447867598670266E-2</v>
      </c>
      <c r="K348" s="37">
        <f t="shared" si="35"/>
        <v>1569578</v>
      </c>
      <c r="L348" s="36" t="s">
        <v>267</v>
      </c>
      <c r="M348" s="37" t="s">
        <v>267</v>
      </c>
      <c r="N348" s="36" t="s">
        <v>267</v>
      </c>
      <c r="R348" s="209"/>
    </row>
    <row r="349" spans="1:18" x14ac:dyDescent="0.25">
      <c r="A349" s="33">
        <v>348</v>
      </c>
      <c r="B349" s="38" t="s">
        <v>124</v>
      </c>
      <c r="C349" s="33" t="s">
        <v>2</v>
      </c>
      <c r="D349" s="91">
        <v>1423098</v>
      </c>
      <c r="E349" s="91">
        <v>2013124</v>
      </c>
      <c r="F349" s="91">
        <v>541824</v>
      </c>
      <c r="G349" s="125">
        <v>924830</v>
      </c>
      <c r="H349" s="125">
        <v>1485733</v>
      </c>
      <c r="J349" s="36">
        <f t="shared" si="31"/>
        <v>4.401313191361389E-2</v>
      </c>
      <c r="K349" s="37">
        <f t="shared" si="35"/>
        <v>62635</v>
      </c>
      <c r="L349" s="36" t="s">
        <v>267</v>
      </c>
      <c r="M349" s="37" t="s">
        <v>267</v>
      </c>
      <c r="N349" s="36" t="s">
        <v>267</v>
      </c>
      <c r="R349" s="209"/>
    </row>
    <row r="350" spans="1:18" x14ac:dyDescent="0.25">
      <c r="A350" s="33">
        <v>349</v>
      </c>
      <c r="B350" s="38" t="s">
        <v>18</v>
      </c>
      <c r="C350" s="33" t="s">
        <v>2</v>
      </c>
      <c r="D350" s="91">
        <v>681553</v>
      </c>
      <c r="E350" s="91">
        <v>945150</v>
      </c>
      <c r="F350" s="91">
        <v>223896</v>
      </c>
      <c r="G350" s="125">
        <v>399826</v>
      </c>
      <c r="H350" s="125">
        <v>643005</v>
      </c>
      <c r="J350" s="36">
        <f t="shared" si="31"/>
        <v>-5.6559064372103118E-2</v>
      </c>
      <c r="K350" s="37">
        <f t="shared" si="35"/>
        <v>-38548</v>
      </c>
      <c r="L350" s="36" t="s">
        <v>267</v>
      </c>
      <c r="M350" s="37" t="s">
        <v>267</v>
      </c>
      <c r="N350" s="36" t="s">
        <v>267</v>
      </c>
      <c r="R350" s="209"/>
    </row>
    <row r="351" spans="1:18" x14ac:dyDescent="0.25">
      <c r="A351" s="33">
        <v>350</v>
      </c>
      <c r="B351" s="38" t="s">
        <v>130</v>
      </c>
      <c r="C351" s="33" t="s">
        <v>2</v>
      </c>
      <c r="D351" s="91">
        <v>9658</v>
      </c>
      <c r="E351" s="91">
        <v>13700</v>
      </c>
      <c r="F351" s="91">
        <v>3796</v>
      </c>
      <c r="G351" s="125">
        <v>6367</v>
      </c>
      <c r="H351" s="125">
        <v>10033</v>
      </c>
      <c r="J351" s="36">
        <f t="shared" si="31"/>
        <v>3.8827914682128872E-2</v>
      </c>
      <c r="K351" s="37">
        <f t="shared" si="35"/>
        <v>375</v>
      </c>
      <c r="L351" s="36" t="s">
        <v>267</v>
      </c>
      <c r="M351" s="37" t="s">
        <v>267</v>
      </c>
      <c r="N351" s="36" t="s">
        <v>267</v>
      </c>
      <c r="R351" s="209"/>
    </row>
    <row r="352" spans="1:18" x14ac:dyDescent="0.25">
      <c r="A352" s="33">
        <v>351</v>
      </c>
      <c r="B352" s="38" t="s">
        <v>234</v>
      </c>
      <c r="C352" s="33" t="s">
        <v>2</v>
      </c>
      <c r="D352" s="91">
        <v>1355176</v>
      </c>
      <c r="E352" s="91">
        <v>2026913</v>
      </c>
      <c r="F352" s="91">
        <v>537968</v>
      </c>
      <c r="G352" s="125">
        <v>964449</v>
      </c>
      <c r="H352" s="125">
        <v>1408675</v>
      </c>
      <c r="J352" s="36">
        <f t="shared" si="31"/>
        <v>3.9477529117989185E-2</v>
      </c>
      <c r="K352" s="37">
        <f t="shared" si="35"/>
        <v>53499</v>
      </c>
      <c r="L352" s="36" t="s">
        <v>267</v>
      </c>
      <c r="M352" s="37" t="s">
        <v>267</v>
      </c>
      <c r="N352" s="36" t="s">
        <v>267</v>
      </c>
      <c r="R352" s="209"/>
    </row>
    <row r="353" spans="1:18" x14ac:dyDescent="0.25">
      <c r="A353" s="17">
        <v>352</v>
      </c>
      <c r="B353" s="18" t="s">
        <v>235</v>
      </c>
      <c r="C353" s="17" t="s">
        <v>2</v>
      </c>
      <c r="D353" s="19" t="s">
        <v>267</v>
      </c>
      <c r="E353" s="19" t="s">
        <v>267</v>
      </c>
      <c r="F353" s="19" t="s">
        <v>267</v>
      </c>
      <c r="G353" s="122" t="s">
        <v>267</v>
      </c>
      <c r="H353" s="122" t="s">
        <v>267</v>
      </c>
      <c r="J353" s="20" t="s">
        <v>281</v>
      </c>
      <c r="K353" s="21" t="s">
        <v>267</v>
      </c>
      <c r="L353" s="20" t="s">
        <v>267</v>
      </c>
      <c r="M353" s="21" t="s">
        <v>267</v>
      </c>
      <c r="N353" s="20" t="s">
        <v>267</v>
      </c>
      <c r="R353" s="209"/>
    </row>
    <row r="354" spans="1:18" x14ac:dyDescent="0.25">
      <c r="A354" s="33">
        <v>353</v>
      </c>
      <c r="B354" s="38" t="s">
        <v>279</v>
      </c>
      <c r="C354" s="33" t="s">
        <v>2</v>
      </c>
      <c r="D354" s="35" t="s">
        <v>267</v>
      </c>
      <c r="E354" s="35" t="s">
        <v>267</v>
      </c>
      <c r="F354" s="35" t="s">
        <v>267</v>
      </c>
      <c r="G354" s="125" t="s">
        <v>267</v>
      </c>
      <c r="H354" s="125" t="s">
        <v>267</v>
      </c>
      <c r="J354" s="33" t="s">
        <v>267</v>
      </c>
      <c r="K354" s="37" t="s">
        <v>267</v>
      </c>
      <c r="L354" s="33" t="s">
        <v>267</v>
      </c>
      <c r="M354" s="37" t="s">
        <v>267</v>
      </c>
      <c r="N354" s="36" t="s">
        <v>267</v>
      </c>
      <c r="R354" s="209"/>
    </row>
    <row r="355" spans="1:18" x14ac:dyDescent="0.25">
      <c r="A355" s="33">
        <v>354</v>
      </c>
      <c r="B355" s="38" t="s">
        <v>232</v>
      </c>
      <c r="C355" s="33" t="s">
        <v>2</v>
      </c>
      <c r="D355" s="91">
        <v>112685</v>
      </c>
      <c r="E355" s="91">
        <v>133919</v>
      </c>
      <c r="F355" s="91">
        <v>128409</v>
      </c>
      <c r="G355" s="175">
        <v>120976</v>
      </c>
      <c r="H355" s="175">
        <v>140547</v>
      </c>
      <c r="J355" s="36">
        <f t="shared" si="31"/>
        <v>0.24725562408483825</v>
      </c>
      <c r="K355" s="37">
        <f t="shared" ref="K355:K361" si="36">H355-D355</f>
        <v>27862</v>
      </c>
      <c r="L355" s="36">
        <f t="shared" ref="L355:L361" si="37">H355/G355-1</f>
        <v>0.16177588943261467</v>
      </c>
      <c r="M355" s="37">
        <f t="shared" ref="M355:M361" si="38">H355-G355</f>
        <v>19571</v>
      </c>
      <c r="N355" s="36" t="s">
        <v>267</v>
      </c>
      <c r="R355" s="209"/>
    </row>
    <row r="356" spans="1:18" x14ac:dyDescent="0.25">
      <c r="A356" s="33">
        <v>355</v>
      </c>
      <c r="B356" s="38" t="s">
        <v>16</v>
      </c>
      <c r="C356" s="33" t="s">
        <v>2</v>
      </c>
      <c r="D356" s="91">
        <v>68361</v>
      </c>
      <c r="E356" s="91">
        <v>85475</v>
      </c>
      <c r="F356" s="91">
        <v>86297</v>
      </c>
      <c r="G356" s="175">
        <v>61149</v>
      </c>
      <c r="H356" s="175">
        <v>71591</v>
      </c>
      <c r="J356" s="36">
        <f t="shared" si="31"/>
        <v>4.7249162534193534E-2</v>
      </c>
      <c r="K356" s="37">
        <f t="shared" si="36"/>
        <v>3230</v>
      </c>
      <c r="L356" s="36">
        <f t="shared" si="37"/>
        <v>0.17076321771410807</v>
      </c>
      <c r="M356" s="37">
        <f t="shared" si="38"/>
        <v>10442</v>
      </c>
      <c r="N356" s="36" t="s">
        <v>267</v>
      </c>
      <c r="R356" s="209"/>
    </row>
    <row r="357" spans="1:18" x14ac:dyDescent="0.25">
      <c r="A357" s="33">
        <v>356</v>
      </c>
      <c r="B357" s="38" t="s">
        <v>233</v>
      </c>
      <c r="C357" s="33" t="s">
        <v>2</v>
      </c>
      <c r="D357" s="91">
        <v>9716361</v>
      </c>
      <c r="E357" s="91">
        <v>11939703</v>
      </c>
      <c r="F357" s="91">
        <v>9684027</v>
      </c>
      <c r="G357" s="175">
        <v>8194766</v>
      </c>
      <c r="H357" s="175">
        <v>11012565</v>
      </c>
      <c r="J357" s="36">
        <f t="shared" si="31"/>
        <v>0.133404265238807</v>
      </c>
      <c r="K357" s="37">
        <f t="shared" si="36"/>
        <v>1296204</v>
      </c>
      <c r="L357" s="36">
        <f t="shared" si="37"/>
        <v>0.34385350356556854</v>
      </c>
      <c r="M357" s="37">
        <f t="shared" si="38"/>
        <v>2817799</v>
      </c>
      <c r="N357" s="36" t="s">
        <v>267</v>
      </c>
      <c r="R357" s="209"/>
    </row>
    <row r="358" spans="1:18" x14ac:dyDescent="0.25">
      <c r="A358" s="33">
        <v>357</v>
      </c>
      <c r="B358" s="38" t="s">
        <v>124</v>
      </c>
      <c r="C358" s="33" t="s">
        <v>2</v>
      </c>
      <c r="D358" s="91">
        <v>587140</v>
      </c>
      <c r="E358" s="91">
        <v>590026</v>
      </c>
      <c r="F358" s="91">
        <v>541824</v>
      </c>
      <c r="G358" s="175">
        <v>383006</v>
      </c>
      <c r="H358" s="175">
        <v>560903</v>
      </c>
      <c r="J358" s="36">
        <f t="shared" si="31"/>
        <v>-4.4686105528494058E-2</v>
      </c>
      <c r="K358" s="37">
        <f t="shared" si="36"/>
        <v>-26237</v>
      </c>
      <c r="L358" s="36">
        <f t="shared" si="37"/>
        <v>0.46447575233808358</v>
      </c>
      <c r="M358" s="37">
        <f t="shared" si="38"/>
        <v>177897</v>
      </c>
      <c r="N358" s="36" t="s">
        <v>267</v>
      </c>
      <c r="R358" s="209"/>
    </row>
    <row r="359" spans="1:18" x14ac:dyDescent="0.25">
      <c r="A359" s="33">
        <v>358</v>
      </c>
      <c r="B359" s="38" t="s">
        <v>18</v>
      </c>
      <c r="C359" s="33" t="s">
        <v>2</v>
      </c>
      <c r="D359" s="91">
        <v>248715</v>
      </c>
      <c r="E359" s="91">
        <v>263597</v>
      </c>
      <c r="F359" s="91">
        <v>223896</v>
      </c>
      <c r="G359" s="175">
        <v>175930</v>
      </c>
      <c r="H359" s="175">
        <v>243179</v>
      </c>
      <c r="J359" s="36">
        <f t="shared" si="31"/>
        <v>-2.2258408218241765E-2</v>
      </c>
      <c r="K359" s="37">
        <f t="shared" si="36"/>
        <v>-5536</v>
      </c>
      <c r="L359" s="36">
        <f t="shared" si="37"/>
        <v>0.38224862161086803</v>
      </c>
      <c r="M359" s="37">
        <f t="shared" si="38"/>
        <v>67249</v>
      </c>
      <c r="N359" s="36" t="s">
        <v>267</v>
      </c>
      <c r="R359" s="209"/>
    </row>
    <row r="360" spans="1:18" x14ac:dyDescent="0.25">
      <c r="A360" s="33">
        <v>359</v>
      </c>
      <c r="B360" s="38" t="s">
        <v>130</v>
      </c>
      <c r="C360" s="33" t="s">
        <v>2</v>
      </c>
      <c r="D360" s="91">
        <v>3142</v>
      </c>
      <c r="E360" s="91">
        <v>4042</v>
      </c>
      <c r="F360" s="91">
        <v>3796</v>
      </c>
      <c r="G360" s="175">
        <v>2571</v>
      </c>
      <c r="H360" s="175">
        <v>3666</v>
      </c>
      <c r="J360" s="36">
        <f t="shared" si="31"/>
        <v>0.16677275620623799</v>
      </c>
      <c r="K360" s="37">
        <f t="shared" si="36"/>
        <v>524</v>
      </c>
      <c r="L360" s="36">
        <f t="shared" si="37"/>
        <v>0.42590431738623113</v>
      </c>
      <c r="M360" s="37">
        <f t="shared" si="38"/>
        <v>1095</v>
      </c>
      <c r="N360" s="36" t="s">
        <v>267</v>
      </c>
      <c r="R360" s="209"/>
    </row>
    <row r="361" spans="1:18" x14ac:dyDescent="0.25">
      <c r="A361" s="33">
        <v>360</v>
      </c>
      <c r="B361" s="38" t="s">
        <v>234</v>
      </c>
      <c r="C361" s="33" t="s">
        <v>2</v>
      </c>
      <c r="D361" s="91">
        <v>203358</v>
      </c>
      <c r="E361" s="91">
        <v>671737</v>
      </c>
      <c r="F361" s="91">
        <v>537968</v>
      </c>
      <c r="G361" s="175">
        <v>426481</v>
      </c>
      <c r="H361" s="175">
        <v>444226</v>
      </c>
      <c r="J361" s="36">
        <f t="shared" ref="J361:J387" si="39">H361/D361-1</f>
        <v>1.1844530335664198</v>
      </c>
      <c r="K361" s="37">
        <f t="shared" si="36"/>
        <v>240868</v>
      </c>
      <c r="L361" s="36">
        <f t="shared" si="37"/>
        <v>4.1607949709365766E-2</v>
      </c>
      <c r="M361" s="37">
        <f t="shared" si="38"/>
        <v>17745</v>
      </c>
      <c r="N361" s="36" t="s">
        <v>267</v>
      </c>
      <c r="R361" s="209"/>
    </row>
    <row r="362" spans="1:18" x14ac:dyDescent="0.25">
      <c r="A362" s="17">
        <v>361</v>
      </c>
      <c r="B362" s="18" t="s">
        <v>236</v>
      </c>
      <c r="C362" s="17" t="s">
        <v>268</v>
      </c>
      <c r="D362" s="41">
        <v>12.998450337381206</v>
      </c>
      <c r="E362" s="41">
        <v>12.820326457777</v>
      </c>
      <c r="F362" s="41">
        <v>14.380016098312</v>
      </c>
      <c r="G362" s="170">
        <v>14.152245640481</v>
      </c>
      <c r="H362" s="170">
        <v>14.109905682521999</v>
      </c>
      <c r="J362" s="20">
        <f t="shared" si="39"/>
        <v>8.5506757828234914E-2</v>
      </c>
      <c r="K362" s="21">
        <f>H362-D362</f>
        <v>1.1114553451407936</v>
      </c>
      <c r="L362" s="20" t="s">
        <v>267</v>
      </c>
      <c r="M362" s="21" t="s">
        <v>267</v>
      </c>
      <c r="N362" s="20" t="s">
        <v>267</v>
      </c>
      <c r="R362" s="209"/>
    </row>
    <row r="363" spans="1:18" x14ac:dyDescent="0.25">
      <c r="A363" s="27">
        <v>362</v>
      </c>
      <c r="B363" s="28" t="s">
        <v>237</v>
      </c>
      <c r="C363" s="27" t="s">
        <v>268</v>
      </c>
      <c r="D363" s="82">
        <v>159.29991961711735</v>
      </c>
      <c r="E363" s="82">
        <v>167.68487938953999</v>
      </c>
      <c r="F363" s="82">
        <v>181.11307788312101</v>
      </c>
      <c r="G363" s="194">
        <v>184.580854241965</v>
      </c>
      <c r="H363" s="194">
        <v>193.88960469219401</v>
      </c>
      <c r="J363" s="30">
        <f t="shared" si="39"/>
        <v>0.21713560909643959</v>
      </c>
      <c r="K363" s="31">
        <f t="shared" ref="K363:K387" si="40">H363-D363</f>
        <v>34.589685075076659</v>
      </c>
      <c r="L363" s="30" t="s">
        <v>267</v>
      </c>
      <c r="M363" s="31" t="s">
        <v>267</v>
      </c>
      <c r="N363" s="30" t="s">
        <v>267</v>
      </c>
      <c r="R363" s="209"/>
    </row>
    <row r="364" spans="1:18" x14ac:dyDescent="0.25">
      <c r="A364" s="33">
        <v>363</v>
      </c>
      <c r="B364" s="63" t="s">
        <v>280</v>
      </c>
      <c r="C364" s="33" t="s">
        <v>268</v>
      </c>
      <c r="D364" s="60" t="s">
        <v>267</v>
      </c>
      <c r="E364" s="60" t="s">
        <v>267</v>
      </c>
      <c r="F364" s="165">
        <v>494.422717346664</v>
      </c>
      <c r="G364" s="165">
        <v>506.29216736871899</v>
      </c>
      <c r="H364" s="165">
        <v>402.65045610925301</v>
      </c>
      <c r="J364" s="36" t="s">
        <v>267</v>
      </c>
      <c r="K364" s="37" t="s">
        <v>267</v>
      </c>
      <c r="L364" s="36" t="s">
        <v>267</v>
      </c>
      <c r="M364" s="37" t="s">
        <v>267</v>
      </c>
      <c r="N364" s="36" t="s">
        <v>267</v>
      </c>
      <c r="R364" s="209"/>
    </row>
    <row r="365" spans="1:18" x14ac:dyDescent="0.25">
      <c r="A365" s="33">
        <v>364</v>
      </c>
      <c r="B365" s="63" t="s">
        <v>277</v>
      </c>
      <c r="C365" s="33" t="s">
        <v>268</v>
      </c>
      <c r="D365" s="51">
        <v>105.99357044148434</v>
      </c>
      <c r="E365" s="51">
        <v>105.49213812395899</v>
      </c>
      <c r="F365" s="51">
        <v>107.612067707435</v>
      </c>
      <c r="G365" s="165">
        <v>95.544414865620993</v>
      </c>
      <c r="H365" s="165">
        <v>154.377218461208</v>
      </c>
      <c r="J365" s="36">
        <f t="shared" si="39"/>
        <v>0.45647719779790541</v>
      </c>
      <c r="K365" s="37">
        <f t="shared" si="40"/>
        <v>48.383648019723665</v>
      </c>
      <c r="L365" s="36" t="s">
        <v>267</v>
      </c>
      <c r="M365" s="37" t="s">
        <v>267</v>
      </c>
      <c r="N365" s="36" t="s">
        <v>267</v>
      </c>
      <c r="R365" s="209"/>
    </row>
    <row r="366" spans="1:18" x14ac:dyDescent="0.25">
      <c r="A366" s="33">
        <v>365</v>
      </c>
      <c r="B366" s="63" t="s">
        <v>278</v>
      </c>
      <c r="C366" s="33" t="s">
        <v>268</v>
      </c>
      <c r="D366" s="51">
        <v>1.2588781578009138</v>
      </c>
      <c r="E366" s="51">
        <v>1.2618287881800001</v>
      </c>
      <c r="F366" s="51">
        <v>1.2319762768860001</v>
      </c>
      <c r="G366" s="165">
        <v>1.290575226554</v>
      </c>
      <c r="H366" s="165">
        <v>1.2811683216059999</v>
      </c>
      <c r="J366" s="36">
        <f t="shared" si="39"/>
        <v>1.77063710788532E-2</v>
      </c>
      <c r="K366" s="37">
        <f t="shared" si="40"/>
        <v>2.2290163805086083E-2</v>
      </c>
      <c r="L366" s="36" t="s">
        <v>267</v>
      </c>
      <c r="M366" s="37" t="s">
        <v>267</v>
      </c>
      <c r="N366" s="36" t="s">
        <v>267</v>
      </c>
      <c r="R366" s="209"/>
    </row>
    <row r="367" spans="1:18" x14ac:dyDescent="0.25">
      <c r="A367" s="27">
        <v>366</v>
      </c>
      <c r="B367" s="28" t="s">
        <v>16</v>
      </c>
      <c r="C367" s="27" t="s">
        <v>268</v>
      </c>
      <c r="D367" s="82">
        <v>46.295769048929017</v>
      </c>
      <c r="E367" s="82">
        <v>44.349091910021997</v>
      </c>
      <c r="F367" s="82">
        <v>39.373254539116999</v>
      </c>
      <c r="G367" s="194">
        <v>40.217916479324998</v>
      </c>
      <c r="H367" s="194">
        <v>41.505732541805003</v>
      </c>
      <c r="J367" s="30">
        <f t="shared" si="39"/>
        <v>-0.10346596688050536</v>
      </c>
      <c r="K367" s="31">
        <f t="shared" si="40"/>
        <v>-4.7900365071240145</v>
      </c>
      <c r="L367" s="30" t="s">
        <v>267</v>
      </c>
      <c r="M367" s="31" t="s">
        <v>267</v>
      </c>
      <c r="N367" s="30" t="s">
        <v>267</v>
      </c>
      <c r="R367" s="209"/>
    </row>
    <row r="368" spans="1:18" x14ac:dyDescent="0.25">
      <c r="A368" s="27">
        <v>367</v>
      </c>
      <c r="B368" s="28" t="s">
        <v>233</v>
      </c>
      <c r="C368" s="27" t="s">
        <v>268</v>
      </c>
      <c r="D368" s="82">
        <v>3.0588078965969063</v>
      </c>
      <c r="E368" s="82">
        <v>2.9638309065219999</v>
      </c>
      <c r="F368" s="82">
        <v>3.1073409389790001</v>
      </c>
      <c r="G368" s="194">
        <v>2.905369682141</v>
      </c>
      <c r="H368" s="194">
        <v>2.7523579589659999</v>
      </c>
      <c r="J368" s="30">
        <f t="shared" si="39"/>
        <v>-0.10018606855692014</v>
      </c>
      <c r="K368" s="31">
        <f t="shared" si="40"/>
        <v>-0.30644993763090644</v>
      </c>
      <c r="L368" s="30" t="s">
        <v>267</v>
      </c>
      <c r="M368" s="31" t="s">
        <v>267</v>
      </c>
      <c r="N368" s="30" t="s">
        <v>267</v>
      </c>
      <c r="R368" s="209"/>
    </row>
    <row r="369" spans="1:18" x14ac:dyDescent="0.25">
      <c r="A369" s="33">
        <v>368</v>
      </c>
      <c r="B369" s="38" t="s">
        <v>238</v>
      </c>
      <c r="C369" s="33" t="s">
        <v>268</v>
      </c>
      <c r="D369" s="51">
        <v>4.8863544381485564</v>
      </c>
      <c r="E369" s="51">
        <v>5.0892383297550001</v>
      </c>
      <c r="F369" s="51">
        <v>4.204521380958</v>
      </c>
      <c r="G369" s="165">
        <v>4.1446015075469997</v>
      </c>
      <c r="H369" s="165">
        <v>3.8888269870609999</v>
      </c>
      <c r="J369" s="36">
        <f t="shared" si="39"/>
        <v>-0.20414553706945593</v>
      </c>
      <c r="K369" s="37">
        <f t="shared" si="40"/>
        <v>-0.99752745108755647</v>
      </c>
      <c r="L369" s="36" t="s">
        <v>267</v>
      </c>
      <c r="M369" s="37" t="s">
        <v>267</v>
      </c>
      <c r="N369" s="36" t="s">
        <v>267</v>
      </c>
      <c r="R369" s="209"/>
    </row>
    <row r="370" spans="1:18" ht="22.5" x14ac:dyDescent="0.25">
      <c r="A370" s="27">
        <v>369</v>
      </c>
      <c r="B370" s="28" t="s">
        <v>239</v>
      </c>
      <c r="C370" s="27" t="s">
        <v>268</v>
      </c>
      <c r="D370" s="82">
        <v>100.31325066207985</v>
      </c>
      <c r="E370" s="82">
        <v>101.03112665053099</v>
      </c>
      <c r="F370" s="82">
        <v>109.756487503787</v>
      </c>
      <c r="G370" s="194">
        <v>111.73321537188301</v>
      </c>
      <c r="H370" s="194">
        <v>117.423747324413</v>
      </c>
      <c r="J370" s="30">
        <f t="shared" si="39"/>
        <v>0.17057065292373386</v>
      </c>
      <c r="K370" s="31">
        <f t="shared" si="40"/>
        <v>17.110496662333148</v>
      </c>
      <c r="L370" s="30" t="s">
        <v>267</v>
      </c>
      <c r="M370" s="31" t="s">
        <v>267</v>
      </c>
      <c r="N370" s="30" t="s">
        <v>267</v>
      </c>
      <c r="R370" s="209"/>
    </row>
    <row r="371" spans="1:18" x14ac:dyDescent="0.25">
      <c r="A371" s="33">
        <v>370</v>
      </c>
      <c r="B371" s="38" t="s">
        <v>238</v>
      </c>
      <c r="C371" s="33" t="s">
        <v>268</v>
      </c>
      <c r="D371" s="51">
        <v>92.650503332395814</v>
      </c>
      <c r="E371" s="51">
        <v>93.353790700090002</v>
      </c>
      <c r="F371" s="51">
        <v>102.920507227467</v>
      </c>
      <c r="G371" s="165">
        <v>102.81036093437901</v>
      </c>
      <c r="H371" s="165">
        <v>106.42888687988</v>
      </c>
      <c r="J371" s="36">
        <f t="shared" si="39"/>
        <v>0.14871353151803635</v>
      </c>
      <c r="K371" s="37">
        <f t="shared" si="40"/>
        <v>13.778383547484182</v>
      </c>
      <c r="L371" s="36" t="s">
        <v>267</v>
      </c>
      <c r="M371" s="37" t="s">
        <v>267</v>
      </c>
      <c r="N371" s="36" t="s">
        <v>267</v>
      </c>
      <c r="R371" s="209"/>
    </row>
    <row r="372" spans="1:18" x14ac:dyDescent="0.25">
      <c r="A372" s="27">
        <v>371</v>
      </c>
      <c r="B372" s="28" t="s">
        <v>130</v>
      </c>
      <c r="C372" s="27" t="s">
        <v>268</v>
      </c>
      <c r="D372" s="82">
        <v>1895.804251382642</v>
      </c>
      <c r="E372" s="82">
        <v>1754.75010972973</v>
      </c>
      <c r="F372" s="82">
        <v>987.00046092635</v>
      </c>
      <c r="G372" s="194">
        <v>1256.29140607516</v>
      </c>
      <c r="H372" s="194">
        <v>1306.2600699695699</v>
      </c>
      <c r="J372" s="30">
        <f t="shared" si="39"/>
        <v>-0.31097312973272817</v>
      </c>
      <c r="K372" s="31">
        <f t="shared" si="40"/>
        <v>-589.54418141307201</v>
      </c>
      <c r="L372" s="30" t="s">
        <v>267</v>
      </c>
      <c r="M372" s="31" t="s">
        <v>267</v>
      </c>
      <c r="N372" s="30" t="s">
        <v>267</v>
      </c>
      <c r="R372" s="209"/>
    </row>
    <row r="373" spans="1:18" x14ac:dyDescent="0.25">
      <c r="A373" s="27">
        <v>372</v>
      </c>
      <c r="B373" s="28" t="s">
        <v>240</v>
      </c>
      <c r="C373" s="27" t="s">
        <v>268</v>
      </c>
      <c r="D373" s="82">
        <v>63.776431764665872</v>
      </c>
      <c r="E373" s="82">
        <v>63.974832700448999</v>
      </c>
      <c r="F373" s="82">
        <v>64.338669029721004</v>
      </c>
      <c r="G373" s="194">
        <v>65.374182844835005</v>
      </c>
      <c r="H373" s="194">
        <v>70.481644008445002</v>
      </c>
      <c r="J373" s="30">
        <f t="shared" si="39"/>
        <v>0.10513620875688479</v>
      </c>
      <c r="K373" s="31">
        <f t="shared" si="40"/>
        <v>6.7052122437791297</v>
      </c>
      <c r="L373" s="30" t="s">
        <v>267</v>
      </c>
      <c r="M373" s="31" t="s">
        <v>267</v>
      </c>
      <c r="N373" s="30" t="s">
        <v>267</v>
      </c>
      <c r="R373" s="209"/>
    </row>
    <row r="374" spans="1:18" x14ac:dyDescent="0.25">
      <c r="A374" s="33">
        <v>373</v>
      </c>
      <c r="B374" s="38" t="s">
        <v>238</v>
      </c>
      <c r="C374" s="33" t="s">
        <v>268</v>
      </c>
      <c r="D374" s="51">
        <v>63.620845362272576</v>
      </c>
      <c r="E374" s="51">
        <v>57.831167553274</v>
      </c>
      <c r="F374" s="51">
        <v>58.077847766262998</v>
      </c>
      <c r="G374" s="165">
        <v>58.748267077225002</v>
      </c>
      <c r="H374" s="165">
        <v>63.812430876322999</v>
      </c>
      <c r="J374" s="36">
        <f t="shared" si="39"/>
        <v>3.0113638534585707E-3</v>
      </c>
      <c r="K374" s="37">
        <f t="shared" si="40"/>
        <v>0.19158551405042346</v>
      </c>
      <c r="L374" s="36" t="s">
        <v>267</v>
      </c>
      <c r="M374" s="37" t="s">
        <v>267</v>
      </c>
      <c r="N374" s="36" t="s">
        <v>267</v>
      </c>
      <c r="R374" s="209"/>
    </row>
    <row r="375" spans="1:18" x14ac:dyDescent="0.25">
      <c r="A375" s="17">
        <v>374</v>
      </c>
      <c r="B375" s="18" t="s">
        <v>241</v>
      </c>
      <c r="C375" s="17" t="s">
        <v>268</v>
      </c>
      <c r="D375" s="41">
        <v>12.386933029422467</v>
      </c>
      <c r="E375" s="41">
        <v>12.401853935050585</v>
      </c>
      <c r="F375" s="41">
        <v>14.380016098312</v>
      </c>
      <c r="G375" s="195">
        <v>13.896447435858953</v>
      </c>
      <c r="H375" s="195">
        <v>14.035748147864</v>
      </c>
      <c r="J375" s="20">
        <f t="shared" si="39"/>
        <v>0.13310923006729203</v>
      </c>
      <c r="K375" s="21">
        <f t="shared" si="40"/>
        <v>1.6488151184415329</v>
      </c>
      <c r="L375" s="20">
        <f>H375/G375-1</f>
        <v>1.0024195942740732E-2</v>
      </c>
      <c r="M375" s="21">
        <f>H375-G375</f>
        <v>0.13930071200504734</v>
      </c>
      <c r="N375" s="20" t="s">
        <v>267</v>
      </c>
      <c r="R375" s="209"/>
    </row>
    <row r="376" spans="1:18" x14ac:dyDescent="0.25">
      <c r="A376" s="27">
        <v>375</v>
      </c>
      <c r="B376" s="28" t="s">
        <v>237</v>
      </c>
      <c r="C376" s="27" t="s">
        <v>268</v>
      </c>
      <c r="D376" s="82">
        <v>184.39832433907549</v>
      </c>
      <c r="E376" s="82">
        <v>187.01277939299655</v>
      </c>
      <c r="F376" s="82">
        <v>181.11307788312101</v>
      </c>
      <c r="G376" s="82">
        <v>188.21152995406092</v>
      </c>
      <c r="H376" s="82">
        <v>209.550714747493</v>
      </c>
      <c r="J376" s="30">
        <f t="shared" si="39"/>
        <v>0.13640248900617324</v>
      </c>
      <c r="K376" s="31">
        <f t="shared" si="40"/>
        <v>25.152390408417517</v>
      </c>
      <c r="L376" s="30">
        <f t="shared" ref="L376:L387" si="41">H376/G376-1</f>
        <v>0.11337873295350498</v>
      </c>
      <c r="M376" s="31">
        <f t="shared" ref="M376:M387" si="42">H376-G376</f>
        <v>21.339184793432082</v>
      </c>
      <c r="N376" s="30" t="s">
        <v>267</v>
      </c>
      <c r="R376" s="209"/>
    </row>
    <row r="377" spans="1:18" x14ac:dyDescent="0.25">
      <c r="A377" s="33">
        <v>376</v>
      </c>
      <c r="B377" s="63" t="s">
        <v>280</v>
      </c>
      <c r="C377" s="33" t="s">
        <v>268</v>
      </c>
      <c r="D377" s="60" t="s">
        <v>267</v>
      </c>
      <c r="E377" s="60" t="s">
        <v>267</v>
      </c>
      <c r="F377" s="60">
        <v>494.422717346664</v>
      </c>
      <c r="G377" s="196">
        <v>504.64068140694275</v>
      </c>
      <c r="H377" s="196">
        <v>310.30101678961699</v>
      </c>
      <c r="J377" s="33" t="s">
        <v>267</v>
      </c>
      <c r="K377" s="37" t="s">
        <v>267</v>
      </c>
      <c r="L377" s="33" t="s">
        <v>267</v>
      </c>
      <c r="M377" s="37" t="s">
        <v>267</v>
      </c>
      <c r="N377" s="36" t="s">
        <v>267</v>
      </c>
      <c r="R377" s="209"/>
    </row>
    <row r="378" spans="1:18" x14ac:dyDescent="0.25">
      <c r="A378" s="33">
        <v>377</v>
      </c>
      <c r="B378" s="63" t="s">
        <v>277</v>
      </c>
      <c r="C378" s="33" t="s">
        <v>268</v>
      </c>
      <c r="D378" s="51">
        <v>101.54439884246719</v>
      </c>
      <c r="E378" s="51">
        <v>104.28965816262243</v>
      </c>
      <c r="F378" s="51">
        <v>107.612067707435</v>
      </c>
      <c r="G378" s="163">
        <v>85.662859174334542</v>
      </c>
      <c r="H378" s="161" t="s">
        <v>319</v>
      </c>
      <c r="J378" s="36" t="s">
        <v>319</v>
      </c>
      <c r="K378" s="37" t="s">
        <v>319</v>
      </c>
      <c r="L378" s="36" t="s">
        <v>319</v>
      </c>
      <c r="M378" s="37" t="s">
        <v>319</v>
      </c>
      <c r="N378" s="36" t="s">
        <v>267</v>
      </c>
      <c r="R378" s="209"/>
    </row>
    <row r="379" spans="1:18" x14ac:dyDescent="0.25">
      <c r="A379" s="33">
        <v>378</v>
      </c>
      <c r="B379" s="63" t="s">
        <v>278</v>
      </c>
      <c r="C379" s="33" t="s">
        <v>268</v>
      </c>
      <c r="D379" s="51">
        <v>1.2024482128165368</v>
      </c>
      <c r="E379" s="51">
        <v>1.2694867665857978</v>
      </c>
      <c r="F379" s="51">
        <v>1.2319762768860001</v>
      </c>
      <c r="G379" s="163">
        <v>1.3535012456061757</v>
      </c>
      <c r="H379" s="163">
        <v>1.2644902401110001</v>
      </c>
      <c r="J379" s="36">
        <f t="shared" si="39"/>
        <v>5.1596423557518589E-2</v>
      </c>
      <c r="K379" s="37">
        <f t="shared" si="40"/>
        <v>6.2042027294463287E-2</v>
      </c>
      <c r="L379" s="36">
        <f t="shared" si="41"/>
        <v>-6.5763519453069574E-2</v>
      </c>
      <c r="M379" s="37">
        <f t="shared" si="42"/>
        <v>-8.9011005495175599E-2</v>
      </c>
      <c r="N379" s="36" t="s">
        <v>267</v>
      </c>
      <c r="R379" s="209"/>
    </row>
    <row r="380" spans="1:18" x14ac:dyDescent="0.25">
      <c r="A380" s="27">
        <v>379</v>
      </c>
      <c r="B380" s="28" t="s">
        <v>16</v>
      </c>
      <c r="C380" s="27" t="s">
        <v>268</v>
      </c>
      <c r="D380" s="82">
        <v>48.115000394434567</v>
      </c>
      <c r="E380" s="82">
        <v>39.672171610703721</v>
      </c>
      <c r="F380" s="82">
        <v>39.373254539116999</v>
      </c>
      <c r="G380" s="173">
        <v>41.351915101176424</v>
      </c>
      <c r="H380" s="173">
        <v>43.887693366074998</v>
      </c>
      <c r="J380" s="30">
        <f t="shared" si="39"/>
        <v>-8.785840161498859E-2</v>
      </c>
      <c r="K380" s="31">
        <f t="shared" si="40"/>
        <v>-4.2273070283595686</v>
      </c>
      <c r="L380" s="30">
        <f t="shared" si="41"/>
        <v>6.1321906342045818E-2</v>
      </c>
      <c r="M380" s="31">
        <f t="shared" si="42"/>
        <v>2.5357782648985747</v>
      </c>
      <c r="N380" s="30" t="s">
        <v>267</v>
      </c>
      <c r="R380" s="209"/>
    </row>
    <row r="381" spans="1:18" x14ac:dyDescent="0.25">
      <c r="A381" s="27">
        <v>380</v>
      </c>
      <c r="B381" s="28" t="s">
        <v>233</v>
      </c>
      <c r="C381" s="27" t="s">
        <v>268</v>
      </c>
      <c r="D381" s="82">
        <v>3.0717731664505976</v>
      </c>
      <c r="E381" s="82">
        <v>2.7430156620889363</v>
      </c>
      <c r="F381" s="82">
        <v>3.1073409389790001</v>
      </c>
      <c r="G381" s="173">
        <v>2.6802328767144479</v>
      </c>
      <c r="H381" s="173">
        <v>2.489690173884</v>
      </c>
      <c r="J381" s="30">
        <f t="shared" si="39"/>
        <v>-0.18949413287543904</v>
      </c>
      <c r="K381" s="31">
        <f t="shared" si="40"/>
        <v>-0.58208299256659757</v>
      </c>
      <c r="L381" s="30">
        <f t="shared" si="41"/>
        <v>-7.1091845968259237E-2</v>
      </c>
      <c r="M381" s="31">
        <f t="shared" si="42"/>
        <v>-0.19054270283044783</v>
      </c>
      <c r="N381" s="30" t="s">
        <v>267</v>
      </c>
      <c r="R381" s="209"/>
    </row>
    <row r="382" spans="1:18" x14ac:dyDescent="0.25">
      <c r="A382" s="33">
        <v>381</v>
      </c>
      <c r="B382" s="38" t="s">
        <v>238</v>
      </c>
      <c r="C382" s="33" t="s">
        <v>268</v>
      </c>
      <c r="D382" s="51">
        <v>4.8576564159685462</v>
      </c>
      <c r="E382" s="51">
        <v>5.6389085466374729</v>
      </c>
      <c r="F382" s="51">
        <v>4.204521380958</v>
      </c>
      <c r="G382" s="163">
        <v>4.0641315776967337</v>
      </c>
      <c r="H382" s="163">
        <v>3.4630798713259998</v>
      </c>
      <c r="J382" s="36">
        <f t="shared" si="39"/>
        <v>-0.28708834574181963</v>
      </c>
      <c r="K382" s="37">
        <f t="shared" si="40"/>
        <v>-1.3945765446425464</v>
      </c>
      <c r="L382" s="36">
        <f t="shared" si="41"/>
        <v>-0.14789179308790201</v>
      </c>
      <c r="M382" s="37">
        <f t="shared" si="42"/>
        <v>-0.60105170637073391</v>
      </c>
      <c r="N382" s="36" t="s">
        <v>267</v>
      </c>
      <c r="R382" s="209"/>
    </row>
    <row r="383" spans="1:18" ht="22.5" x14ac:dyDescent="0.25">
      <c r="A383" s="27">
        <v>382</v>
      </c>
      <c r="B383" s="28" t="s">
        <v>239</v>
      </c>
      <c r="C383" s="27" t="s">
        <v>268</v>
      </c>
      <c r="D383" s="82">
        <v>93.946629167765082</v>
      </c>
      <c r="E383" s="82">
        <v>102.99033485584566</v>
      </c>
      <c r="F383" s="82">
        <v>109.756487503787</v>
      </c>
      <c r="G383" s="173">
        <v>114.25319096073815</v>
      </c>
      <c r="H383" s="173">
        <v>128.87944232942201</v>
      </c>
      <c r="J383" s="30">
        <f t="shared" si="39"/>
        <v>0.37183679149653881</v>
      </c>
      <c r="K383" s="31">
        <f t="shared" si="40"/>
        <v>34.932813161656924</v>
      </c>
      <c r="L383" s="30">
        <f t="shared" si="41"/>
        <v>0.1280161301902718</v>
      </c>
      <c r="M383" s="31">
        <f t="shared" si="42"/>
        <v>14.626251368683853</v>
      </c>
      <c r="N383" s="30" t="s">
        <v>267</v>
      </c>
      <c r="R383" s="209"/>
    </row>
    <row r="384" spans="1:18" x14ac:dyDescent="0.25">
      <c r="A384" s="33">
        <v>383</v>
      </c>
      <c r="B384" s="38" t="s">
        <v>238</v>
      </c>
      <c r="C384" s="33" t="s">
        <v>268</v>
      </c>
      <c r="D384" s="51">
        <v>86.664398640133967</v>
      </c>
      <c r="E384" s="51">
        <v>95.271235764958618</v>
      </c>
      <c r="F384" s="51">
        <v>102.920507227467</v>
      </c>
      <c r="G384" s="163">
        <v>102.66719558253249</v>
      </c>
      <c r="H384" s="163">
        <v>113.42546902879999</v>
      </c>
      <c r="J384" s="36">
        <f t="shared" si="39"/>
        <v>0.30878966229015137</v>
      </c>
      <c r="K384" s="37">
        <f t="shared" si="40"/>
        <v>26.761070388666027</v>
      </c>
      <c r="L384" s="36">
        <f t="shared" si="41"/>
        <v>0.10478783787971602</v>
      </c>
      <c r="M384" s="37">
        <f t="shared" si="42"/>
        <v>10.758273446267509</v>
      </c>
      <c r="N384" s="36" t="s">
        <v>267</v>
      </c>
      <c r="R384" s="209"/>
    </row>
    <row r="385" spans="1:18" x14ac:dyDescent="0.25">
      <c r="A385" s="27">
        <v>384</v>
      </c>
      <c r="B385" s="28" t="s">
        <v>130</v>
      </c>
      <c r="C385" s="27" t="s">
        <v>268</v>
      </c>
      <c r="D385" s="82">
        <v>1238.8706939694853</v>
      </c>
      <c r="E385" s="82">
        <v>1408.9161083396232</v>
      </c>
      <c r="F385" s="82">
        <v>987.00046092635</v>
      </c>
      <c r="G385" s="173">
        <v>1625.9429012684459</v>
      </c>
      <c r="H385" s="173">
        <v>1401.9552532057801</v>
      </c>
      <c r="J385" s="30">
        <f t="shared" si="39"/>
        <v>0.1316396941425364</v>
      </c>
      <c r="K385" s="31">
        <f t="shared" si="40"/>
        <v>163.08455923629481</v>
      </c>
      <c r="L385" s="30">
        <f t="shared" si="41"/>
        <v>-0.1377586186377926</v>
      </c>
      <c r="M385" s="31">
        <f t="shared" si="42"/>
        <v>-223.98764806266581</v>
      </c>
      <c r="N385" s="30" t="s">
        <v>267</v>
      </c>
      <c r="R385" s="209"/>
    </row>
    <row r="386" spans="1:18" x14ac:dyDescent="0.25">
      <c r="A386" s="27">
        <v>385</v>
      </c>
      <c r="B386" s="28" t="s">
        <v>240</v>
      </c>
      <c r="C386" s="27" t="s">
        <v>268</v>
      </c>
      <c r="D386" s="82">
        <v>65.149374136132536</v>
      </c>
      <c r="E386" s="82">
        <v>64.518549043861228</v>
      </c>
      <c r="F386" s="82">
        <v>64.338669029721004</v>
      </c>
      <c r="G386" s="173">
        <v>66.684973788745197</v>
      </c>
      <c r="H386" s="173">
        <v>83.490686066787006</v>
      </c>
      <c r="J386" s="30">
        <f t="shared" si="39"/>
        <v>0.28152706259816829</v>
      </c>
      <c r="K386" s="31">
        <f t="shared" si="40"/>
        <v>18.34131193065447</v>
      </c>
      <c r="L386" s="30">
        <f t="shared" si="41"/>
        <v>0.25201647872400001</v>
      </c>
      <c r="M386" s="31">
        <f t="shared" si="42"/>
        <v>16.80571227804181</v>
      </c>
      <c r="N386" s="30" t="s">
        <v>267</v>
      </c>
      <c r="R386" s="209"/>
    </row>
    <row r="387" spans="1:18" x14ac:dyDescent="0.25">
      <c r="A387" s="33">
        <v>386</v>
      </c>
      <c r="B387" s="38" t="s">
        <v>238</v>
      </c>
      <c r="C387" s="33" t="s">
        <v>268</v>
      </c>
      <c r="D387" s="51">
        <v>43.769016634887606</v>
      </c>
      <c r="E387" s="51">
        <v>64.075489188882329</v>
      </c>
      <c r="F387" s="51">
        <v>58.077847766262998</v>
      </c>
      <c r="G387" s="163">
        <v>66.238941369917043</v>
      </c>
      <c r="H387" s="163">
        <v>76.617419288424998</v>
      </c>
      <c r="J387" s="36">
        <f t="shared" si="39"/>
        <v>0.75049441771909575</v>
      </c>
      <c r="K387" s="37">
        <f t="shared" si="40"/>
        <v>32.848402653537391</v>
      </c>
      <c r="L387" s="36">
        <f t="shared" si="41"/>
        <v>0.1566824243242122</v>
      </c>
      <c r="M387" s="37">
        <f t="shared" si="42"/>
        <v>10.378477918507954</v>
      </c>
      <c r="N387" s="36" t="s">
        <v>267</v>
      </c>
      <c r="R387" s="209"/>
    </row>
    <row r="388" spans="1:18" x14ac:dyDescent="0.25">
      <c r="A388" s="17">
        <v>387</v>
      </c>
      <c r="B388" s="18" t="s">
        <v>242</v>
      </c>
      <c r="C388" s="17" t="s">
        <v>3</v>
      </c>
      <c r="D388" s="41">
        <v>39.477614894505841</v>
      </c>
      <c r="E388" s="41">
        <v>41.184463764837687</v>
      </c>
      <c r="F388" s="41">
        <v>41.225313562473509</v>
      </c>
      <c r="G388" s="160">
        <v>41.940193314371413</v>
      </c>
      <c r="H388" s="160">
        <v>42.061649055780002</v>
      </c>
      <c r="J388" s="42">
        <f>H388-D388</f>
        <v>2.5840341612741611</v>
      </c>
      <c r="K388" s="21" t="s">
        <v>267</v>
      </c>
      <c r="L388" s="42">
        <f t="shared" ref="L388:L393" si="43">H388-G388</f>
        <v>0.12145574140858884</v>
      </c>
      <c r="M388" s="21" t="s">
        <v>267</v>
      </c>
      <c r="N388" s="20" t="s">
        <v>267</v>
      </c>
      <c r="R388" s="209"/>
    </row>
    <row r="389" spans="1:18" x14ac:dyDescent="0.25">
      <c r="A389" s="33">
        <v>388</v>
      </c>
      <c r="B389" s="76" t="s">
        <v>16</v>
      </c>
      <c r="C389" s="33" t="s">
        <v>3</v>
      </c>
      <c r="D389" s="51">
        <v>8.9477772484053428</v>
      </c>
      <c r="E389" s="51">
        <v>9.2364052204971401</v>
      </c>
      <c r="F389" s="51">
        <v>9.311911719147707</v>
      </c>
      <c r="G389" s="163">
        <v>9.2792482660211224</v>
      </c>
      <c r="H389" s="163">
        <v>9.351835369702</v>
      </c>
      <c r="J389" s="52">
        <f t="shared" ref="J389:J396" si="44">H389-D389</f>
        <v>0.40405812129665719</v>
      </c>
      <c r="K389" s="37" t="s">
        <v>267</v>
      </c>
      <c r="L389" s="52">
        <f t="shared" si="43"/>
        <v>7.2587103680877618E-2</v>
      </c>
      <c r="M389" s="37" t="s">
        <v>267</v>
      </c>
      <c r="N389" s="36" t="s">
        <v>267</v>
      </c>
      <c r="R389" s="209"/>
    </row>
    <row r="390" spans="1:18" x14ac:dyDescent="0.25">
      <c r="A390" s="33">
        <v>389</v>
      </c>
      <c r="B390" s="76" t="s">
        <v>128</v>
      </c>
      <c r="C390" s="33" t="s">
        <v>3</v>
      </c>
      <c r="D390" s="51">
        <v>70.735173775689589</v>
      </c>
      <c r="E390" s="51">
        <v>70.007507962138433</v>
      </c>
      <c r="F390" s="51">
        <v>69.046230982035098</v>
      </c>
      <c r="G390" s="163">
        <v>67.232584545699993</v>
      </c>
      <c r="H390" s="163">
        <v>65.305830331617003</v>
      </c>
      <c r="J390" s="52">
        <f t="shared" si="44"/>
        <v>-5.4293434440725861</v>
      </c>
      <c r="K390" s="37" t="s">
        <v>267</v>
      </c>
      <c r="L390" s="52">
        <f t="shared" si="43"/>
        <v>-1.9267542140829903</v>
      </c>
      <c r="M390" s="37" t="s">
        <v>267</v>
      </c>
      <c r="N390" s="36" t="s">
        <v>267</v>
      </c>
      <c r="R390" s="209"/>
    </row>
    <row r="391" spans="1:18" ht="22.5" x14ac:dyDescent="0.25">
      <c r="A391" s="33">
        <v>390</v>
      </c>
      <c r="B391" s="76" t="s">
        <v>129</v>
      </c>
      <c r="C391" s="33" t="s">
        <v>3</v>
      </c>
      <c r="D391" s="51">
        <v>54.850694377286466</v>
      </c>
      <c r="E391" s="51">
        <v>56.996102295912465</v>
      </c>
      <c r="F391" s="51">
        <v>57.830509949432006</v>
      </c>
      <c r="G391" s="163">
        <v>57.322822364142326</v>
      </c>
      <c r="H391" s="163">
        <v>56.592545084043998</v>
      </c>
      <c r="J391" s="52">
        <f t="shared" si="44"/>
        <v>1.741850706757532</v>
      </c>
      <c r="K391" s="37" t="s">
        <v>267</v>
      </c>
      <c r="L391" s="52">
        <f t="shared" si="43"/>
        <v>-0.73027728009832771</v>
      </c>
      <c r="M391" s="37" t="s">
        <v>267</v>
      </c>
      <c r="N391" s="36" t="s">
        <v>267</v>
      </c>
      <c r="R391" s="209"/>
    </row>
    <row r="392" spans="1:18" x14ac:dyDescent="0.25">
      <c r="A392" s="33">
        <v>391</v>
      </c>
      <c r="B392" s="76" t="s">
        <v>130</v>
      </c>
      <c r="C392" s="33" t="s">
        <v>3</v>
      </c>
      <c r="D392" s="51">
        <v>41.598742848965827</v>
      </c>
      <c r="E392" s="51">
        <v>27.961262798639691</v>
      </c>
      <c r="F392" s="51">
        <v>22.600801026999171</v>
      </c>
      <c r="G392" s="163">
        <v>18.266649872795231</v>
      </c>
      <c r="H392" s="163">
        <v>18.903877404486</v>
      </c>
      <c r="J392" s="52">
        <f t="shared" si="44"/>
        <v>-22.694865444479827</v>
      </c>
      <c r="K392" s="37" t="s">
        <v>267</v>
      </c>
      <c r="L392" s="52">
        <f t="shared" si="43"/>
        <v>0.63722753169076896</v>
      </c>
      <c r="M392" s="37" t="s">
        <v>267</v>
      </c>
      <c r="N392" s="36" t="s">
        <v>267</v>
      </c>
      <c r="R392" s="209"/>
    </row>
    <row r="393" spans="1:18" x14ac:dyDescent="0.25">
      <c r="A393" s="33">
        <v>392</v>
      </c>
      <c r="B393" s="76" t="s">
        <v>20</v>
      </c>
      <c r="C393" s="33" t="s">
        <v>3</v>
      </c>
      <c r="D393" s="51">
        <v>64.986803169260483</v>
      </c>
      <c r="E393" s="51">
        <v>66.008292981804914</v>
      </c>
      <c r="F393" s="51">
        <v>66.197380231921201</v>
      </c>
      <c r="G393" s="163">
        <v>64.035300940605183</v>
      </c>
      <c r="H393" s="163">
        <v>62.447522445868998</v>
      </c>
      <c r="J393" s="52">
        <f t="shared" si="44"/>
        <v>-2.5392807233914851</v>
      </c>
      <c r="K393" s="37" t="s">
        <v>267</v>
      </c>
      <c r="L393" s="52">
        <f t="shared" si="43"/>
        <v>-1.5877784947361846</v>
      </c>
      <c r="M393" s="37" t="s">
        <v>267</v>
      </c>
      <c r="N393" s="36" t="s">
        <v>267</v>
      </c>
      <c r="R393" s="209"/>
    </row>
    <row r="394" spans="1:18" ht="21" x14ac:dyDescent="0.25">
      <c r="A394" s="92">
        <v>393</v>
      </c>
      <c r="B394" s="93" t="s">
        <v>243</v>
      </c>
      <c r="C394" s="92" t="s">
        <v>3</v>
      </c>
      <c r="D394" s="94">
        <v>86.922980520124497</v>
      </c>
      <c r="E394" s="94">
        <v>87.91930120790002</v>
      </c>
      <c r="F394" s="94">
        <v>89.947020554548914</v>
      </c>
      <c r="G394" s="176">
        <v>87.118459540177753</v>
      </c>
      <c r="H394" s="176">
        <v>87.952349823776999</v>
      </c>
      <c r="J394" s="95">
        <f t="shared" si="44"/>
        <v>1.0293693036525013</v>
      </c>
      <c r="K394" s="96" t="s">
        <v>267</v>
      </c>
      <c r="L394" s="95" t="s">
        <v>267</v>
      </c>
      <c r="M394" s="96" t="s">
        <v>267</v>
      </c>
      <c r="N394" s="97" t="s">
        <v>267</v>
      </c>
      <c r="O394" s="197"/>
      <c r="R394" s="209"/>
    </row>
    <row r="395" spans="1:18" x14ac:dyDescent="0.25">
      <c r="A395" s="98">
        <v>394</v>
      </c>
      <c r="B395" s="99" t="s">
        <v>244</v>
      </c>
      <c r="C395" s="98" t="s">
        <v>3</v>
      </c>
      <c r="D395" s="51">
        <v>48.02398845435782</v>
      </c>
      <c r="E395" s="51">
        <v>48.941299663443324</v>
      </c>
      <c r="F395" s="51">
        <v>49.957050250761952</v>
      </c>
      <c r="G395" s="163">
        <v>47.495802874358603</v>
      </c>
      <c r="H395" s="163">
        <v>47.565664068936997</v>
      </c>
      <c r="J395" s="101">
        <f t="shared" si="44"/>
        <v>-0.45832438542082343</v>
      </c>
      <c r="K395" s="102" t="s">
        <v>267</v>
      </c>
      <c r="L395" s="101" t="s">
        <v>267</v>
      </c>
      <c r="M395" s="102" t="s">
        <v>267</v>
      </c>
      <c r="N395" s="103" t="s">
        <v>267</v>
      </c>
      <c r="O395" s="197"/>
      <c r="R395" s="209"/>
    </row>
    <row r="396" spans="1:18" x14ac:dyDescent="0.25">
      <c r="A396" s="98">
        <v>395</v>
      </c>
      <c r="B396" s="99" t="s">
        <v>245</v>
      </c>
      <c r="C396" s="98" t="s">
        <v>3</v>
      </c>
      <c r="D396" s="51">
        <v>38.898992065766677</v>
      </c>
      <c r="E396" s="51">
        <v>38.978001544456703</v>
      </c>
      <c r="F396" s="51">
        <v>39.989970303786961</v>
      </c>
      <c r="G396" s="163">
        <v>39.622656665819143</v>
      </c>
      <c r="H396" s="163">
        <v>40.386685754839</v>
      </c>
      <c r="J396" s="101">
        <f t="shared" si="44"/>
        <v>1.4876936890723229</v>
      </c>
      <c r="K396" s="102" t="s">
        <v>267</v>
      </c>
      <c r="L396" s="101" t="s">
        <v>267</v>
      </c>
      <c r="M396" s="102" t="s">
        <v>267</v>
      </c>
      <c r="N396" s="103" t="s">
        <v>267</v>
      </c>
      <c r="O396" s="197"/>
      <c r="R396" s="209"/>
    </row>
    <row r="397" spans="1:18" ht="21" x14ac:dyDescent="0.25">
      <c r="A397" s="92">
        <v>396</v>
      </c>
      <c r="B397" s="93" t="s">
        <v>246</v>
      </c>
      <c r="C397" s="92" t="s">
        <v>3</v>
      </c>
      <c r="D397" s="94">
        <v>95.401430202797158</v>
      </c>
      <c r="E397" s="94">
        <v>95.907695082728793</v>
      </c>
      <c r="F397" s="94">
        <v>95.721544840194809</v>
      </c>
      <c r="G397" s="176">
        <v>88.401779331340123</v>
      </c>
      <c r="H397" s="176">
        <v>85.175252097763007</v>
      </c>
      <c r="J397" s="95" t="s">
        <v>267</v>
      </c>
      <c r="K397" s="96" t="s">
        <v>267</v>
      </c>
      <c r="L397" s="95" t="s">
        <v>267</v>
      </c>
      <c r="M397" s="96" t="s">
        <v>267</v>
      </c>
      <c r="N397" s="97" t="s">
        <v>267</v>
      </c>
      <c r="O397" s="197"/>
      <c r="R397" s="209"/>
    </row>
    <row r="398" spans="1:18" x14ac:dyDescent="0.25">
      <c r="A398" s="98">
        <v>397</v>
      </c>
      <c r="B398" s="99" t="s">
        <v>247</v>
      </c>
      <c r="C398" s="98" t="s">
        <v>3</v>
      </c>
      <c r="D398" s="100">
        <v>83.672730011392744</v>
      </c>
      <c r="E398" s="100">
        <v>83.932578785838672</v>
      </c>
      <c r="F398" s="100">
        <v>83.858263318464608</v>
      </c>
      <c r="G398" s="177">
        <v>76.668440982195222</v>
      </c>
      <c r="H398" s="177">
        <v>73.603431400323998</v>
      </c>
      <c r="J398" s="101" t="s">
        <v>267</v>
      </c>
      <c r="K398" s="102" t="s">
        <v>267</v>
      </c>
      <c r="L398" s="101" t="s">
        <v>267</v>
      </c>
      <c r="M398" s="102" t="s">
        <v>267</v>
      </c>
      <c r="N398" s="103" t="s">
        <v>267</v>
      </c>
      <c r="O398" s="197"/>
      <c r="R398" s="209"/>
    </row>
    <row r="399" spans="1:18" ht="21" x14ac:dyDescent="0.25">
      <c r="A399" s="98">
        <v>398</v>
      </c>
      <c r="B399" s="99" t="s">
        <v>248</v>
      </c>
      <c r="C399" s="98" t="s">
        <v>3</v>
      </c>
      <c r="D399" s="100">
        <v>11.72870019140441</v>
      </c>
      <c r="E399" s="100">
        <v>11.975116296890125</v>
      </c>
      <c r="F399" s="100">
        <v>11.863281521730199</v>
      </c>
      <c r="G399" s="177">
        <v>11.733338349144903</v>
      </c>
      <c r="H399" s="177">
        <v>11.571820697438</v>
      </c>
      <c r="J399" s="101" t="s">
        <v>267</v>
      </c>
      <c r="K399" s="102" t="s">
        <v>267</v>
      </c>
      <c r="L399" s="101" t="s">
        <v>267</v>
      </c>
      <c r="M399" s="102" t="s">
        <v>267</v>
      </c>
      <c r="N399" s="103" t="s">
        <v>267</v>
      </c>
      <c r="O399" s="197"/>
      <c r="R399" s="209"/>
    </row>
    <row r="400" spans="1:18" ht="21" x14ac:dyDescent="0.25">
      <c r="A400" s="92">
        <v>399</v>
      </c>
      <c r="B400" s="93" t="s">
        <v>249</v>
      </c>
      <c r="C400" s="92" t="s">
        <v>3</v>
      </c>
      <c r="D400" s="94">
        <v>65.82324084827448</v>
      </c>
      <c r="E400" s="94">
        <v>66.576743378193427</v>
      </c>
      <c r="F400" s="94">
        <v>68.270751976853717</v>
      </c>
      <c r="G400" s="176">
        <v>68.257893992780936</v>
      </c>
      <c r="H400" s="176">
        <v>68.883277422085996</v>
      </c>
      <c r="J400" s="95" t="s">
        <v>267</v>
      </c>
      <c r="K400" s="96" t="s">
        <v>267</v>
      </c>
      <c r="L400" s="95" t="s">
        <v>267</v>
      </c>
      <c r="M400" s="96" t="s">
        <v>267</v>
      </c>
      <c r="N400" s="97" t="s">
        <v>267</v>
      </c>
      <c r="O400" s="197"/>
      <c r="R400" s="209"/>
    </row>
    <row r="401" spans="1:18" x14ac:dyDescent="0.25">
      <c r="A401" s="98">
        <v>400</v>
      </c>
      <c r="B401" s="99" t="s">
        <v>250</v>
      </c>
      <c r="C401" s="98" t="s">
        <v>3</v>
      </c>
      <c r="D401" s="100">
        <v>26.240285750597202</v>
      </c>
      <c r="E401" s="100">
        <v>22.707279301087947</v>
      </c>
      <c r="F401" s="100">
        <v>22.42090612865897</v>
      </c>
      <c r="G401" s="177">
        <v>21.421472300282737</v>
      </c>
      <c r="H401" s="177">
        <v>21.153194893005999</v>
      </c>
      <c r="J401" s="101" t="s">
        <v>267</v>
      </c>
      <c r="K401" s="102" t="s">
        <v>267</v>
      </c>
      <c r="L401" s="101" t="s">
        <v>267</v>
      </c>
      <c r="M401" s="102" t="s">
        <v>267</v>
      </c>
      <c r="N401" s="103" t="s">
        <v>267</v>
      </c>
      <c r="O401" s="197"/>
      <c r="R401" s="209"/>
    </row>
    <row r="402" spans="1:18" ht="21" x14ac:dyDescent="0.25">
      <c r="A402" s="98">
        <v>401</v>
      </c>
      <c r="B402" s="99" t="s">
        <v>251</v>
      </c>
      <c r="C402" s="98" t="s">
        <v>3</v>
      </c>
      <c r="D402" s="100">
        <v>39.582955097677278</v>
      </c>
      <c r="E402" s="100">
        <v>43.869464077105476</v>
      </c>
      <c r="F402" s="100">
        <v>45.84984584819474</v>
      </c>
      <c r="G402" s="177">
        <v>46.836421692498206</v>
      </c>
      <c r="H402" s="177">
        <v>47.730082529078999</v>
      </c>
      <c r="J402" s="101" t="s">
        <v>267</v>
      </c>
      <c r="K402" s="102" t="s">
        <v>267</v>
      </c>
      <c r="L402" s="101" t="s">
        <v>267</v>
      </c>
      <c r="M402" s="102" t="s">
        <v>267</v>
      </c>
      <c r="N402" s="103" t="s">
        <v>267</v>
      </c>
      <c r="O402" s="197"/>
      <c r="R402" s="209"/>
    </row>
    <row r="403" spans="1:18" ht="21" x14ac:dyDescent="0.25">
      <c r="A403" s="92">
        <v>402</v>
      </c>
      <c r="B403" s="93" t="s">
        <v>252</v>
      </c>
      <c r="C403" s="92" t="s">
        <v>3</v>
      </c>
      <c r="D403" s="94">
        <v>93.641034795646988</v>
      </c>
      <c r="E403" s="94">
        <v>94.483777314531238</v>
      </c>
      <c r="F403" s="94">
        <v>96.883536179582279</v>
      </c>
      <c r="G403" s="94">
        <v>92.370760641294453</v>
      </c>
      <c r="H403" s="94">
        <v>91.310617667347003</v>
      </c>
      <c r="J403" s="95" t="s">
        <v>267</v>
      </c>
      <c r="K403" s="96" t="s">
        <v>267</v>
      </c>
      <c r="L403" s="95" t="s">
        <v>267</v>
      </c>
      <c r="M403" s="96" t="s">
        <v>267</v>
      </c>
      <c r="N403" s="97" t="s">
        <v>267</v>
      </c>
      <c r="R403" s="209"/>
    </row>
    <row r="404" spans="1:18" ht="21" x14ac:dyDescent="0.25">
      <c r="A404" s="98">
        <v>403</v>
      </c>
      <c r="B404" s="99" t="s">
        <v>253</v>
      </c>
      <c r="C404" s="98" t="s">
        <v>3</v>
      </c>
      <c r="D404" s="100">
        <v>70.40967352163851</v>
      </c>
      <c r="E404" s="100">
        <v>71.031236776080704</v>
      </c>
      <c r="F404" s="100">
        <v>71.817127494343097</v>
      </c>
      <c r="G404" s="177">
        <v>68.1309701555749</v>
      </c>
      <c r="H404" s="177">
        <v>67.186009629286005</v>
      </c>
      <c r="J404" s="101" t="s">
        <v>267</v>
      </c>
      <c r="K404" s="102" t="s">
        <v>267</v>
      </c>
      <c r="L404" s="101" t="s">
        <v>267</v>
      </c>
      <c r="M404" s="102" t="s">
        <v>267</v>
      </c>
      <c r="N404" s="103" t="s">
        <v>267</v>
      </c>
      <c r="R404" s="209"/>
    </row>
    <row r="405" spans="1:18" ht="21" x14ac:dyDescent="0.25">
      <c r="A405" s="98">
        <v>404</v>
      </c>
      <c r="B405" s="99" t="s">
        <v>254</v>
      </c>
      <c r="C405" s="98" t="s">
        <v>3</v>
      </c>
      <c r="D405" s="100">
        <v>23.231361274008474</v>
      </c>
      <c r="E405" s="100">
        <v>23.452540538450542</v>
      </c>
      <c r="F405" s="100">
        <v>25.066408685239182</v>
      </c>
      <c r="G405" s="177">
        <v>24.23979048571956</v>
      </c>
      <c r="H405" s="177">
        <v>24.12460803806</v>
      </c>
      <c r="J405" s="101" t="s">
        <v>267</v>
      </c>
      <c r="K405" s="102" t="s">
        <v>267</v>
      </c>
      <c r="L405" s="101" t="s">
        <v>267</v>
      </c>
      <c r="M405" s="102" t="s">
        <v>267</v>
      </c>
      <c r="N405" s="103" t="s">
        <v>267</v>
      </c>
      <c r="R405" s="209"/>
    </row>
    <row r="406" spans="1:18" ht="21" x14ac:dyDescent="0.25">
      <c r="A406" s="92">
        <v>405</v>
      </c>
      <c r="B406" s="93" t="s">
        <v>255</v>
      </c>
      <c r="C406" s="92" t="s">
        <v>3</v>
      </c>
      <c r="D406" s="94">
        <v>80.904753824523283</v>
      </c>
      <c r="E406" s="94">
        <v>83.369097703768176</v>
      </c>
      <c r="F406" s="94">
        <v>85.264776523794012</v>
      </c>
      <c r="G406" s="176">
        <v>82.209115525409516</v>
      </c>
      <c r="H406" s="176">
        <v>83.092771966005998</v>
      </c>
      <c r="J406" s="95" t="s">
        <v>267</v>
      </c>
      <c r="K406" s="96" t="s">
        <v>267</v>
      </c>
      <c r="L406" s="95" t="s">
        <v>267</v>
      </c>
      <c r="M406" s="96" t="s">
        <v>267</v>
      </c>
      <c r="N406" s="97" t="s">
        <v>267</v>
      </c>
      <c r="R406" s="209"/>
    </row>
    <row r="407" spans="1:18" x14ac:dyDescent="0.25">
      <c r="A407" s="98">
        <v>406</v>
      </c>
      <c r="B407" s="99" t="s">
        <v>256</v>
      </c>
      <c r="C407" s="98" t="s">
        <v>3</v>
      </c>
      <c r="D407" s="100">
        <v>47.025708016664993</v>
      </c>
      <c r="E407" s="100">
        <v>48.40552741532855</v>
      </c>
      <c r="F407" s="100">
        <v>48.832179212315751</v>
      </c>
      <c r="G407" s="177">
        <v>45.811977114220774</v>
      </c>
      <c r="H407" s="177">
        <v>47.278779999363003</v>
      </c>
      <c r="J407" s="101" t="s">
        <v>267</v>
      </c>
      <c r="K407" s="102" t="s">
        <v>267</v>
      </c>
      <c r="L407" s="101" t="s">
        <v>267</v>
      </c>
      <c r="M407" s="102" t="s">
        <v>267</v>
      </c>
      <c r="N407" s="103" t="s">
        <v>267</v>
      </c>
      <c r="R407" s="209"/>
    </row>
    <row r="408" spans="1:18" ht="21" x14ac:dyDescent="0.25">
      <c r="A408" s="98">
        <v>407</v>
      </c>
      <c r="B408" s="99" t="s">
        <v>257</v>
      </c>
      <c r="C408" s="98" t="s">
        <v>3</v>
      </c>
      <c r="D408" s="100">
        <v>33.879045807858297</v>
      </c>
      <c r="E408" s="100">
        <v>34.963570288439627</v>
      </c>
      <c r="F408" s="100">
        <v>36.432597311478268</v>
      </c>
      <c r="G408" s="177">
        <v>36.397138411188742</v>
      </c>
      <c r="H408" s="177">
        <v>35.813991966643002</v>
      </c>
      <c r="J408" s="101" t="s">
        <v>267</v>
      </c>
      <c r="K408" s="102" t="s">
        <v>267</v>
      </c>
      <c r="L408" s="101" t="s">
        <v>267</v>
      </c>
      <c r="M408" s="102" t="s">
        <v>267</v>
      </c>
      <c r="N408" s="103" t="s">
        <v>267</v>
      </c>
      <c r="R408" s="209"/>
    </row>
    <row r="409" spans="1:18" ht="21" x14ac:dyDescent="0.25">
      <c r="A409" s="92">
        <v>408</v>
      </c>
      <c r="B409" s="93" t="s">
        <v>258</v>
      </c>
      <c r="C409" s="92" t="s">
        <v>3</v>
      </c>
      <c r="D409" s="94">
        <v>51.858133852554005</v>
      </c>
      <c r="E409" s="94">
        <v>45.973987248200942</v>
      </c>
      <c r="F409" s="94">
        <v>51.648568076688512</v>
      </c>
      <c r="G409" s="176">
        <v>53.170150072687392</v>
      </c>
      <c r="H409" s="176">
        <v>55.531214618847997</v>
      </c>
      <c r="J409" s="95" t="s">
        <v>267</v>
      </c>
      <c r="K409" s="96" t="s">
        <v>267</v>
      </c>
      <c r="L409" s="95" t="s">
        <v>267</v>
      </c>
      <c r="M409" s="96" t="s">
        <v>267</v>
      </c>
      <c r="N409" s="97" t="s">
        <v>267</v>
      </c>
      <c r="R409" s="209"/>
    </row>
    <row r="410" spans="1:18" ht="21" x14ac:dyDescent="0.25">
      <c r="A410" s="98">
        <v>409</v>
      </c>
      <c r="B410" s="99" t="s">
        <v>259</v>
      </c>
      <c r="C410" s="98" t="s">
        <v>3</v>
      </c>
      <c r="D410" s="100">
        <v>23.392850310239702</v>
      </c>
      <c r="E410" s="100">
        <v>18.407511010762018</v>
      </c>
      <c r="F410" s="100">
        <v>23.572008980687787</v>
      </c>
      <c r="G410" s="177">
        <v>25.380638492393441</v>
      </c>
      <c r="H410" s="177">
        <v>27.16834708939</v>
      </c>
      <c r="J410" s="101" t="s">
        <v>267</v>
      </c>
      <c r="K410" s="102" t="s">
        <v>267</v>
      </c>
      <c r="L410" s="101" t="s">
        <v>267</v>
      </c>
      <c r="M410" s="102" t="s">
        <v>267</v>
      </c>
      <c r="N410" s="103" t="s">
        <v>267</v>
      </c>
      <c r="R410" s="209"/>
    </row>
    <row r="411" spans="1:18" ht="21" x14ac:dyDescent="0.25">
      <c r="A411" s="104">
        <v>410</v>
      </c>
      <c r="B411" s="105" t="s">
        <v>260</v>
      </c>
      <c r="C411" s="104" t="s">
        <v>3</v>
      </c>
      <c r="D411" s="106">
        <v>28.465283542314307</v>
      </c>
      <c r="E411" s="106">
        <v>27.566476237438923</v>
      </c>
      <c r="F411" s="106">
        <v>28.076559096000725</v>
      </c>
      <c r="G411" s="178">
        <v>27.789511580293951</v>
      </c>
      <c r="H411" s="178">
        <v>28.362867529458001</v>
      </c>
      <c r="J411" s="107" t="s">
        <v>267</v>
      </c>
      <c r="K411" s="108" t="s">
        <v>267</v>
      </c>
      <c r="L411" s="107" t="s">
        <v>267</v>
      </c>
      <c r="M411" s="102" t="s">
        <v>267</v>
      </c>
      <c r="N411" s="103" t="s">
        <v>267</v>
      </c>
      <c r="R411" s="209"/>
    </row>
    <row r="412" spans="1:18" ht="15" customHeight="1" x14ac:dyDescent="0.25">
      <c r="A412" s="109" t="s">
        <v>269</v>
      </c>
      <c r="B412" s="109"/>
      <c r="C412" s="109"/>
      <c r="D412" s="109"/>
      <c r="E412" s="109"/>
      <c r="F412" s="109"/>
      <c r="G412" s="206"/>
      <c r="H412" s="179"/>
      <c r="J412" s="109"/>
      <c r="K412" s="109"/>
      <c r="L412" s="109"/>
      <c r="M412" s="109"/>
      <c r="N412" s="110"/>
      <c r="R412" s="209"/>
    </row>
    <row r="413" spans="1:18" x14ac:dyDescent="0.25">
      <c r="A413" s="111" t="s">
        <v>270</v>
      </c>
      <c r="B413" s="111"/>
      <c r="C413" s="111"/>
      <c r="D413" s="111"/>
      <c r="E413" s="111"/>
      <c r="F413" s="111"/>
      <c r="G413" s="180"/>
      <c r="H413" s="180"/>
      <c r="J413" s="111"/>
      <c r="K413" s="111"/>
      <c r="L413" s="111"/>
      <c r="M413" s="111"/>
      <c r="N413" s="112"/>
      <c r="R413" s="209"/>
    </row>
    <row r="414" spans="1:18" ht="15" customHeight="1" x14ac:dyDescent="0.25">
      <c r="A414" s="111" t="s">
        <v>271</v>
      </c>
      <c r="B414" s="113"/>
      <c r="C414" s="113"/>
      <c r="D414" s="113"/>
      <c r="E414" s="113"/>
      <c r="F414" s="113"/>
      <c r="G414" s="181"/>
      <c r="H414" s="181"/>
      <c r="J414" s="113"/>
      <c r="K414" s="113"/>
      <c r="L414" s="113"/>
      <c r="M414" s="113"/>
      <c r="N414" s="114"/>
      <c r="R414" s="209"/>
    </row>
    <row r="415" spans="1:18" x14ac:dyDescent="0.25">
      <c r="A415" s="111" t="s">
        <v>272</v>
      </c>
      <c r="B415" s="111"/>
      <c r="C415" s="111"/>
      <c r="D415" s="111"/>
      <c r="E415" s="111"/>
      <c r="F415" s="111"/>
      <c r="G415" s="180"/>
      <c r="H415" s="180"/>
      <c r="J415" s="111"/>
      <c r="K415" s="111"/>
      <c r="L415" s="111"/>
      <c r="M415" s="111"/>
      <c r="N415" s="112"/>
      <c r="R415" s="209"/>
    </row>
    <row r="416" spans="1:18" x14ac:dyDescent="0.25">
      <c r="A416" s="111"/>
      <c r="B416" s="111"/>
      <c r="C416" s="111"/>
      <c r="D416" s="111"/>
      <c r="E416" s="111"/>
      <c r="F416" s="111"/>
      <c r="G416" s="180"/>
      <c r="H416" s="180"/>
      <c r="J416" s="111"/>
      <c r="K416" s="111"/>
      <c r="L416" s="111"/>
      <c r="M416" s="111"/>
      <c r="N416" s="112"/>
      <c r="R416" s="209"/>
    </row>
    <row r="417" spans="1:18" x14ac:dyDescent="0.25">
      <c r="B417" s="219" t="s">
        <v>263</v>
      </c>
      <c r="C417" s="219"/>
      <c r="D417" s="116" t="s">
        <v>316</v>
      </c>
      <c r="E417" s="116">
        <f>E1</f>
        <v>43830</v>
      </c>
      <c r="F417" s="116">
        <f t="shared" ref="F417:G417" si="45">F1</f>
        <v>43921</v>
      </c>
      <c r="G417" s="116" t="str">
        <f t="shared" si="45"/>
        <v>30.06.2020</v>
      </c>
      <c r="H417" s="116">
        <v>44104</v>
      </c>
      <c r="R417" s="209"/>
    </row>
    <row r="418" spans="1:18" x14ac:dyDescent="0.25">
      <c r="A418" s="118">
        <v>411</v>
      </c>
      <c r="B418" s="119" t="s">
        <v>273</v>
      </c>
      <c r="C418" s="120" t="s">
        <v>261</v>
      </c>
      <c r="D418" s="121">
        <v>28875.4</v>
      </c>
      <c r="E418" s="121">
        <v>29815.599999999999</v>
      </c>
      <c r="F418" s="121">
        <v>25317.7</v>
      </c>
      <c r="G418" s="121">
        <v>23288.2</v>
      </c>
      <c r="H418" s="182" t="s">
        <v>317</v>
      </c>
      <c r="R418" s="209"/>
    </row>
    <row r="419" spans="1:18" x14ac:dyDescent="0.25">
      <c r="A419" s="118">
        <v>412</v>
      </c>
      <c r="B419" s="119" t="s">
        <v>274</v>
      </c>
      <c r="C419" s="120" t="s">
        <v>261</v>
      </c>
      <c r="D419" s="121">
        <v>109280.32665595386</v>
      </c>
      <c r="E419" s="121">
        <v>110046.05163701157</v>
      </c>
      <c r="F419" s="121">
        <v>110418.90000000001</v>
      </c>
      <c r="G419" s="121">
        <v>107296.9</v>
      </c>
      <c r="H419" s="182" t="s">
        <v>317</v>
      </c>
      <c r="R419" s="209"/>
    </row>
    <row r="420" spans="1:18" x14ac:dyDescent="0.25">
      <c r="A420" s="118">
        <v>413</v>
      </c>
      <c r="B420" s="119" t="s">
        <v>275</v>
      </c>
      <c r="C420" s="120" t="s">
        <v>262</v>
      </c>
      <c r="D420" s="121" t="s">
        <v>281</v>
      </c>
      <c r="E420" s="121">
        <v>146.74509800000001</v>
      </c>
      <c r="F420" s="121" t="s">
        <v>281</v>
      </c>
      <c r="G420" s="182" t="s">
        <v>281</v>
      </c>
      <c r="H420" s="182" t="s">
        <v>281</v>
      </c>
      <c r="R420" s="209"/>
    </row>
    <row r="421" spans="1:18" x14ac:dyDescent="0.25">
      <c r="G421" s="192"/>
      <c r="R421" s="209"/>
    </row>
    <row r="422" spans="1:18" x14ac:dyDescent="0.25">
      <c r="B422" s="220" t="s">
        <v>282</v>
      </c>
      <c r="C422" s="221"/>
      <c r="D422" s="183" t="str">
        <f t="shared" ref="D422:G422" si="46">D417</f>
        <v>30.09.2019</v>
      </c>
      <c r="E422" s="183">
        <f t="shared" si="46"/>
        <v>43830</v>
      </c>
      <c r="F422" s="183">
        <f t="shared" si="46"/>
        <v>43921</v>
      </c>
      <c r="G422" s="183" t="str">
        <f t="shared" si="46"/>
        <v>30.06.2020</v>
      </c>
      <c r="H422" s="183">
        <v>44104</v>
      </c>
      <c r="I422" s="126"/>
      <c r="J422" s="126"/>
      <c r="K422" s="126"/>
      <c r="L422" s="126"/>
      <c r="M422" s="126"/>
      <c r="N422" s="126"/>
      <c r="R422" s="209"/>
    </row>
    <row r="423" spans="1:18" x14ac:dyDescent="0.25">
      <c r="B423" s="1" t="s">
        <v>283</v>
      </c>
      <c r="C423" s="2" t="s">
        <v>2</v>
      </c>
      <c r="D423" s="10">
        <v>33551074</v>
      </c>
      <c r="E423" s="10">
        <v>47822680</v>
      </c>
      <c r="F423" s="10">
        <v>11173883</v>
      </c>
      <c r="G423" s="184">
        <v>21103064</v>
      </c>
      <c r="H423" s="184">
        <v>33217568</v>
      </c>
      <c r="I423" s="127"/>
      <c r="J423" s="128">
        <f>H423/D423-1</f>
        <v>-9.9402481124747366E-3</v>
      </c>
      <c r="K423" s="9">
        <f>H423-D423</f>
        <v>-333506</v>
      </c>
      <c r="L423" s="128" t="s">
        <v>267</v>
      </c>
      <c r="M423" s="128" t="s">
        <v>267</v>
      </c>
      <c r="N423" s="128" t="s">
        <v>267</v>
      </c>
      <c r="R423" s="209"/>
    </row>
    <row r="424" spans="1:18" x14ac:dyDescent="0.25">
      <c r="B424" s="3" t="s">
        <v>194</v>
      </c>
      <c r="C424" s="4" t="s">
        <v>2</v>
      </c>
      <c r="D424" s="11">
        <v>586280</v>
      </c>
      <c r="E424" s="11">
        <v>839070</v>
      </c>
      <c r="F424" s="11">
        <v>263965</v>
      </c>
      <c r="G424" s="185">
        <v>493906</v>
      </c>
      <c r="H424" s="185">
        <v>801786</v>
      </c>
      <c r="I424" s="127"/>
      <c r="J424" s="128">
        <f>H424/D424-1</f>
        <v>0.36758204270996786</v>
      </c>
      <c r="K424" s="9">
        <f>H424-D424</f>
        <v>215506</v>
      </c>
      <c r="L424" s="128" t="s">
        <v>267</v>
      </c>
      <c r="M424" s="128" t="s">
        <v>267</v>
      </c>
      <c r="N424" s="128">
        <f>H424/H423</f>
        <v>2.4137408253367614E-2</v>
      </c>
      <c r="R424" s="209"/>
    </row>
    <row r="425" spans="1:18" x14ac:dyDescent="0.25">
      <c r="B425" s="154" t="s">
        <v>279</v>
      </c>
      <c r="C425" s="6" t="s">
        <v>2</v>
      </c>
      <c r="D425" s="155">
        <v>116454</v>
      </c>
      <c r="E425" s="155">
        <v>185823</v>
      </c>
      <c r="F425" s="186">
        <v>70919</v>
      </c>
      <c r="G425" s="186">
        <v>134844</v>
      </c>
      <c r="H425" s="186">
        <v>285866</v>
      </c>
      <c r="I425" s="157"/>
      <c r="J425" s="128" t="s">
        <v>267</v>
      </c>
      <c r="K425" s="128" t="s">
        <v>267</v>
      </c>
      <c r="L425" s="128" t="s">
        <v>267</v>
      </c>
      <c r="M425" s="128" t="s">
        <v>267</v>
      </c>
      <c r="N425" s="128">
        <f>H425/H424</f>
        <v>0.35653653219188164</v>
      </c>
      <c r="R425" s="209"/>
    </row>
    <row r="426" spans="1:18" x14ac:dyDescent="0.25">
      <c r="B426" s="154" t="s">
        <v>14</v>
      </c>
      <c r="C426" s="6" t="s">
        <v>2</v>
      </c>
      <c r="D426" s="156">
        <v>76555</v>
      </c>
      <c r="E426" s="156">
        <v>107766</v>
      </c>
      <c r="F426" s="156">
        <v>45148</v>
      </c>
      <c r="G426" s="186">
        <v>62183</v>
      </c>
      <c r="H426" s="186">
        <v>101369</v>
      </c>
      <c r="I426" s="127"/>
      <c r="J426" s="128">
        <f t="shared" ref="J426:J437" si="47">H426/D426-1</f>
        <v>0.32413297629155502</v>
      </c>
      <c r="K426" s="9">
        <f t="shared" ref="K426:K437" si="48">H426-D426</f>
        <v>24814</v>
      </c>
      <c r="L426" s="128" t="s">
        <v>267</v>
      </c>
      <c r="M426" s="128" t="s">
        <v>267</v>
      </c>
      <c r="N426" s="128">
        <f>H426/H424</f>
        <v>0.12642899726360898</v>
      </c>
      <c r="P426" s="201"/>
      <c r="R426" s="209"/>
    </row>
    <row r="427" spans="1:18" x14ac:dyDescent="0.25">
      <c r="B427" s="154" t="s">
        <v>15</v>
      </c>
      <c r="C427" s="6" t="s">
        <v>2</v>
      </c>
      <c r="D427" s="156">
        <v>333964</v>
      </c>
      <c r="E427" s="156">
        <v>462623</v>
      </c>
      <c r="F427" s="156">
        <v>124677</v>
      </c>
      <c r="G427" s="186">
        <v>240804</v>
      </c>
      <c r="H427" s="186">
        <v>376628</v>
      </c>
      <c r="I427" s="127"/>
      <c r="J427" s="128">
        <f t="shared" si="47"/>
        <v>0.12775029643913705</v>
      </c>
      <c r="K427" s="9">
        <f t="shared" si="48"/>
        <v>42664</v>
      </c>
      <c r="L427" s="128" t="s">
        <v>267</v>
      </c>
      <c r="M427" s="128" t="s">
        <v>267</v>
      </c>
      <c r="N427" s="128">
        <f>H427/H424</f>
        <v>0.46973631367971003</v>
      </c>
      <c r="P427" s="201"/>
      <c r="R427" s="209"/>
    </row>
    <row r="428" spans="1:18" x14ac:dyDescent="0.25">
      <c r="B428" s="154" t="s">
        <v>16</v>
      </c>
      <c r="C428" s="6" t="s">
        <v>2</v>
      </c>
      <c r="D428" s="156">
        <v>311619</v>
      </c>
      <c r="E428" s="156">
        <v>447489</v>
      </c>
      <c r="F428" s="156">
        <v>136698</v>
      </c>
      <c r="G428" s="186">
        <v>234940</v>
      </c>
      <c r="H428" s="186">
        <v>367601</v>
      </c>
      <c r="I428" s="127"/>
      <c r="J428" s="128">
        <f t="shared" si="47"/>
        <v>0.17964886608326203</v>
      </c>
      <c r="K428" s="9">
        <f t="shared" si="48"/>
        <v>55982</v>
      </c>
      <c r="L428" s="128" t="s">
        <v>267</v>
      </c>
      <c r="M428" s="128" t="s">
        <v>267</v>
      </c>
      <c r="N428" s="128">
        <f>H428/H423</f>
        <v>1.1066463384676446E-2</v>
      </c>
      <c r="P428" s="201"/>
      <c r="R428" s="209"/>
    </row>
    <row r="429" spans="1:18" x14ac:dyDescent="0.25">
      <c r="B429" s="154" t="s">
        <v>284</v>
      </c>
      <c r="C429" s="6" t="s">
        <v>2</v>
      </c>
      <c r="D429" s="156">
        <v>29860846</v>
      </c>
      <c r="E429" s="156">
        <v>42704403</v>
      </c>
      <c r="F429" s="156">
        <v>9799514</v>
      </c>
      <c r="G429" s="186">
        <v>18593160</v>
      </c>
      <c r="H429" s="186">
        <v>29483443</v>
      </c>
      <c r="I429" s="127"/>
      <c r="J429" s="128">
        <f t="shared" si="47"/>
        <v>-1.2638724301381132E-2</v>
      </c>
      <c r="K429" s="9">
        <f t="shared" si="48"/>
        <v>-377403</v>
      </c>
      <c r="L429" s="128" t="s">
        <v>267</v>
      </c>
      <c r="M429" s="128" t="s">
        <v>267</v>
      </c>
      <c r="N429" s="128">
        <f>H429/H423</f>
        <v>0.88758584011930075</v>
      </c>
      <c r="P429" s="201"/>
      <c r="R429" s="209"/>
    </row>
    <row r="430" spans="1:18" x14ac:dyDescent="0.25">
      <c r="B430" s="3" t="s">
        <v>285</v>
      </c>
      <c r="C430" s="4" t="s">
        <v>2</v>
      </c>
      <c r="D430" s="11">
        <v>1520611</v>
      </c>
      <c r="E430" s="11">
        <v>2080716</v>
      </c>
      <c r="F430" s="11">
        <v>511925</v>
      </c>
      <c r="G430" s="185">
        <v>893337</v>
      </c>
      <c r="H430" s="185">
        <v>1429837</v>
      </c>
      <c r="I430" s="127"/>
      <c r="J430" s="128">
        <f t="shared" si="47"/>
        <v>-5.9695740725274282E-2</v>
      </c>
      <c r="K430" s="9">
        <f t="shared" si="48"/>
        <v>-90774</v>
      </c>
      <c r="L430" s="128" t="s">
        <v>267</v>
      </c>
      <c r="M430" s="128" t="s">
        <v>267</v>
      </c>
      <c r="N430" s="128">
        <f>H430/H429</f>
        <v>4.8496269584254459E-2</v>
      </c>
      <c r="R430" s="209"/>
    </row>
    <row r="431" spans="1:18" ht="22.5" x14ac:dyDescent="0.25">
      <c r="B431" s="5" t="s">
        <v>129</v>
      </c>
      <c r="C431" s="4" t="s">
        <v>2</v>
      </c>
      <c r="D431" s="11">
        <v>728811</v>
      </c>
      <c r="E431" s="11">
        <v>994932</v>
      </c>
      <c r="F431" s="11">
        <v>234370</v>
      </c>
      <c r="G431" s="185">
        <v>420336</v>
      </c>
      <c r="H431" s="185">
        <v>628352</v>
      </c>
      <c r="I431" s="127"/>
      <c r="J431" s="128">
        <f t="shared" si="47"/>
        <v>-0.13783957706456129</v>
      </c>
      <c r="K431" s="9">
        <f t="shared" si="48"/>
        <v>-100459</v>
      </c>
      <c r="L431" s="128" t="s">
        <v>267</v>
      </c>
      <c r="M431" s="128" t="s">
        <v>267</v>
      </c>
      <c r="N431" s="128">
        <f>H431/H423</f>
        <v>1.8916255398348247E-2</v>
      </c>
      <c r="R431" s="209"/>
    </row>
    <row r="432" spans="1:18" x14ac:dyDescent="0.25">
      <c r="B432" s="3" t="s">
        <v>285</v>
      </c>
      <c r="C432" s="4" t="s">
        <v>2</v>
      </c>
      <c r="D432" s="11">
        <v>501931</v>
      </c>
      <c r="E432" s="11">
        <v>685104</v>
      </c>
      <c r="F432" s="11">
        <v>159261</v>
      </c>
      <c r="G432" s="185">
        <v>283342</v>
      </c>
      <c r="H432" s="185">
        <v>429660</v>
      </c>
      <c r="I432" s="127"/>
      <c r="J432" s="128">
        <f t="shared" si="47"/>
        <v>-0.14398592635242691</v>
      </c>
      <c r="K432" s="9">
        <f t="shared" si="48"/>
        <v>-72271</v>
      </c>
      <c r="L432" s="128" t="s">
        <v>267</v>
      </c>
      <c r="M432" s="128" t="s">
        <v>267</v>
      </c>
      <c r="N432" s="128">
        <f>H432/H431</f>
        <v>0.68378870442045225</v>
      </c>
      <c r="R432" s="209"/>
    </row>
    <row r="433" spans="2:18" x14ac:dyDescent="0.25">
      <c r="B433" s="5" t="s">
        <v>130</v>
      </c>
      <c r="C433" s="4" t="s">
        <v>2</v>
      </c>
      <c r="D433" s="11">
        <v>13035</v>
      </c>
      <c r="E433" s="11">
        <v>18396</v>
      </c>
      <c r="F433" s="11">
        <v>4933</v>
      </c>
      <c r="G433" s="185">
        <v>8455</v>
      </c>
      <c r="H433" s="185">
        <v>12939</v>
      </c>
      <c r="I433" s="127"/>
      <c r="J433" s="128">
        <f t="shared" si="47"/>
        <v>-7.3647871116225838E-3</v>
      </c>
      <c r="K433" s="9">
        <f t="shared" si="48"/>
        <v>-96</v>
      </c>
      <c r="L433" s="128" t="s">
        <v>267</v>
      </c>
      <c r="M433" s="128" t="s">
        <v>267</v>
      </c>
      <c r="N433" s="128">
        <f>H433/H423</f>
        <v>3.8952279709339346E-4</v>
      </c>
      <c r="R433" s="209"/>
    </row>
    <row r="434" spans="2:18" x14ac:dyDescent="0.25">
      <c r="B434" s="5" t="s">
        <v>20</v>
      </c>
      <c r="C434" s="4" t="s">
        <v>2</v>
      </c>
      <c r="D434" s="11">
        <v>1674908</v>
      </c>
      <c r="E434" s="11">
        <v>2283914</v>
      </c>
      <c r="F434" s="11">
        <v>600883</v>
      </c>
      <c r="G434" s="185">
        <v>1075464</v>
      </c>
      <c r="H434" s="185">
        <v>1493680</v>
      </c>
      <c r="I434" s="127"/>
      <c r="J434" s="128">
        <f t="shared" si="47"/>
        <v>-0.10820176391777936</v>
      </c>
      <c r="K434" s="9">
        <f t="shared" si="48"/>
        <v>-181228</v>
      </c>
      <c r="L434" s="128" t="s">
        <v>267</v>
      </c>
      <c r="M434" s="128" t="s">
        <v>267</v>
      </c>
      <c r="N434" s="128">
        <f>H434/H423</f>
        <v>4.4966567088836847E-2</v>
      </c>
      <c r="R434" s="209"/>
    </row>
    <row r="435" spans="2:18" x14ac:dyDescent="0.25">
      <c r="B435" s="3" t="s">
        <v>285</v>
      </c>
      <c r="C435" s="4" t="s">
        <v>2</v>
      </c>
      <c r="D435" s="11">
        <v>1457557</v>
      </c>
      <c r="E435" s="11">
        <v>1988825</v>
      </c>
      <c r="F435" s="11">
        <v>523494</v>
      </c>
      <c r="G435" s="185">
        <v>935362</v>
      </c>
      <c r="H435" s="185">
        <v>1301518</v>
      </c>
      <c r="I435" s="127"/>
      <c r="J435" s="128">
        <f t="shared" si="47"/>
        <v>-0.1070551614791051</v>
      </c>
      <c r="K435" s="9">
        <f t="shared" si="48"/>
        <v>-156039</v>
      </c>
      <c r="L435" s="128" t="s">
        <v>267</v>
      </c>
      <c r="M435" s="128" t="s">
        <v>267</v>
      </c>
      <c r="N435" s="128">
        <f>H435/H434</f>
        <v>0.87134995447485408</v>
      </c>
      <c r="R435" s="209"/>
    </row>
    <row r="436" spans="2:18" x14ac:dyDescent="0.25">
      <c r="B436" s="1" t="s">
        <v>286</v>
      </c>
      <c r="C436" s="2" t="s">
        <v>2</v>
      </c>
      <c r="D436" s="10">
        <v>11999558</v>
      </c>
      <c r="E436" s="10">
        <v>14271606</v>
      </c>
      <c r="F436" s="10">
        <v>11173883</v>
      </c>
      <c r="G436" s="184">
        <v>9929181</v>
      </c>
      <c r="H436" s="184">
        <v>12114497</v>
      </c>
      <c r="I436" s="129"/>
      <c r="J436" s="128">
        <f t="shared" si="47"/>
        <v>9.5786028118702848E-3</v>
      </c>
      <c r="K436" s="9">
        <f t="shared" si="48"/>
        <v>114939</v>
      </c>
      <c r="L436" s="128">
        <f>H436/G436-1</f>
        <v>0.22009025719241104</v>
      </c>
      <c r="M436" s="9">
        <f>H436-G436</f>
        <v>2185316</v>
      </c>
      <c r="N436" s="128" t="s">
        <v>267</v>
      </c>
      <c r="R436" s="209"/>
    </row>
    <row r="437" spans="2:18" x14ac:dyDescent="0.25">
      <c r="B437" s="3" t="s">
        <v>287</v>
      </c>
      <c r="C437" s="4" t="s">
        <v>2</v>
      </c>
      <c r="D437" s="11">
        <v>210236</v>
      </c>
      <c r="E437" s="11">
        <v>252790</v>
      </c>
      <c r="F437" s="11">
        <v>263965</v>
      </c>
      <c r="G437" s="185">
        <v>229941</v>
      </c>
      <c r="H437" s="185">
        <v>307880</v>
      </c>
      <c r="I437" s="129"/>
      <c r="J437" s="128">
        <f t="shared" si="47"/>
        <v>0.46444947582716556</v>
      </c>
      <c r="K437" s="9">
        <f t="shared" si="48"/>
        <v>97644</v>
      </c>
      <c r="L437" s="128">
        <f t="shared" ref="L437:L448" si="49">H437/G437-1</f>
        <v>0.33895216599040623</v>
      </c>
      <c r="M437" s="9">
        <f t="shared" ref="M437:M448" si="50">H437-G437</f>
        <v>77939</v>
      </c>
      <c r="N437" s="128">
        <f>H437/H436</f>
        <v>2.5414179391847636E-2</v>
      </c>
      <c r="R437" s="209"/>
    </row>
    <row r="438" spans="2:18" x14ac:dyDescent="0.25">
      <c r="B438" s="154" t="s">
        <v>279</v>
      </c>
      <c r="C438" s="6" t="s">
        <v>2</v>
      </c>
      <c r="D438" s="155">
        <v>56498</v>
      </c>
      <c r="E438" s="155">
        <v>69369</v>
      </c>
      <c r="F438" s="155">
        <v>70919</v>
      </c>
      <c r="G438" s="186">
        <v>63925</v>
      </c>
      <c r="H438" s="186">
        <v>151022</v>
      </c>
      <c r="I438" s="158"/>
      <c r="J438" s="128" t="s">
        <v>267</v>
      </c>
      <c r="K438" s="128" t="s">
        <v>267</v>
      </c>
      <c r="L438" s="128">
        <f t="shared" si="49"/>
        <v>1.362487289792726</v>
      </c>
      <c r="M438" s="9">
        <f t="shared" si="50"/>
        <v>87097</v>
      </c>
      <c r="N438" s="128">
        <f>H438/H437</f>
        <v>0.49052228140834092</v>
      </c>
      <c r="R438" s="209"/>
    </row>
    <row r="439" spans="2:18" x14ac:dyDescent="0.25">
      <c r="B439" s="5" t="s">
        <v>14</v>
      </c>
      <c r="C439" s="4" t="s">
        <v>2</v>
      </c>
      <c r="D439" s="11">
        <v>28658</v>
      </c>
      <c r="E439" s="11">
        <v>31211</v>
      </c>
      <c r="F439" s="11">
        <v>45148</v>
      </c>
      <c r="G439" s="185">
        <v>17035</v>
      </c>
      <c r="H439" s="185">
        <v>39186</v>
      </c>
      <c r="I439" s="129"/>
      <c r="J439" s="128">
        <f t="shared" ref="J439:J463" si="51">H439/D439-1</f>
        <v>0.36736687835857351</v>
      </c>
      <c r="K439" s="9">
        <f t="shared" ref="K439:K463" si="52">H439-D439</f>
        <v>10528</v>
      </c>
      <c r="L439" s="128">
        <f t="shared" si="49"/>
        <v>1.3003228646903433</v>
      </c>
      <c r="M439" s="9">
        <f t="shared" si="50"/>
        <v>22151</v>
      </c>
      <c r="N439" s="128">
        <f>H439/H437</f>
        <v>0.12727686111472003</v>
      </c>
      <c r="R439" s="209"/>
    </row>
    <row r="440" spans="2:18" x14ac:dyDescent="0.25">
      <c r="B440" s="5" t="s">
        <v>15</v>
      </c>
      <c r="C440" s="4" t="s">
        <v>2</v>
      </c>
      <c r="D440" s="11">
        <v>107760</v>
      </c>
      <c r="E440" s="11">
        <v>128659</v>
      </c>
      <c r="F440" s="11">
        <v>124677</v>
      </c>
      <c r="G440" s="185">
        <v>116127</v>
      </c>
      <c r="H440" s="185">
        <v>135824</v>
      </c>
      <c r="I440" s="129"/>
      <c r="J440" s="128">
        <f t="shared" si="51"/>
        <v>0.26043058648849304</v>
      </c>
      <c r="K440" s="9">
        <f t="shared" si="52"/>
        <v>28064</v>
      </c>
      <c r="L440" s="128">
        <f t="shared" si="49"/>
        <v>0.16961602383597274</v>
      </c>
      <c r="M440" s="9">
        <f t="shared" si="50"/>
        <v>19697</v>
      </c>
      <c r="N440" s="128">
        <f>H440/H437</f>
        <v>0.4411588930752241</v>
      </c>
      <c r="R440" s="209"/>
    </row>
    <row r="441" spans="2:18" x14ac:dyDescent="0.25">
      <c r="B441" s="5" t="s">
        <v>288</v>
      </c>
      <c r="C441" s="4" t="s">
        <v>2</v>
      </c>
      <c r="D441" s="11">
        <v>94146</v>
      </c>
      <c r="E441" s="11">
        <v>135870</v>
      </c>
      <c r="F441" s="11">
        <v>136698</v>
      </c>
      <c r="G441" s="185">
        <v>98242</v>
      </c>
      <c r="H441" s="185">
        <v>132661</v>
      </c>
      <c r="I441" s="129"/>
      <c r="J441" s="128">
        <f t="shared" si="51"/>
        <v>0.4090986340364966</v>
      </c>
      <c r="K441" s="9">
        <f t="shared" si="52"/>
        <v>38515</v>
      </c>
      <c r="L441" s="128">
        <f t="shared" si="49"/>
        <v>0.35034913784328503</v>
      </c>
      <c r="M441" s="9">
        <f t="shared" si="50"/>
        <v>34419</v>
      </c>
      <c r="N441" s="128">
        <f>H441/H436</f>
        <v>1.0950599104527411E-2</v>
      </c>
      <c r="R441" s="209"/>
    </row>
    <row r="442" spans="2:18" x14ac:dyDescent="0.25">
      <c r="B442" s="5" t="s">
        <v>289</v>
      </c>
      <c r="C442" s="4" t="s">
        <v>2</v>
      </c>
      <c r="D442" s="11">
        <v>10779273</v>
      </c>
      <c r="E442" s="11">
        <v>12843557</v>
      </c>
      <c r="F442" s="11">
        <v>9799514</v>
      </c>
      <c r="G442" s="185">
        <v>8793646</v>
      </c>
      <c r="H442" s="185">
        <v>10890283</v>
      </c>
      <c r="I442" s="129"/>
      <c r="J442" s="128">
        <f t="shared" si="51"/>
        <v>1.0298468180553577E-2</v>
      </c>
      <c r="K442" s="9">
        <f t="shared" si="52"/>
        <v>111010</v>
      </c>
      <c r="L442" s="128">
        <f t="shared" si="49"/>
        <v>0.23842635921436917</v>
      </c>
      <c r="M442" s="9">
        <f t="shared" si="50"/>
        <v>2096637</v>
      </c>
      <c r="N442" s="128">
        <f>H442/H436</f>
        <v>0.89894636153692553</v>
      </c>
      <c r="R442" s="209"/>
    </row>
    <row r="443" spans="2:18" x14ac:dyDescent="0.25">
      <c r="B443" s="3" t="s">
        <v>285</v>
      </c>
      <c r="C443" s="4" t="s">
        <v>2</v>
      </c>
      <c r="D443" s="11">
        <v>705263</v>
      </c>
      <c r="E443" s="11">
        <v>560105</v>
      </c>
      <c r="F443" s="11">
        <v>511925</v>
      </c>
      <c r="G443" s="185">
        <v>381412</v>
      </c>
      <c r="H443" s="185">
        <v>536500</v>
      </c>
      <c r="I443" s="129"/>
      <c r="J443" s="128">
        <f t="shared" si="51"/>
        <v>-0.23929087446810626</v>
      </c>
      <c r="K443" s="9">
        <f t="shared" si="52"/>
        <v>-168763</v>
      </c>
      <c r="L443" s="128">
        <f t="shared" si="49"/>
        <v>0.40661541849758276</v>
      </c>
      <c r="M443" s="9">
        <f t="shared" si="50"/>
        <v>155088</v>
      </c>
      <c r="N443" s="128">
        <f>H443/H442</f>
        <v>4.9264100850271754E-2</v>
      </c>
      <c r="R443" s="209"/>
    </row>
    <row r="444" spans="2:18" ht="22.5" x14ac:dyDescent="0.25">
      <c r="B444" s="5" t="s">
        <v>290</v>
      </c>
      <c r="C444" s="4" t="s">
        <v>2</v>
      </c>
      <c r="D444" s="11">
        <v>269492</v>
      </c>
      <c r="E444" s="11">
        <v>266121</v>
      </c>
      <c r="F444" s="11">
        <v>234370</v>
      </c>
      <c r="G444" s="185">
        <v>185966</v>
      </c>
      <c r="H444" s="185">
        <v>208009</v>
      </c>
      <c r="I444" s="129"/>
      <c r="J444" s="128">
        <f t="shared" si="51"/>
        <v>-0.22814406364567408</v>
      </c>
      <c r="K444" s="9">
        <f t="shared" si="52"/>
        <v>-61483</v>
      </c>
      <c r="L444" s="128">
        <f t="shared" si="49"/>
        <v>0.11853241990471375</v>
      </c>
      <c r="M444" s="9">
        <f t="shared" si="50"/>
        <v>22043</v>
      </c>
      <c r="N444" s="128">
        <f>H444/H436</f>
        <v>1.7170254778221497E-2</v>
      </c>
      <c r="R444" s="209"/>
    </row>
    <row r="445" spans="2:18" x14ac:dyDescent="0.25">
      <c r="B445" s="3" t="s">
        <v>285</v>
      </c>
      <c r="C445" s="4" t="s">
        <v>2</v>
      </c>
      <c r="D445" s="11">
        <v>185495</v>
      </c>
      <c r="E445" s="11">
        <v>183173</v>
      </c>
      <c r="F445" s="11">
        <v>159261</v>
      </c>
      <c r="G445" s="185">
        <v>124081</v>
      </c>
      <c r="H445" s="185">
        <v>146316</v>
      </c>
      <c r="I445" s="129"/>
      <c r="J445" s="128">
        <f t="shared" si="51"/>
        <v>-0.21121324024906329</v>
      </c>
      <c r="K445" s="9">
        <f t="shared" si="52"/>
        <v>-39179</v>
      </c>
      <c r="L445" s="128">
        <f t="shared" si="49"/>
        <v>0.17919745972389012</v>
      </c>
      <c r="M445" s="9">
        <f t="shared" si="50"/>
        <v>22235</v>
      </c>
      <c r="N445" s="128">
        <f>H445/H444</f>
        <v>0.70341187160170959</v>
      </c>
      <c r="R445" s="209"/>
    </row>
    <row r="446" spans="2:18" x14ac:dyDescent="0.25">
      <c r="B446" s="5" t="s">
        <v>153</v>
      </c>
      <c r="C446" s="4" t="s">
        <v>2</v>
      </c>
      <c r="D446" s="11">
        <v>4196</v>
      </c>
      <c r="E446" s="11">
        <v>5361</v>
      </c>
      <c r="F446" s="11">
        <v>4933</v>
      </c>
      <c r="G446" s="185">
        <v>3522</v>
      </c>
      <c r="H446" s="185">
        <v>4484</v>
      </c>
      <c r="I446" s="129"/>
      <c r="J446" s="128">
        <f t="shared" si="51"/>
        <v>6.8636796949475665E-2</v>
      </c>
      <c r="K446" s="9">
        <f t="shared" si="52"/>
        <v>288</v>
      </c>
      <c r="L446" s="128">
        <f t="shared" si="49"/>
        <v>0.27314026121521873</v>
      </c>
      <c r="M446" s="9">
        <f t="shared" si="50"/>
        <v>962</v>
      </c>
      <c r="N446" s="128">
        <f>H446/H436</f>
        <v>3.7013505389451993E-4</v>
      </c>
      <c r="R446" s="209"/>
    </row>
    <row r="447" spans="2:18" x14ac:dyDescent="0.25">
      <c r="B447" s="5" t="s">
        <v>291</v>
      </c>
      <c r="C447" s="4" t="s">
        <v>2</v>
      </c>
      <c r="D447" s="11">
        <v>500266</v>
      </c>
      <c r="E447" s="11">
        <v>609006</v>
      </c>
      <c r="F447" s="11">
        <v>600883</v>
      </c>
      <c r="G447" s="185">
        <v>474581</v>
      </c>
      <c r="H447" s="185">
        <v>418216</v>
      </c>
      <c r="I447" s="129"/>
      <c r="J447" s="128">
        <f t="shared" si="51"/>
        <v>-0.16401274521954323</v>
      </c>
      <c r="K447" s="9">
        <f t="shared" si="52"/>
        <v>-82050</v>
      </c>
      <c r="L447" s="128">
        <f t="shared" si="49"/>
        <v>-0.11876792370533162</v>
      </c>
      <c r="M447" s="9">
        <f t="shared" si="50"/>
        <v>-56365</v>
      </c>
      <c r="N447" s="128">
        <f>H447/H436</f>
        <v>3.4521945071264618E-2</v>
      </c>
      <c r="R447" s="209"/>
    </row>
    <row r="448" spans="2:18" x14ac:dyDescent="0.25">
      <c r="B448" s="3" t="s">
        <v>285</v>
      </c>
      <c r="C448" s="4" t="s">
        <v>2</v>
      </c>
      <c r="D448" s="11">
        <v>431527</v>
      </c>
      <c r="E448" s="11">
        <v>531268</v>
      </c>
      <c r="F448" s="11">
        <v>523494</v>
      </c>
      <c r="G448" s="185">
        <v>411868</v>
      </c>
      <c r="H448" s="185">
        <v>366156</v>
      </c>
      <c r="I448" s="129"/>
      <c r="J448" s="128">
        <f t="shared" si="51"/>
        <v>-0.15148762418110573</v>
      </c>
      <c r="K448" s="9">
        <f t="shared" si="52"/>
        <v>-65371</v>
      </c>
      <c r="L448" s="128">
        <f t="shared" si="49"/>
        <v>-0.11098701525731547</v>
      </c>
      <c r="M448" s="9">
        <f t="shared" si="50"/>
        <v>-45712</v>
      </c>
      <c r="N448" s="128">
        <f>H448/H447</f>
        <v>0.87551887063144407</v>
      </c>
      <c r="R448" s="209"/>
    </row>
    <row r="449" spans="2:22" ht="22.5" x14ac:dyDescent="0.25">
      <c r="B449" s="1" t="s">
        <v>292</v>
      </c>
      <c r="C449" s="2" t="s">
        <v>2</v>
      </c>
      <c r="D449" s="10">
        <v>197823</v>
      </c>
      <c r="E449" s="10">
        <v>272534</v>
      </c>
      <c r="F449" s="10">
        <v>83788</v>
      </c>
      <c r="G449" s="184">
        <v>138013</v>
      </c>
      <c r="H449" s="184">
        <v>283927</v>
      </c>
      <c r="I449" s="127"/>
      <c r="J449" s="128">
        <f t="shared" si="51"/>
        <v>0.43525778094559286</v>
      </c>
      <c r="K449" s="9">
        <f t="shared" si="52"/>
        <v>86104</v>
      </c>
      <c r="L449" s="128" t="s">
        <v>267</v>
      </c>
      <c r="M449" s="128" t="s">
        <v>267</v>
      </c>
      <c r="N449" s="128" t="s">
        <v>267</v>
      </c>
      <c r="R449" s="209"/>
    </row>
    <row r="450" spans="2:22" x14ac:dyDescent="0.25">
      <c r="B450" s="3" t="s">
        <v>194</v>
      </c>
      <c r="C450" s="4" t="s">
        <v>2</v>
      </c>
      <c r="D450" s="11">
        <v>31358</v>
      </c>
      <c r="E450" s="11">
        <v>43408</v>
      </c>
      <c r="F450" s="11">
        <v>26488</v>
      </c>
      <c r="G450" s="185">
        <v>29607</v>
      </c>
      <c r="H450" s="185">
        <v>61514</v>
      </c>
      <c r="I450" s="127"/>
      <c r="J450" s="128">
        <f t="shared" si="51"/>
        <v>0.96166847375470366</v>
      </c>
      <c r="K450" s="9">
        <f t="shared" si="52"/>
        <v>30156</v>
      </c>
      <c r="L450" s="128" t="s">
        <v>267</v>
      </c>
      <c r="M450" s="128" t="s">
        <v>267</v>
      </c>
      <c r="N450" s="128">
        <f>H450/$H$449</f>
        <v>0.21665428085388144</v>
      </c>
      <c r="P450" s="202"/>
      <c r="Q450" s="202"/>
      <c r="R450" s="209"/>
      <c r="S450" s="202"/>
      <c r="T450" s="202"/>
      <c r="U450" s="202"/>
      <c r="V450" s="202"/>
    </row>
    <row r="451" spans="2:22" x14ac:dyDescent="0.25">
      <c r="B451" s="154" t="s">
        <v>279</v>
      </c>
      <c r="C451" s="6" t="s">
        <v>2</v>
      </c>
      <c r="D451" s="156">
        <v>1070</v>
      </c>
      <c r="E451" s="156">
        <v>1407</v>
      </c>
      <c r="F451" s="156">
        <v>404</v>
      </c>
      <c r="G451" s="186">
        <v>723</v>
      </c>
      <c r="H451" s="186">
        <v>1224</v>
      </c>
      <c r="I451" s="157"/>
      <c r="J451" s="128">
        <f t="shared" si="51"/>
        <v>0.14392523364485976</v>
      </c>
      <c r="K451" s="9">
        <f t="shared" si="52"/>
        <v>154</v>
      </c>
      <c r="L451" s="128" t="s">
        <v>267</v>
      </c>
      <c r="M451" s="128" t="s">
        <v>267</v>
      </c>
      <c r="N451" s="128">
        <f t="shared" ref="N451:N461" si="53">H451/$H$449</f>
        <v>4.3109672556678304E-3</v>
      </c>
      <c r="P451" s="202"/>
      <c r="Q451" s="202"/>
      <c r="R451" s="209"/>
      <c r="S451" s="202"/>
      <c r="T451" s="202"/>
      <c r="U451" s="202"/>
      <c r="V451" s="202"/>
    </row>
    <row r="452" spans="2:22" x14ac:dyDescent="0.25">
      <c r="B452" s="5" t="s">
        <v>293</v>
      </c>
      <c r="C452" s="4" t="s">
        <v>2</v>
      </c>
      <c r="D452" s="11">
        <v>27833</v>
      </c>
      <c r="E452" s="11">
        <v>38727</v>
      </c>
      <c r="F452" s="11">
        <v>25214</v>
      </c>
      <c r="G452" s="185">
        <v>17905</v>
      </c>
      <c r="H452" s="185">
        <v>57107</v>
      </c>
      <c r="I452" s="127"/>
      <c r="J452" s="128">
        <f t="shared" si="51"/>
        <v>1.0517730751266483</v>
      </c>
      <c r="K452" s="9">
        <f t="shared" si="52"/>
        <v>29274</v>
      </c>
      <c r="L452" s="128" t="s">
        <v>267</v>
      </c>
      <c r="M452" s="128" t="s">
        <v>267</v>
      </c>
      <c r="N452" s="128">
        <f t="shared" si="53"/>
        <v>0.2011326855142343</v>
      </c>
      <c r="P452" s="202"/>
      <c r="Q452" s="202"/>
      <c r="R452" s="209"/>
      <c r="S452" s="202"/>
      <c r="T452" s="202"/>
      <c r="U452" s="202"/>
      <c r="V452" s="202"/>
    </row>
    <row r="453" spans="2:22" x14ac:dyDescent="0.25">
      <c r="B453" s="5" t="s">
        <v>294</v>
      </c>
      <c r="C453" s="4" t="s">
        <v>2</v>
      </c>
      <c r="D453" s="11">
        <v>189</v>
      </c>
      <c r="E453" s="11">
        <v>244</v>
      </c>
      <c r="F453" s="11">
        <v>34</v>
      </c>
      <c r="G453" s="185">
        <v>89</v>
      </c>
      <c r="H453" s="185">
        <v>143</v>
      </c>
      <c r="I453" s="127"/>
      <c r="J453" s="128">
        <f t="shared" si="51"/>
        <v>-0.24338624338624337</v>
      </c>
      <c r="K453" s="9">
        <f t="shared" si="52"/>
        <v>-46</v>
      </c>
      <c r="L453" s="128" t="s">
        <v>267</v>
      </c>
      <c r="M453" s="128" t="s">
        <v>267</v>
      </c>
      <c r="N453" s="128">
        <f t="shared" si="53"/>
        <v>5.0365058624223837E-4</v>
      </c>
      <c r="P453" s="202"/>
      <c r="Q453" s="205"/>
      <c r="R453" s="209"/>
      <c r="S453" s="202"/>
      <c r="T453" s="202"/>
      <c r="U453" s="202"/>
      <c r="V453" s="202"/>
    </row>
    <row r="454" spans="2:22" x14ac:dyDescent="0.25">
      <c r="B454" s="5" t="s">
        <v>16</v>
      </c>
      <c r="C454" s="4" t="s">
        <v>2</v>
      </c>
      <c r="D454" s="11">
        <v>36077</v>
      </c>
      <c r="E454" s="11">
        <v>57258</v>
      </c>
      <c r="F454" s="11">
        <v>15615</v>
      </c>
      <c r="G454" s="185">
        <v>23668</v>
      </c>
      <c r="H454" s="186">
        <v>42104</v>
      </c>
      <c r="I454" s="127"/>
      <c r="J454" s="128">
        <f t="shared" si="51"/>
        <v>0.16705934528924238</v>
      </c>
      <c r="K454" s="9">
        <f t="shared" si="52"/>
        <v>6027</v>
      </c>
      <c r="L454" s="128" t="s">
        <v>267</v>
      </c>
      <c r="M454" s="128" t="s">
        <v>267</v>
      </c>
      <c r="N454" s="128">
        <f t="shared" si="53"/>
        <v>0.14829163834365874</v>
      </c>
      <c r="P454" s="202"/>
      <c r="Q454" s="205"/>
      <c r="R454" s="209"/>
      <c r="S454" s="202"/>
      <c r="T454" s="202"/>
      <c r="U454" s="202"/>
      <c r="V454" s="202"/>
    </row>
    <row r="455" spans="2:22" x14ac:dyDescent="0.25">
      <c r="B455" s="5" t="s">
        <v>284</v>
      </c>
      <c r="C455" s="4" t="s">
        <v>2</v>
      </c>
      <c r="D455" s="11">
        <v>6188</v>
      </c>
      <c r="E455" s="11">
        <v>8668</v>
      </c>
      <c r="F455" s="11">
        <v>1732</v>
      </c>
      <c r="G455" s="185">
        <v>5743</v>
      </c>
      <c r="H455" s="186" t="s">
        <v>319</v>
      </c>
      <c r="I455" s="127"/>
      <c r="J455" s="128" t="s">
        <v>319</v>
      </c>
      <c r="K455" s="9" t="s">
        <v>319</v>
      </c>
      <c r="L455" s="128" t="s">
        <v>267</v>
      </c>
      <c r="M455" s="128" t="s">
        <v>267</v>
      </c>
      <c r="N455" s="128" t="s">
        <v>319</v>
      </c>
      <c r="P455" s="202"/>
      <c r="Q455" s="205"/>
      <c r="R455" s="209"/>
      <c r="S455" s="202"/>
      <c r="T455" s="202"/>
      <c r="U455" s="202"/>
      <c r="V455" s="202"/>
    </row>
    <row r="456" spans="2:22" x14ac:dyDescent="0.25">
      <c r="B456" s="3" t="s">
        <v>285</v>
      </c>
      <c r="C456" s="4" t="s">
        <v>2</v>
      </c>
      <c r="D456" s="11">
        <v>2336</v>
      </c>
      <c r="E456" s="11">
        <v>2044</v>
      </c>
      <c r="F456" s="11">
        <v>447</v>
      </c>
      <c r="G456" s="185">
        <v>1000</v>
      </c>
      <c r="H456" s="185">
        <v>1414</v>
      </c>
      <c r="I456" s="127"/>
      <c r="J456" s="128">
        <f t="shared" si="51"/>
        <v>-0.3946917808219178</v>
      </c>
      <c r="K456" s="9">
        <f t="shared" si="52"/>
        <v>-922</v>
      </c>
      <c r="L456" s="128" t="s">
        <v>267</v>
      </c>
      <c r="M456" s="128" t="s">
        <v>267</v>
      </c>
      <c r="N456" s="128">
        <f t="shared" si="53"/>
        <v>4.9801533492763988E-3</v>
      </c>
      <c r="P456" s="202"/>
      <c r="Q456" s="205"/>
      <c r="R456" s="209"/>
      <c r="S456" s="202"/>
      <c r="T456" s="202"/>
      <c r="U456" s="202"/>
      <c r="V456" s="202"/>
    </row>
    <row r="457" spans="2:22" ht="22.5" x14ac:dyDescent="0.25">
      <c r="B457" s="5" t="s">
        <v>129</v>
      </c>
      <c r="C457" s="4" t="s">
        <v>2</v>
      </c>
      <c r="D457" s="11">
        <v>24908</v>
      </c>
      <c r="E457" s="11">
        <v>33111</v>
      </c>
      <c r="F457" s="11">
        <v>8608</v>
      </c>
      <c r="G457" s="185">
        <v>17481</v>
      </c>
      <c r="H457" s="185">
        <v>25303</v>
      </c>
      <c r="I457" s="127"/>
      <c r="J457" s="128">
        <f t="shared" si="51"/>
        <v>1.5858358760237667E-2</v>
      </c>
      <c r="K457" s="9">
        <f t="shared" si="52"/>
        <v>395</v>
      </c>
      <c r="L457" s="128" t="s">
        <v>267</v>
      </c>
      <c r="M457" s="128" t="s">
        <v>267</v>
      </c>
      <c r="N457" s="128">
        <f t="shared" si="53"/>
        <v>8.9117977508303192E-2</v>
      </c>
      <c r="P457" s="202"/>
      <c r="Q457" s="202"/>
      <c r="R457" s="209"/>
      <c r="S457" s="202"/>
      <c r="T457" s="202"/>
      <c r="U457" s="202"/>
      <c r="V457" s="202"/>
    </row>
    <row r="458" spans="2:22" x14ac:dyDescent="0.25">
      <c r="B458" s="3" t="s">
        <v>285</v>
      </c>
      <c r="C458" s="4" t="s">
        <v>2</v>
      </c>
      <c r="D458" s="11">
        <v>18387</v>
      </c>
      <c r="E458" s="11">
        <v>24204</v>
      </c>
      <c r="F458" s="11">
        <v>5885</v>
      </c>
      <c r="G458" s="185">
        <v>11964</v>
      </c>
      <c r="H458" s="185">
        <v>17897</v>
      </c>
      <c r="I458" s="127"/>
      <c r="J458" s="128">
        <f t="shared" si="51"/>
        <v>-2.6649263066296891E-2</v>
      </c>
      <c r="K458" s="9">
        <f t="shared" si="52"/>
        <v>-490</v>
      </c>
      <c r="L458" s="128" t="s">
        <v>267</v>
      </c>
      <c r="M458" s="128" t="s">
        <v>267</v>
      </c>
      <c r="N458" s="128">
        <f t="shared" si="53"/>
        <v>6.3033807985855519E-2</v>
      </c>
      <c r="P458" s="202"/>
      <c r="Q458" s="202"/>
      <c r="R458" s="209"/>
      <c r="S458" s="202"/>
      <c r="T458" s="202"/>
      <c r="U458" s="202"/>
      <c r="V458" s="202"/>
    </row>
    <row r="459" spans="2:22" x14ac:dyDescent="0.25">
      <c r="B459" s="5" t="s">
        <v>130</v>
      </c>
      <c r="C459" s="4" t="s">
        <v>2</v>
      </c>
      <c r="D459" s="11">
        <v>1340</v>
      </c>
      <c r="E459" s="11">
        <v>1931</v>
      </c>
      <c r="F459" s="11">
        <v>561</v>
      </c>
      <c r="G459" s="185">
        <v>898</v>
      </c>
      <c r="H459" s="185">
        <v>1436</v>
      </c>
      <c r="I459" s="127"/>
      <c r="J459" s="128">
        <f t="shared" si="51"/>
        <v>7.1641791044776193E-2</v>
      </c>
      <c r="K459" s="9">
        <f t="shared" si="52"/>
        <v>96</v>
      </c>
      <c r="L459" s="128" t="s">
        <v>267</v>
      </c>
      <c r="M459" s="128" t="s">
        <v>267</v>
      </c>
      <c r="N459" s="128">
        <f t="shared" si="53"/>
        <v>5.0576380548521278E-3</v>
      </c>
      <c r="P459" s="202"/>
      <c r="Q459" s="202"/>
      <c r="R459" s="209"/>
      <c r="S459" s="202"/>
      <c r="T459" s="202"/>
      <c r="U459" s="202"/>
      <c r="V459" s="202"/>
    </row>
    <row r="460" spans="2:22" x14ac:dyDescent="0.25">
      <c r="B460" s="5" t="s">
        <v>20</v>
      </c>
      <c r="C460" s="4" t="s">
        <v>2</v>
      </c>
      <c r="D460" s="11">
        <v>57650</v>
      </c>
      <c r="E460" s="11">
        <v>76522</v>
      </c>
      <c r="F460" s="11">
        <v>19792</v>
      </c>
      <c r="G460" s="185">
        <v>35316</v>
      </c>
      <c r="H460" s="185">
        <v>45161</v>
      </c>
      <c r="I460" s="127"/>
      <c r="J460" s="128">
        <f t="shared" si="51"/>
        <v>-0.21663486556808331</v>
      </c>
      <c r="K460" s="9">
        <f t="shared" si="52"/>
        <v>-12489</v>
      </c>
      <c r="L460" s="128" t="s">
        <v>267</v>
      </c>
      <c r="M460" s="128" t="s">
        <v>267</v>
      </c>
      <c r="N460" s="128">
        <f t="shared" si="53"/>
        <v>0.15905849038661346</v>
      </c>
      <c r="P460" s="202"/>
      <c r="Q460" s="202"/>
      <c r="R460" s="209"/>
      <c r="S460" s="202"/>
      <c r="T460" s="202"/>
      <c r="U460" s="202"/>
      <c r="V460" s="202"/>
    </row>
    <row r="461" spans="2:22" x14ac:dyDescent="0.25">
      <c r="B461" s="3" t="s">
        <v>285</v>
      </c>
      <c r="C461" s="4" t="s">
        <v>2</v>
      </c>
      <c r="D461" s="11">
        <v>51392</v>
      </c>
      <c r="E461" s="11">
        <v>68234</v>
      </c>
      <c r="F461" s="11">
        <v>17472</v>
      </c>
      <c r="G461" s="185">
        <v>31221</v>
      </c>
      <c r="H461" s="185">
        <v>39804</v>
      </c>
      <c r="I461" s="127"/>
      <c r="J461" s="128">
        <f t="shared" si="51"/>
        <v>-0.22548256537982569</v>
      </c>
      <c r="K461" s="9">
        <f t="shared" si="52"/>
        <v>-11588</v>
      </c>
      <c r="L461" s="128" t="s">
        <v>267</v>
      </c>
      <c r="M461" s="128" t="s">
        <v>267</v>
      </c>
      <c r="N461" s="128">
        <f t="shared" si="53"/>
        <v>0.14019096457892347</v>
      </c>
      <c r="P461" s="202"/>
      <c r="Q461" s="202"/>
      <c r="R461" s="209"/>
      <c r="S461" s="202"/>
      <c r="T461" s="202"/>
      <c r="U461" s="202"/>
      <c r="V461" s="202"/>
    </row>
    <row r="462" spans="2:22" ht="22.5" x14ac:dyDescent="0.25">
      <c r="B462" s="1" t="s">
        <v>295</v>
      </c>
      <c r="C462" s="2" t="s">
        <v>2</v>
      </c>
      <c r="D462" s="10">
        <v>55793</v>
      </c>
      <c r="E462" s="10">
        <v>74711</v>
      </c>
      <c r="F462" s="10">
        <v>83788</v>
      </c>
      <c r="G462" s="184">
        <v>54225</v>
      </c>
      <c r="H462" s="184">
        <v>145914</v>
      </c>
      <c r="I462" s="127"/>
      <c r="J462" s="128">
        <f t="shared" si="51"/>
        <v>1.6152743175667199</v>
      </c>
      <c r="K462" s="9">
        <f t="shared" si="52"/>
        <v>90121</v>
      </c>
      <c r="L462" s="128">
        <f t="shared" ref="L462:L474" si="54">H462/G462-1</f>
        <v>1.6908990318118948</v>
      </c>
      <c r="M462" s="9">
        <f t="shared" ref="M462:M513" si="55">H462-G462</f>
        <v>91689</v>
      </c>
      <c r="N462" s="128" t="s">
        <v>267</v>
      </c>
      <c r="P462" s="202"/>
      <c r="Q462" s="202"/>
      <c r="R462" s="209"/>
      <c r="S462" s="202"/>
      <c r="T462" s="202"/>
      <c r="U462" s="202"/>
      <c r="V462" s="202"/>
    </row>
    <row r="463" spans="2:22" x14ac:dyDescent="0.25">
      <c r="B463" s="3" t="s">
        <v>287</v>
      </c>
      <c r="C463" s="4" t="s">
        <v>2</v>
      </c>
      <c r="D463" s="11">
        <v>9903</v>
      </c>
      <c r="E463" s="11">
        <v>12050</v>
      </c>
      <c r="F463" s="11">
        <v>26488</v>
      </c>
      <c r="G463" s="185">
        <v>3119</v>
      </c>
      <c r="H463" s="185">
        <v>31907</v>
      </c>
      <c r="I463" s="127"/>
      <c r="J463" s="128">
        <f t="shared" si="51"/>
        <v>2.2219529435524588</v>
      </c>
      <c r="K463" s="9">
        <f t="shared" si="52"/>
        <v>22004</v>
      </c>
      <c r="L463" s="128">
        <f t="shared" si="54"/>
        <v>9.22988137223469</v>
      </c>
      <c r="M463" s="9">
        <f t="shared" si="55"/>
        <v>28788</v>
      </c>
      <c r="N463" s="128">
        <f t="shared" ref="N463:N474" si="56">H463/$H$462</f>
        <v>0.21866990144879861</v>
      </c>
      <c r="P463" s="202"/>
      <c r="Q463" s="202"/>
      <c r="R463" s="209"/>
      <c r="S463" s="202"/>
      <c r="T463" s="202"/>
      <c r="U463" s="202"/>
      <c r="V463" s="202"/>
    </row>
    <row r="464" spans="2:22" x14ac:dyDescent="0.25">
      <c r="B464" s="154" t="s">
        <v>279</v>
      </c>
      <c r="C464" s="6" t="s">
        <v>2</v>
      </c>
      <c r="D464" s="186">
        <v>507</v>
      </c>
      <c r="E464" s="186">
        <v>1407</v>
      </c>
      <c r="F464" s="186">
        <v>404</v>
      </c>
      <c r="G464" s="186">
        <v>319</v>
      </c>
      <c r="H464" s="186">
        <v>501</v>
      </c>
      <c r="I464" s="157"/>
      <c r="J464" s="128" t="s">
        <v>267</v>
      </c>
      <c r="K464" s="128" t="s">
        <v>267</v>
      </c>
      <c r="L464" s="128">
        <f t="shared" si="54"/>
        <v>0.57053291536050166</v>
      </c>
      <c r="M464" s="9">
        <f t="shared" si="55"/>
        <v>182</v>
      </c>
      <c r="N464" s="128">
        <f t="shared" si="56"/>
        <v>3.4335293391998026E-3</v>
      </c>
      <c r="P464" s="202"/>
      <c r="Q464" s="202"/>
      <c r="R464" s="209"/>
      <c r="S464" s="202"/>
      <c r="T464" s="202"/>
      <c r="U464" s="202"/>
      <c r="V464" s="202"/>
    </row>
    <row r="465" spans="2:24" x14ac:dyDescent="0.25">
      <c r="B465" s="5" t="s">
        <v>293</v>
      </c>
      <c r="C465" s="4" t="s">
        <v>2</v>
      </c>
      <c r="D465" s="186">
        <v>9462</v>
      </c>
      <c r="E465" s="186">
        <v>10894</v>
      </c>
      <c r="F465" s="186">
        <v>25214</v>
      </c>
      <c r="G465" s="185">
        <v>-7309</v>
      </c>
      <c r="H465" s="185">
        <v>39202</v>
      </c>
      <c r="I465" s="127"/>
      <c r="J465" s="128">
        <f t="shared" ref="J465:J486" si="57">H465/D465-1</f>
        <v>3.1430987106320014</v>
      </c>
      <c r="K465" s="9">
        <f t="shared" ref="K465:K496" si="58">H465-D465</f>
        <v>29740</v>
      </c>
      <c r="L465" s="128">
        <f t="shared" si="54"/>
        <v>-6.3635244219455469</v>
      </c>
      <c r="M465" s="9">
        <f t="shared" si="55"/>
        <v>46511</v>
      </c>
      <c r="N465" s="128">
        <f t="shared" si="56"/>
        <v>0.26866510410241651</v>
      </c>
      <c r="P465" s="202"/>
      <c r="Q465" s="202"/>
      <c r="R465" s="209"/>
      <c r="S465" s="202"/>
      <c r="T465" s="202"/>
      <c r="U465" s="202"/>
      <c r="V465" s="202"/>
    </row>
    <row r="466" spans="2:24" x14ac:dyDescent="0.25">
      <c r="B466" s="5" t="s">
        <v>294</v>
      </c>
      <c r="C466" s="4" t="s">
        <v>2</v>
      </c>
      <c r="D466" s="11">
        <v>71</v>
      </c>
      <c r="E466" s="11">
        <v>55</v>
      </c>
      <c r="F466" s="11">
        <v>34</v>
      </c>
      <c r="G466" s="185">
        <v>55</v>
      </c>
      <c r="H466" s="185">
        <v>54</v>
      </c>
      <c r="I466" s="127"/>
      <c r="J466" s="128">
        <f t="shared" si="57"/>
        <v>-0.23943661971830987</v>
      </c>
      <c r="K466" s="9">
        <f t="shared" si="58"/>
        <v>-17</v>
      </c>
      <c r="L466" s="128">
        <f t="shared" si="54"/>
        <v>-1.8181818181818188E-2</v>
      </c>
      <c r="M466" s="9">
        <f t="shared" si="55"/>
        <v>-1</v>
      </c>
      <c r="N466" s="128">
        <f t="shared" si="56"/>
        <v>3.7008100662033798E-4</v>
      </c>
      <c r="P466" s="202"/>
      <c r="Q466" s="202"/>
      <c r="R466" s="209"/>
      <c r="S466" s="202"/>
      <c r="T466" s="202"/>
      <c r="U466" s="202"/>
      <c r="V466" s="202"/>
    </row>
    <row r="467" spans="2:24" x14ac:dyDescent="0.25">
      <c r="B467" s="5" t="s">
        <v>288</v>
      </c>
      <c r="C467" s="4" t="s">
        <v>2</v>
      </c>
      <c r="D467" s="11">
        <v>9265</v>
      </c>
      <c r="E467" s="11">
        <v>21181</v>
      </c>
      <c r="F467" s="11">
        <v>15615</v>
      </c>
      <c r="G467" s="185">
        <v>8053</v>
      </c>
      <c r="H467" s="185">
        <v>18436</v>
      </c>
      <c r="I467" s="127"/>
      <c r="J467" s="128">
        <f t="shared" si="57"/>
        <v>0.98985429033998917</v>
      </c>
      <c r="K467" s="9">
        <f t="shared" si="58"/>
        <v>9171</v>
      </c>
      <c r="L467" s="128">
        <f t="shared" si="54"/>
        <v>1.2893331677635662</v>
      </c>
      <c r="M467" s="9">
        <f t="shared" si="55"/>
        <v>10383</v>
      </c>
      <c r="N467" s="128">
        <f t="shared" si="56"/>
        <v>0.12634839700097317</v>
      </c>
      <c r="P467" s="202"/>
      <c r="Q467" s="202"/>
      <c r="R467" s="209"/>
      <c r="S467" s="202"/>
      <c r="T467" s="202"/>
      <c r="U467" s="202"/>
      <c r="V467" s="202"/>
    </row>
    <row r="468" spans="2:24" x14ac:dyDescent="0.25">
      <c r="B468" s="5" t="s">
        <v>289</v>
      </c>
      <c r="C468" s="4" t="s">
        <v>2</v>
      </c>
      <c r="D468" s="11">
        <v>1805</v>
      </c>
      <c r="E468" s="11">
        <v>2480</v>
      </c>
      <c r="F468" s="11">
        <v>1732</v>
      </c>
      <c r="G468" s="185">
        <v>4011</v>
      </c>
      <c r="H468" s="185" t="s">
        <v>319</v>
      </c>
      <c r="I468" s="127"/>
      <c r="J468" s="128" t="s">
        <v>319</v>
      </c>
      <c r="K468" s="9" t="s">
        <v>319</v>
      </c>
      <c r="L468" s="128" t="s">
        <v>319</v>
      </c>
      <c r="M468" s="9" t="s">
        <v>319</v>
      </c>
      <c r="N468" s="128" t="s">
        <v>319</v>
      </c>
      <c r="P468" s="202"/>
      <c r="Q468" s="202"/>
      <c r="R468" s="209"/>
      <c r="S468" s="202"/>
      <c r="T468" s="202"/>
      <c r="U468" s="202"/>
      <c r="V468" s="202"/>
    </row>
    <row r="469" spans="2:24" x14ac:dyDescent="0.25">
      <c r="B469" s="3" t="s">
        <v>285</v>
      </c>
      <c r="C469" s="4" t="s">
        <v>2</v>
      </c>
      <c r="D469" s="11">
        <v>1229</v>
      </c>
      <c r="E469" s="11">
        <v>-292</v>
      </c>
      <c r="F469" s="11">
        <v>447</v>
      </c>
      <c r="G469" s="185">
        <v>553</v>
      </c>
      <c r="H469" s="185">
        <v>414</v>
      </c>
      <c r="I469" s="127"/>
      <c r="J469" s="128">
        <f t="shared" si="57"/>
        <v>-0.66314076484947115</v>
      </c>
      <c r="K469" s="9">
        <f t="shared" si="58"/>
        <v>-815</v>
      </c>
      <c r="L469" s="128">
        <f t="shared" si="54"/>
        <v>-0.25135623869801083</v>
      </c>
      <c r="M469" s="9">
        <f t="shared" si="55"/>
        <v>-139</v>
      </c>
      <c r="N469" s="128">
        <f t="shared" si="56"/>
        <v>2.8372877174225914E-3</v>
      </c>
      <c r="P469" s="202"/>
      <c r="Q469" s="202"/>
      <c r="R469" s="209"/>
      <c r="S469" s="202"/>
      <c r="T469" s="202"/>
      <c r="U469" s="202"/>
      <c r="V469" s="202"/>
    </row>
    <row r="470" spans="2:24" ht="22.5" x14ac:dyDescent="0.25">
      <c r="B470" s="5" t="s">
        <v>290</v>
      </c>
      <c r="C470" s="4" t="s">
        <v>2</v>
      </c>
      <c r="D470" s="11">
        <v>7751</v>
      </c>
      <c r="E470" s="11">
        <v>8203</v>
      </c>
      <c r="F470" s="11">
        <v>8608</v>
      </c>
      <c r="G470" s="185">
        <v>8873</v>
      </c>
      <c r="H470" s="185">
        <v>7822</v>
      </c>
      <c r="I470" s="127"/>
      <c r="J470" s="128">
        <f t="shared" si="57"/>
        <v>9.1601083731132071E-3</v>
      </c>
      <c r="K470" s="9">
        <f t="shared" si="58"/>
        <v>71</v>
      </c>
      <c r="L470" s="128">
        <f t="shared" si="54"/>
        <v>-0.1184492279950411</v>
      </c>
      <c r="M470" s="9">
        <f t="shared" si="55"/>
        <v>-1051</v>
      </c>
      <c r="N470" s="128">
        <f t="shared" si="56"/>
        <v>5.3606919144153407E-2</v>
      </c>
      <c r="P470" s="202"/>
      <c r="Q470" s="202"/>
      <c r="R470" s="209"/>
      <c r="S470" s="202"/>
      <c r="T470" s="202"/>
      <c r="U470" s="202"/>
      <c r="V470" s="202"/>
    </row>
    <row r="471" spans="2:24" x14ac:dyDescent="0.25">
      <c r="B471" s="3" t="s">
        <v>285</v>
      </c>
      <c r="C471" s="4" t="s">
        <v>2</v>
      </c>
      <c r="D471" s="11">
        <v>5742</v>
      </c>
      <c r="E471" s="11">
        <v>5817</v>
      </c>
      <c r="F471" s="11">
        <v>5885</v>
      </c>
      <c r="G471" s="185">
        <v>6079</v>
      </c>
      <c r="H471" s="185">
        <v>5933</v>
      </c>
      <c r="I471" s="127"/>
      <c r="J471" s="128">
        <f t="shared" si="57"/>
        <v>3.3263671194705635E-2</v>
      </c>
      <c r="K471" s="9">
        <f t="shared" si="58"/>
        <v>191</v>
      </c>
      <c r="L471" s="128">
        <f t="shared" si="54"/>
        <v>-2.4017108076986315E-2</v>
      </c>
      <c r="M471" s="9">
        <f t="shared" si="55"/>
        <v>-146</v>
      </c>
      <c r="N471" s="128">
        <f t="shared" si="56"/>
        <v>4.0660937264416025E-2</v>
      </c>
      <c r="P471" s="202"/>
      <c r="Q471" s="202"/>
      <c r="R471" s="209"/>
      <c r="S471" s="202"/>
      <c r="T471" s="202"/>
      <c r="U471" s="202"/>
      <c r="V471" s="202"/>
    </row>
    <row r="472" spans="2:24" x14ac:dyDescent="0.25">
      <c r="B472" s="5" t="s">
        <v>153</v>
      </c>
      <c r="C472" s="4" t="s">
        <v>2</v>
      </c>
      <c r="D472" s="11">
        <v>460</v>
      </c>
      <c r="E472" s="11">
        <v>591</v>
      </c>
      <c r="F472" s="11">
        <v>561</v>
      </c>
      <c r="G472" s="185">
        <v>337</v>
      </c>
      <c r="H472" s="185">
        <v>538</v>
      </c>
      <c r="I472" s="127"/>
      <c r="J472" s="128">
        <f t="shared" si="57"/>
        <v>0.16956521739130426</v>
      </c>
      <c r="K472" s="9">
        <f t="shared" si="58"/>
        <v>78</v>
      </c>
      <c r="L472" s="128">
        <f t="shared" si="54"/>
        <v>0.59643916913946593</v>
      </c>
      <c r="M472" s="9">
        <f t="shared" si="55"/>
        <v>201</v>
      </c>
      <c r="N472" s="128">
        <f t="shared" si="56"/>
        <v>3.6871033622544788E-3</v>
      </c>
      <c r="O472" s="208"/>
      <c r="P472" s="202"/>
      <c r="Q472" s="202"/>
      <c r="R472" s="211"/>
      <c r="S472" s="202"/>
      <c r="T472" s="202"/>
      <c r="U472" s="202"/>
      <c r="V472" s="202"/>
      <c r="W472" s="202"/>
      <c r="X472" s="202"/>
    </row>
    <row r="473" spans="2:24" x14ac:dyDescent="0.25">
      <c r="B473" s="5" t="s">
        <v>291</v>
      </c>
      <c r="C473" s="4" t="s">
        <v>2</v>
      </c>
      <c r="D473" s="11">
        <v>12124</v>
      </c>
      <c r="E473" s="11">
        <v>18872</v>
      </c>
      <c r="F473" s="11">
        <v>19792</v>
      </c>
      <c r="G473" s="185">
        <v>15524</v>
      </c>
      <c r="H473" s="185">
        <v>9845</v>
      </c>
      <c r="I473" s="127"/>
      <c r="J473" s="128">
        <f t="shared" si="57"/>
        <v>-0.1879742659188387</v>
      </c>
      <c r="K473" s="9">
        <f t="shared" si="58"/>
        <v>-2279</v>
      </c>
      <c r="L473" s="128">
        <f t="shared" si="54"/>
        <v>-0.36582066477711928</v>
      </c>
      <c r="M473" s="9">
        <f t="shared" si="55"/>
        <v>-5679</v>
      </c>
      <c r="N473" s="128">
        <f t="shared" si="56"/>
        <v>6.7471250188467183E-2</v>
      </c>
      <c r="O473" s="208"/>
      <c r="P473" s="202"/>
      <c r="Q473" s="202"/>
      <c r="R473" s="211"/>
      <c r="S473" s="202"/>
      <c r="T473" s="202"/>
      <c r="U473" s="202"/>
      <c r="V473" s="202"/>
      <c r="W473" s="202"/>
      <c r="X473" s="202"/>
    </row>
    <row r="474" spans="2:24" ht="15.75" thickBot="1" x14ac:dyDescent="0.3">
      <c r="B474" s="7" t="s">
        <v>285</v>
      </c>
      <c r="C474" s="8" t="s">
        <v>2</v>
      </c>
      <c r="D474" s="130">
        <v>10495</v>
      </c>
      <c r="E474" s="130">
        <v>16842</v>
      </c>
      <c r="F474" s="130">
        <v>17472</v>
      </c>
      <c r="G474" s="187">
        <v>13749</v>
      </c>
      <c r="H474" s="187">
        <v>8583</v>
      </c>
      <c r="I474" s="127"/>
      <c r="J474" s="128">
        <f t="shared" si="57"/>
        <v>-0.18218199142448788</v>
      </c>
      <c r="K474" s="9">
        <f t="shared" si="58"/>
        <v>-1912</v>
      </c>
      <c r="L474" s="128">
        <f t="shared" si="54"/>
        <v>-0.37573641719397777</v>
      </c>
      <c r="M474" s="9">
        <f t="shared" si="55"/>
        <v>-5166</v>
      </c>
      <c r="N474" s="128">
        <f t="shared" si="56"/>
        <v>5.8822319996710393E-2</v>
      </c>
      <c r="O474" s="202"/>
      <c r="P474" s="202"/>
      <c r="Q474" s="202"/>
      <c r="R474" s="211"/>
      <c r="S474" s="202"/>
      <c r="T474" s="202"/>
      <c r="U474" s="202"/>
      <c r="V474" s="202"/>
      <c r="W474" s="202"/>
      <c r="X474" s="202"/>
    </row>
    <row r="475" spans="2:24" x14ac:dyDescent="0.25">
      <c r="B475" s="131" t="s">
        <v>296</v>
      </c>
      <c r="C475" s="132" t="s">
        <v>297</v>
      </c>
      <c r="D475" s="153">
        <v>240699179.14942986</v>
      </c>
      <c r="E475" s="153">
        <v>228703374.77201825</v>
      </c>
      <c r="F475" s="153">
        <v>237737469.06382999</v>
      </c>
      <c r="G475" s="153">
        <v>234741173.40000001</v>
      </c>
      <c r="H475" s="153">
        <v>240780292.07427999</v>
      </c>
      <c r="I475" s="153"/>
      <c r="J475" s="128">
        <f t="shared" si="57"/>
        <v>3.3698878881427419E-4</v>
      </c>
      <c r="K475" s="9">
        <f t="shared" si="58"/>
        <v>81112.924850136042</v>
      </c>
      <c r="L475" s="128">
        <f>IFERROR(H475/G475-1,"-")</f>
        <v>2.5726712475741431E-2</v>
      </c>
      <c r="M475" s="9">
        <f t="shared" si="55"/>
        <v>6039118.6742799878</v>
      </c>
      <c r="N475" s="128" t="s">
        <v>267</v>
      </c>
      <c r="O475" s="202"/>
      <c r="P475" s="207"/>
      <c r="Q475" s="202"/>
      <c r="R475" s="211"/>
      <c r="S475" s="204"/>
      <c r="T475" s="202"/>
      <c r="U475" s="202"/>
      <c r="V475" s="202"/>
      <c r="W475" s="202"/>
      <c r="X475" s="202"/>
    </row>
    <row r="476" spans="2:24" x14ac:dyDescent="0.25">
      <c r="B476" s="133" t="s">
        <v>298</v>
      </c>
      <c r="C476" s="134" t="s">
        <v>297</v>
      </c>
      <c r="D476" s="153">
        <v>117253977.66194004</v>
      </c>
      <c r="E476" s="153">
        <v>125957088.52813193</v>
      </c>
      <c r="F476" s="153">
        <v>121302156.35573</v>
      </c>
      <c r="G476" s="153">
        <v>82840813.799999997</v>
      </c>
      <c r="H476" s="153">
        <v>122176256.1796</v>
      </c>
      <c r="I476" s="153"/>
      <c r="J476" s="128">
        <f t="shared" si="57"/>
        <v>4.197962931246213E-2</v>
      </c>
      <c r="K476" s="9">
        <f t="shared" si="58"/>
        <v>4922278.5176599622</v>
      </c>
      <c r="L476" s="128">
        <f t="shared" ref="L476:L513" si="59">IFERROR(H476/G476-1,"")</f>
        <v>0.47483167505532164</v>
      </c>
      <c r="M476" s="9">
        <f t="shared" si="55"/>
        <v>39335442.379600003</v>
      </c>
      <c r="N476" s="128" t="s">
        <v>267</v>
      </c>
      <c r="O476" s="202"/>
      <c r="P476" s="207"/>
      <c r="Q476" s="202"/>
      <c r="R476" s="211"/>
      <c r="S476" s="204"/>
      <c r="T476" s="202"/>
      <c r="U476" s="202"/>
      <c r="V476" s="202"/>
      <c r="W476" s="202"/>
      <c r="X476" s="202"/>
    </row>
    <row r="477" spans="2:24" x14ac:dyDescent="0.25">
      <c r="B477" s="135" t="s">
        <v>299</v>
      </c>
      <c r="C477" s="136" t="s">
        <v>297</v>
      </c>
      <c r="D477" s="137">
        <v>-66767613.475059994</v>
      </c>
      <c r="E477" s="137">
        <v>-67051225.245860435</v>
      </c>
      <c r="F477" s="137">
        <v>-69119197.244220003</v>
      </c>
      <c r="G477" s="137">
        <v>-69905151.900000006</v>
      </c>
      <c r="H477" s="137">
        <v>-72660748.943159997</v>
      </c>
      <c r="I477" s="127"/>
      <c r="J477" s="128">
        <f t="shared" si="57"/>
        <v>8.8263383418688335E-2</v>
      </c>
      <c r="K477" s="9">
        <f t="shared" si="58"/>
        <v>-5893135.4681000039</v>
      </c>
      <c r="L477" s="128">
        <f t="shared" si="59"/>
        <v>3.9419083833790891E-2</v>
      </c>
      <c r="M477" s="9">
        <f t="shared" si="55"/>
        <v>-2755597.0431599915</v>
      </c>
      <c r="N477" s="128" t="s">
        <v>267</v>
      </c>
      <c r="O477" s="202"/>
      <c r="P477" s="207"/>
      <c r="Q477" s="202"/>
      <c r="R477" s="211"/>
      <c r="S477" s="204"/>
      <c r="T477" s="202"/>
      <c r="U477" s="202"/>
      <c r="V477" s="202"/>
      <c r="W477" s="202"/>
      <c r="X477" s="202"/>
    </row>
    <row r="478" spans="2:24" x14ac:dyDescent="0.25">
      <c r="B478" s="135" t="s">
        <v>300</v>
      </c>
      <c r="C478" s="136" t="s">
        <v>297</v>
      </c>
      <c r="D478" s="137">
        <v>-1829331.3164300004</v>
      </c>
      <c r="E478" s="137">
        <v>-1945107.312709999</v>
      </c>
      <c r="F478" s="137">
        <v>-1586776.5749299999</v>
      </c>
      <c r="G478" s="137">
        <v>-1781415.6</v>
      </c>
      <c r="H478" s="137">
        <v>-1922291.8711099999</v>
      </c>
      <c r="I478" s="127"/>
      <c r="J478" s="128">
        <f t="shared" si="57"/>
        <v>5.0816685772053116E-2</v>
      </c>
      <c r="K478" s="9">
        <f t="shared" si="58"/>
        <v>-92960.554679999594</v>
      </c>
      <c r="L478" s="128">
        <f t="shared" si="59"/>
        <v>7.908108086063681E-2</v>
      </c>
      <c r="M478" s="9">
        <f t="shared" si="55"/>
        <v>-140876.27110999986</v>
      </c>
      <c r="N478" s="128" t="s">
        <v>267</v>
      </c>
      <c r="O478" s="202"/>
      <c r="P478" s="207"/>
      <c r="Q478" s="202"/>
      <c r="R478" s="211"/>
      <c r="S478" s="204"/>
      <c r="T478" s="202"/>
      <c r="U478" s="202"/>
      <c r="V478" s="202"/>
      <c r="W478" s="202"/>
      <c r="X478" s="202"/>
    </row>
    <row r="479" spans="2:24" x14ac:dyDescent="0.25">
      <c r="B479" s="135" t="s">
        <v>301</v>
      </c>
      <c r="C479" s="136" t="s">
        <v>297</v>
      </c>
      <c r="D479" s="137">
        <v>4877793.0065599987</v>
      </c>
      <c r="E479" s="137">
        <v>6461339.3633300113</v>
      </c>
      <c r="F479" s="137">
        <v>6148879.9391799998</v>
      </c>
      <c r="G479" s="137">
        <v>5434012.5999999996</v>
      </c>
      <c r="H479" s="137">
        <v>7595381.6040500002</v>
      </c>
      <c r="I479" s="127"/>
      <c r="J479" s="128">
        <f t="shared" si="57"/>
        <v>0.55713487510339155</v>
      </c>
      <c r="K479" s="9">
        <f t="shared" si="58"/>
        <v>2717588.5974900015</v>
      </c>
      <c r="L479" s="128">
        <f t="shared" si="59"/>
        <v>0.39774825035370753</v>
      </c>
      <c r="M479" s="9">
        <f t="shared" si="55"/>
        <v>2161369.0040500006</v>
      </c>
      <c r="N479" s="128" t="s">
        <v>267</v>
      </c>
      <c r="O479" s="202"/>
      <c r="P479" s="207"/>
      <c r="Q479" s="202"/>
      <c r="R479" s="211"/>
      <c r="S479" s="204"/>
      <c r="T479" s="202"/>
      <c r="U479" s="202"/>
      <c r="V479" s="202"/>
      <c r="W479" s="202"/>
      <c r="X479" s="202"/>
    </row>
    <row r="480" spans="2:24" x14ac:dyDescent="0.25">
      <c r="B480" s="135" t="s">
        <v>302</v>
      </c>
      <c r="C480" s="136" t="s">
        <v>297</v>
      </c>
      <c r="D480" s="137">
        <v>-9550450.722690003</v>
      </c>
      <c r="E480" s="137">
        <v>-6605048.0081699956</v>
      </c>
      <c r="F480" s="137">
        <v>-12458097.98013</v>
      </c>
      <c r="G480" s="137">
        <v>-6422872.7000000002</v>
      </c>
      <c r="H480" s="137">
        <v>-8745145.8373000007</v>
      </c>
      <c r="I480" s="127"/>
      <c r="J480" s="128">
        <f t="shared" si="57"/>
        <v>-8.4321139260658651E-2</v>
      </c>
      <c r="K480" s="9">
        <f t="shared" si="58"/>
        <v>805304.88539000228</v>
      </c>
      <c r="L480" s="128">
        <f t="shared" si="59"/>
        <v>0.36156300237742545</v>
      </c>
      <c r="M480" s="9">
        <f t="shared" si="55"/>
        <v>-2322273.1373000005</v>
      </c>
      <c r="N480" s="128" t="s">
        <v>267</v>
      </c>
      <c r="O480" s="202"/>
      <c r="P480" s="207"/>
      <c r="Q480" s="202"/>
      <c r="R480" s="211"/>
      <c r="S480" s="204"/>
      <c r="T480" s="202"/>
      <c r="U480" s="202"/>
      <c r="V480" s="202"/>
      <c r="W480" s="202"/>
      <c r="X480" s="202"/>
    </row>
    <row r="481" spans="2:24" x14ac:dyDescent="0.25">
      <c r="B481" s="138" t="s">
        <v>303</v>
      </c>
      <c r="C481" s="139" t="s">
        <v>297</v>
      </c>
      <c r="D481" s="137">
        <v>-33911511.822969988</v>
      </c>
      <c r="E481" s="137">
        <v>-42415246.97416693</v>
      </c>
      <c r="F481" s="137">
        <v>-32166795.895190001</v>
      </c>
      <c r="G481" s="137">
        <v>-30076210.600000001</v>
      </c>
      <c r="H481" s="137">
        <v>-34876147.879029997</v>
      </c>
      <c r="I481" s="140"/>
      <c r="J481" s="128">
        <f t="shared" si="57"/>
        <v>2.8445681251126453E-2</v>
      </c>
      <c r="K481" s="9">
        <f t="shared" si="58"/>
        <v>-964636.0560600087</v>
      </c>
      <c r="L481" s="128">
        <f t="shared" si="59"/>
        <v>0.15959248799215398</v>
      </c>
      <c r="M481" s="9">
        <f t="shared" si="55"/>
        <v>-4799937.2790299952</v>
      </c>
      <c r="N481" s="128" t="s">
        <v>267</v>
      </c>
      <c r="O481" s="202"/>
      <c r="P481" s="207"/>
      <c r="Q481" s="202"/>
      <c r="R481" s="211"/>
      <c r="S481" s="204"/>
      <c r="T481" s="202"/>
      <c r="U481" s="202"/>
      <c r="V481" s="202"/>
      <c r="W481" s="202"/>
      <c r="X481" s="202"/>
    </row>
    <row r="482" spans="2:24" ht="22.5" x14ac:dyDescent="0.25">
      <c r="B482" s="138" t="s">
        <v>304</v>
      </c>
      <c r="C482" s="139" t="s">
        <v>3</v>
      </c>
      <c r="D482" s="141">
        <v>0.57910059741760156</v>
      </c>
      <c r="E482" s="141">
        <v>0.56354344210600005</v>
      </c>
      <c r="F482" s="141">
        <v>0.61863250153299998</v>
      </c>
      <c r="G482" s="141">
        <v>0.59199999999999997</v>
      </c>
      <c r="H482" s="141">
        <v>0.57330579454499997</v>
      </c>
      <c r="I482" s="140"/>
      <c r="J482" s="128">
        <f t="shared" si="57"/>
        <v>-1.000655654378968E-2</v>
      </c>
      <c r="K482" s="9">
        <f t="shared" si="58"/>
        <v>-5.7948028726015899E-3</v>
      </c>
      <c r="L482" s="128">
        <f t="shared" si="59"/>
        <v>-3.1578049755067616E-2</v>
      </c>
      <c r="M482" s="9">
        <f t="shared" si="55"/>
        <v>-1.8694205455000001E-2</v>
      </c>
      <c r="N482" s="128" t="s">
        <v>267</v>
      </c>
      <c r="O482" s="202"/>
      <c r="P482" s="207"/>
      <c r="Q482" s="202"/>
      <c r="R482" s="211"/>
      <c r="S482" s="204"/>
      <c r="T482" s="202"/>
      <c r="U482" s="202"/>
      <c r="V482" s="202"/>
      <c r="W482" s="202"/>
      <c r="X482" s="202"/>
    </row>
    <row r="483" spans="2:24" ht="21" thickBot="1" x14ac:dyDescent="0.3">
      <c r="B483" s="142" t="s">
        <v>305</v>
      </c>
      <c r="C483" s="143" t="s">
        <v>297</v>
      </c>
      <c r="D483" s="144">
        <v>-19638176.756015979</v>
      </c>
      <c r="E483" s="144">
        <v>-23752538.305533484</v>
      </c>
      <c r="F483" s="144">
        <v>-19899425.410968602</v>
      </c>
      <c r="G483" s="144">
        <v>-17807949</v>
      </c>
      <c r="H483" s="144">
        <v>-19994697.670460802</v>
      </c>
      <c r="I483" s="145"/>
      <c r="J483" s="128">
        <f t="shared" si="57"/>
        <v>1.8154481389704769E-2</v>
      </c>
      <c r="K483" s="9">
        <f t="shared" si="58"/>
        <v>-356520.91444482282</v>
      </c>
      <c r="L483" s="128">
        <f t="shared" si="59"/>
        <v>0.12279621142562802</v>
      </c>
      <c r="M483" s="9">
        <f t="shared" si="55"/>
        <v>-2186748.6704608016</v>
      </c>
      <c r="N483" s="128" t="s">
        <v>267</v>
      </c>
      <c r="O483" s="202"/>
      <c r="P483" s="207"/>
      <c r="Q483" s="202"/>
      <c r="R483" s="211"/>
      <c r="S483" s="204"/>
      <c r="T483" s="202"/>
      <c r="U483" s="202"/>
      <c r="V483" s="202"/>
      <c r="W483" s="202"/>
      <c r="X483" s="202"/>
    </row>
    <row r="484" spans="2:24" ht="22.5" x14ac:dyDescent="0.25">
      <c r="B484" s="146" t="s">
        <v>306</v>
      </c>
      <c r="C484" s="147" t="s">
        <v>297</v>
      </c>
      <c r="D484" s="148">
        <v>39839592.625620008</v>
      </c>
      <c r="E484" s="148">
        <v>41541741.739077702</v>
      </c>
      <c r="F484" s="148">
        <v>40906629.922250003</v>
      </c>
      <c r="G484" s="188">
        <v>41576416.399999999</v>
      </c>
      <c r="H484" s="188">
        <v>41989554.876699999</v>
      </c>
      <c r="I484" s="149"/>
      <c r="J484" s="128">
        <f t="shared" si="57"/>
        <v>5.3965467751730944E-2</v>
      </c>
      <c r="K484" s="9">
        <f t="shared" si="58"/>
        <v>2149962.2510799915</v>
      </c>
      <c r="L484" s="128">
        <f t="shared" si="59"/>
        <v>9.9368467143792216E-3</v>
      </c>
      <c r="M484" s="9">
        <f t="shared" si="55"/>
        <v>413138.47670000046</v>
      </c>
      <c r="N484" s="128" t="s">
        <v>267</v>
      </c>
      <c r="O484" s="202"/>
      <c r="P484" s="207"/>
      <c r="Q484" s="207"/>
      <c r="R484" s="211"/>
      <c r="S484" s="207"/>
      <c r="T484" s="207"/>
      <c r="U484" s="207"/>
      <c r="V484" s="202"/>
      <c r="W484" s="202"/>
      <c r="X484" s="202"/>
    </row>
    <row r="485" spans="2:24" x14ac:dyDescent="0.25">
      <c r="B485" s="133" t="s">
        <v>307</v>
      </c>
      <c r="C485" s="134" t="s">
        <v>297</v>
      </c>
      <c r="D485" s="150">
        <v>33636194.196070001</v>
      </c>
      <c r="E485" s="150">
        <v>36312885.088102199</v>
      </c>
      <c r="F485" s="150">
        <v>32666681.813639998</v>
      </c>
      <c r="G485" s="189">
        <v>23016504.899999999</v>
      </c>
      <c r="H485" s="189">
        <v>30191025.27462</v>
      </c>
      <c r="I485" s="127"/>
      <c r="J485" s="128">
        <f t="shared" si="57"/>
        <v>-0.10242445686237978</v>
      </c>
      <c r="K485" s="9">
        <f t="shared" si="58"/>
        <v>-3445168.9214500003</v>
      </c>
      <c r="L485" s="128">
        <f t="shared" si="59"/>
        <v>0.31171198258776478</v>
      </c>
      <c r="M485" s="9">
        <f t="shared" si="55"/>
        <v>7174520.3746200018</v>
      </c>
      <c r="N485" s="128" t="s">
        <v>267</v>
      </c>
      <c r="O485" s="202"/>
      <c r="P485" s="204"/>
      <c r="Q485" s="204"/>
      <c r="R485" s="211"/>
      <c r="S485" s="204"/>
      <c r="T485" s="204"/>
      <c r="U485" s="204"/>
      <c r="V485" s="202"/>
      <c r="W485" s="202"/>
      <c r="X485" s="202"/>
    </row>
    <row r="486" spans="2:24" x14ac:dyDescent="0.25">
      <c r="B486" s="135" t="s">
        <v>308</v>
      </c>
      <c r="C486" s="136" t="s">
        <v>297</v>
      </c>
      <c r="D486" s="151">
        <v>-4556354.7754800003</v>
      </c>
      <c r="E486" s="151">
        <v>-4549514.8336304296</v>
      </c>
      <c r="F486" s="151">
        <v>-5271196.0008500004</v>
      </c>
      <c r="G486" s="190">
        <v>-4719558.5</v>
      </c>
      <c r="H486" s="190">
        <v>-4235138.3172199996</v>
      </c>
      <c r="I486" s="127"/>
      <c r="J486" s="128">
        <f t="shared" si="57"/>
        <v>-7.0498561698624784E-2</v>
      </c>
      <c r="K486" s="9">
        <f t="shared" si="58"/>
        <v>321216.45826000068</v>
      </c>
      <c r="L486" s="128">
        <f t="shared" si="59"/>
        <v>-0.10264099550413464</v>
      </c>
      <c r="M486" s="9">
        <f t="shared" si="55"/>
        <v>484420.18278000038</v>
      </c>
      <c r="N486" s="128" t="s">
        <v>267</v>
      </c>
      <c r="O486" s="202"/>
      <c r="P486" s="204"/>
      <c r="Q486" s="204"/>
      <c r="R486" s="211"/>
      <c r="S486" s="204"/>
      <c r="T486" s="204"/>
      <c r="U486" s="204"/>
      <c r="V486" s="202"/>
      <c r="W486" s="202"/>
      <c r="X486" s="202"/>
    </row>
    <row r="487" spans="2:24" x14ac:dyDescent="0.25">
      <c r="B487" s="135" t="s">
        <v>309</v>
      </c>
      <c r="C487" s="136" t="s">
        <v>297</v>
      </c>
      <c r="D487" s="151">
        <v>0</v>
      </c>
      <c r="E487" s="151">
        <v>0</v>
      </c>
      <c r="F487" s="151">
        <v>0</v>
      </c>
      <c r="G487" s="190">
        <v>0</v>
      </c>
      <c r="H487" s="190">
        <v>0</v>
      </c>
      <c r="I487" s="127"/>
      <c r="J487" s="128"/>
      <c r="K487" s="9">
        <f t="shared" si="58"/>
        <v>0</v>
      </c>
      <c r="L487" s="128" t="str">
        <f t="shared" si="59"/>
        <v/>
      </c>
      <c r="M487" s="9">
        <f t="shared" si="55"/>
        <v>0</v>
      </c>
      <c r="N487" s="128" t="s">
        <v>267</v>
      </c>
      <c r="O487" s="202"/>
      <c r="P487" s="205"/>
      <c r="Q487" s="205"/>
      <c r="R487" s="211"/>
      <c r="S487" s="205"/>
      <c r="T487" s="205"/>
      <c r="U487" s="205"/>
      <c r="V487" s="202"/>
      <c r="W487" s="202"/>
      <c r="X487" s="202"/>
    </row>
    <row r="488" spans="2:24" x14ac:dyDescent="0.25">
      <c r="B488" s="135" t="s">
        <v>310</v>
      </c>
      <c r="C488" s="136" t="s">
        <v>297</v>
      </c>
      <c r="D488" s="151">
        <v>-83264.244149999999</v>
      </c>
      <c r="E488" s="151">
        <v>42130.863380000003</v>
      </c>
      <c r="F488" s="151">
        <v>27513.13855</v>
      </c>
      <c r="G488" s="190">
        <v>34212.6</v>
      </c>
      <c r="H488" s="190">
        <v>40209.914380000002</v>
      </c>
      <c r="I488" s="127"/>
      <c r="J488" s="128">
        <f t="shared" ref="J488:J513" si="60">H488/D488-1</f>
        <v>-1.4829193465992689</v>
      </c>
      <c r="K488" s="9">
        <f t="shared" si="58"/>
        <v>123474.15853</v>
      </c>
      <c r="L488" s="128">
        <f t="shared" si="59"/>
        <v>0.17529548704278541</v>
      </c>
      <c r="M488" s="9">
        <f t="shared" si="55"/>
        <v>5997.3143800000034</v>
      </c>
      <c r="N488" s="128" t="s">
        <v>267</v>
      </c>
      <c r="O488" s="202"/>
      <c r="P488" s="204"/>
      <c r="Q488" s="202"/>
      <c r="R488" s="211"/>
      <c r="S488" s="202"/>
      <c r="T488" s="202"/>
      <c r="U488" s="202"/>
      <c r="V488" s="202"/>
      <c r="W488" s="202"/>
      <c r="X488" s="202"/>
    </row>
    <row r="489" spans="2:24" x14ac:dyDescent="0.25">
      <c r="B489" s="135" t="s">
        <v>311</v>
      </c>
      <c r="C489" s="136" t="s">
        <v>297</v>
      </c>
      <c r="D489" s="151">
        <v>261835.21736000001</v>
      </c>
      <c r="E489" s="151">
        <v>-111935.27353000001</v>
      </c>
      <c r="F489" s="151">
        <v>-258223.91138000001</v>
      </c>
      <c r="G489" s="190">
        <v>-42406.5</v>
      </c>
      <c r="H489" s="190">
        <v>-43855.00359</v>
      </c>
      <c r="I489" s="127"/>
      <c r="J489" s="128">
        <f t="shared" si="60"/>
        <v>-1.1674908518119749</v>
      </c>
      <c r="K489" s="9">
        <f t="shared" si="58"/>
        <v>-305690.22094999999</v>
      </c>
      <c r="L489" s="128">
        <f t="shared" si="59"/>
        <v>3.4157584096777605E-2</v>
      </c>
      <c r="M489" s="9">
        <f t="shared" si="55"/>
        <v>-1448.5035900000003</v>
      </c>
      <c r="N489" s="128" t="s">
        <v>267</v>
      </c>
      <c r="O489" s="202"/>
      <c r="P489" s="202"/>
      <c r="Q489" s="202"/>
      <c r="R489" s="211"/>
      <c r="S489" s="202"/>
      <c r="T489" s="202"/>
      <c r="U489" s="202"/>
      <c r="V489" s="202"/>
      <c r="W489" s="202"/>
      <c r="X489" s="202"/>
    </row>
    <row r="490" spans="2:24" ht="22.5" x14ac:dyDescent="0.25">
      <c r="B490" s="133" t="s">
        <v>312</v>
      </c>
      <c r="C490" s="134" t="s">
        <v>297</v>
      </c>
      <c r="D490" s="150">
        <v>40364996.055400006</v>
      </c>
      <c r="E490" s="150">
        <v>39339144.924699999</v>
      </c>
      <c r="F490" s="150">
        <v>39826544.447669998</v>
      </c>
      <c r="G490" s="189">
        <v>41080539.700000003</v>
      </c>
      <c r="H490" s="189">
        <v>41587227.785570003</v>
      </c>
      <c r="I490" s="127"/>
      <c r="J490" s="128">
        <f t="shared" si="60"/>
        <v>3.0279495840715764E-2</v>
      </c>
      <c r="K490" s="9">
        <f t="shared" si="58"/>
        <v>1222231.7301699966</v>
      </c>
      <c r="L490" s="128">
        <f t="shared" si="59"/>
        <v>1.2334017256594221E-2</v>
      </c>
      <c r="M490" s="9">
        <f t="shared" si="55"/>
        <v>506688.08557000011</v>
      </c>
      <c r="N490" s="128" t="s">
        <v>267</v>
      </c>
      <c r="O490" s="208"/>
      <c r="P490" s="202"/>
      <c r="Q490" s="202"/>
      <c r="R490" s="211"/>
      <c r="S490" s="202"/>
      <c r="T490" s="202"/>
      <c r="U490" s="202"/>
      <c r="V490" s="202"/>
      <c r="W490" s="202"/>
      <c r="X490" s="202"/>
    </row>
    <row r="491" spans="2:24" x14ac:dyDescent="0.25">
      <c r="B491" s="133" t="s">
        <v>307</v>
      </c>
      <c r="C491" s="134" t="s">
        <v>297</v>
      </c>
      <c r="D491" s="150">
        <v>9805718.4320299998</v>
      </c>
      <c r="E491" s="150">
        <v>8771842.0490400009</v>
      </c>
      <c r="F491" s="150">
        <v>7950923.5208200002</v>
      </c>
      <c r="G491" s="189">
        <v>7876805.0999999996</v>
      </c>
      <c r="H491" s="189">
        <v>9755420.1599899996</v>
      </c>
      <c r="I491" s="127"/>
      <c r="J491" s="128">
        <f t="shared" si="60"/>
        <v>-5.1294836159788693E-3</v>
      </c>
      <c r="K491" s="9">
        <f t="shared" si="58"/>
        <v>-50298.272040000185</v>
      </c>
      <c r="L491" s="128">
        <f t="shared" si="59"/>
        <v>0.238499624675238</v>
      </c>
      <c r="M491" s="9">
        <f t="shared" si="55"/>
        <v>1878615.05999</v>
      </c>
      <c r="N491" s="128" t="s">
        <v>267</v>
      </c>
      <c r="O491" s="202"/>
      <c r="P491" s="202"/>
      <c r="Q491" s="202"/>
      <c r="R491" s="211"/>
      <c r="S491" s="202"/>
      <c r="T491" s="202"/>
      <c r="U491" s="202"/>
      <c r="V491" s="202"/>
      <c r="W491" s="202"/>
      <c r="X491" s="202"/>
    </row>
    <row r="492" spans="2:24" x14ac:dyDescent="0.25">
      <c r="B492" s="135" t="s">
        <v>308</v>
      </c>
      <c r="C492" s="136" t="s">
        <v>297</v>
      </c>
      <c r="D492" s="151">
        <v>-16985287.891860001</v>
      </c>
      <c r="E492" s="151">
        <v>-16769946.57241</v>
      </c>
      <c r="F492" s="151">
        <v>-18318190.687139999</v>
      </c>
      <c r="G492" s="190">
        <v>-19510690.800000001</v>
      </c>
      <c r="H492" s="190">
        <v>-21173896.15078</v>
      </c>
      <c r="I492" s="127"/>
      <c r="J492" s="128">
        <f t="shared" si="60"/>
        <v>0.24660213507051232</v>
      </c>
      <c r="K492" s="9">
        <f t="shared" si="58"/>
        <v>-4188608.258919999</v>
      </c>
      <c r="L492" s="128">
        <f t="shared" si="59"/>
        <v>8.5245846383870783E-2</v>
      </c>
      <c r="M492" s="9">
        <f t="shared" si="55"/>
        <v>-1663205.350779999</v>
      </c>
      <c r="N492" s="128" t="s">
        <v>267</v>
      </c>
      <c r="O492" s="202"/>
      <c r="P492" s="207"/>
      <c r="Q492" s="202"/>
      <c r="R492" s="211"/>
      <c r="S492" s="204"/>
      <c r="T492" s="207"/>
      <c r="U492" s="202"/>
      <c r="V492" s="207"/>
      <c r="W492" s="202"/>
      <c r="X492" s="207"/>
    </row>
    <row r="493" spans="2:24" x14ac:dyDescent="0.25">
      <c r="B493" s="135" t="s">
        <v>309</v>
      </c>
      <c r="C493" s="136" t="s">
        <v>297</v>
      </c>
      <c r="D493" s="151">
        <v>0</v>
      </c>
      <c r="E493" s="151">
        <v>783.26973999999996</v>
      </c>
      <c r="F493" s="151">
        <v>-149.63332</v>
      </c>
      <c r="G493" s="190">
        <v>0</v>
      </c>
      <c r="H493" s="190">
        <v>0</v>
      </c>
      <c r="I493" s="127"/>
      <c r="J493" s="128" t="e">
        <f t="shared" si="60"/>
        <v>#DIV/0!</v>
      </c>
      <c r="K493" s="9">
        <f t="shared" si="58"/>
        <v>0</v>
      </c>
      <c r="L493" s="128" t="str">
        <f t="shared" si="59"/>
        <v/>
      </c>
      <c r="M493" s="9">
        <f t="shared" si="55"/>
        <v>0</v>
      </c>
      <c r="N493" s="128" t="s">
        <v>267</v>
      </c>
      <c r="O493" s="202"/>
      <c r="P493" s="207"/>
      <c r="Q493" s="202"/>
      <c r="R493" s="211"/>
      <c r="S493" s="204"/>
      <c r="T493" s="207"/>
      <c r="U493" s="202"/>
      <c r="V493" s="207"/>
      <c r="W493" s="202"/>
      <c r="X493" s="207"/>
    </row>
    <row r="494" spans="2:24" x14ac:dyDescent="0.25">
      <c r="B494" s="135" t="s">
        <v>310</v>
      </c>
      <c r="C494" s="136" t="s">
        <v>297</v>
      </c>
      <c r="D494" s="151">
        <v>-947548.90541000001</v>
      </c>
      <c r="E494" s="151">
        <v>61121.906389999996</v>
      </c>
      <c r="F494" s="151">
        <v>102576.96209</v>
      </c>
      <c r="G494" s="190">
        <v>9046.1</v>
      </c>
      <c r="H494" s="190">
        <v>1192249.8289000001</v>
      </c>
      <c r="I494" s="127"/>
      <c r="J494" s="128">
        <f t="shared" si="60"/>
        <v>-2.2582462204250229</v>
      </c>
      <c r="K494" s="9">
        <f t="shared" si="58"/>
        <v>2139798.7343100002</v>
      </c>
      <c r="L494" s="128">
        <f t="shared" si="59"/>
        <v>130.79710912990129</v>
      </c>
      <c r="M494" s="9">
        <f t="shared" si="55"/>
        <v>1183203.7289</v>
      </c>
      <c r="N494" s="128" t="s">
        <v>267</v>
      </c>
      <c r="O494" s="202"/>
      <c r="P494" s="207"/>
      <c r="Q494" s="202"/>
      <c r="R494" s="211"/>
      <c r="S494" s="204"/>
      <c r="T494" s="207"/>
      <c r="U494" s="202"/>
      <c r="V494" s="207"/>
      <c r="W494" s="202"/>
      <c r="X494" s="207"/>
    </row>
    <row r="495" spans="2:24" x14ac:dyDescent="0.25">
      <c r="B495" s="135" t="s">
        <v>311</v>
      </c>
      <c r="C495" s="136" t="s">
        <v>297</v>
      </c>
      <c r="D495" s="151">
        <v>-799275.25535999995</v>
      </c>
      <c r="E495" s="151">
        <v>-663063.98182999995</v>
      </c>
      <c r="F495" s="151">
        <v>-1234736.5972200001</v>
      </c>
      <c r="G495" s="190">
        <v>-169188.6</v>
      </c>
      <c r="H495" s="190">
        <v>-482657.67945</v>
      </c>
      <c r="I495" s="127"/>
      <c r="J495" s="128">
        <f t="shared" si="60"/>
        <v>-0.39613083701358032</v>
      </c>
      <c r="K495" s="9">
        <f t="shared" si="58"/>
        <v>316617.57590999996</v>
      </c>
      <c r="L495" s="128">
        <f t="shared" si="59"/>
        <v>1.85277896649065</v>
      </c>
      <c r="M495" s="9">
        <f t="shared" si="55"/>
        <v>-313469.07944999996</v>
      </c>
      <c r="N495" s="128" t="s">
        <v>267</v>
      </c>
      <c r="O495" s="202"/>
      <c r="P495" s="207"/>
      <c r="Q495" s="202"/>
      <c r="R495" s="211"/>
      <c r="S495" s="204"/>
      <c r="T495" s="207"/>
      <c r="U495" s="202"/>
      <c r="V495" s="207"/>
      <c r="W495" s="202"/>
      <c r="X495" s="207"/>
    </row>
    <row r="496" spans="2:24" x14ac:dyDescent="0.25">
      <c r="B496" s="133" t="s">
        <v>313</v>
      </c>
      <c r="C496" s="134" t="s">
        <v>297</v>
      </c>
      <c r="D496" s="150">
        <v>53295819.046819985</v>
      </c>
      <c r="E496" s="150">
        <v>52531721.80838</v>
      </c>
      <c r="F496" s="150">
        <v>53447933.887800001</v>
      </c>
      <c r="G496" s="189">
        <v>54165920.399999999</v>
      </c>
      <c r="H496" s="189">
        <v>55737158.48917</v>
      </c>
      <c r="I496" s="127"/>
      <c r="J496" s="128">
        <f t="shared" si="60"/>
        <v>4.5807335097061141E-2</v>
      </c>
      <c r="K496" s="9">
        <f t="shared" si="58"/>
        <v>2441339.442350015</v>
      </c>
      <c r="L496" s="128">
        <f t="shared" si="59"/>
        <v>2.9007872063593787E-2</v>
      </c>
      <c r="M496" s="9">
        <f t="shared" si="55"/>
        <v>1571238.0891700014</v>
      </c>
      <c r="N496" s="128" t="s">
        <v>267</v>
      </c>
      <c r="O496" s="202"/>
      <c r="P496" s="207"/>
      <c r="Q496" s="202"/>
      <c r="R496" s="211"/>
      <c r="S496" s="204"/>
      <c r="T496" s="207"/>
      <c r="U496" s="202"/>
      <c r="V496" s="207"/>
      <c r="W496" s="202"/>
      <c r="X496" s="207"/>
    </row>
    <row r="497" spans="2:24" x14ac:dyDescent="0.25">
      <c r="B497" s="133" t="s">
        <v>307</v>
      </c>
      <c r="C497" s="134" t="s">
        <v>297</v>
      </c>
      <c r="D497" s="150">
        <v>39040237.507220007</v>
      </c>
      <c r="E497" s="150">
        <v>40072348.498920001</v>
      </c>
      <c r="F497" s="150">
        <v>39379654.118380003</v>
      </c>
      <c r="G497" s="189">
        <v>26927453.100000001</v>
      </c>
      <c r="H497" s="189">
        <v>38871562.978079997</v>
      </c>
      <c r="I497" s="127"/>
      <c r="J497" s="128">
        <f t="shared" si="60"/>
        <v>-4.3205303018153396E-3</v>
      </c>
      <c r="K497" s="9">
        <f t="shared" ref="K497:K513" si="61">H497-D497</f>
        <v>-168674.52914001048</v>
      </c>
      <c r="L497" s="128">
        <f t="shared" si="59"/>
        <v>0.44356626799138299</v>
      </c>
      <c r="M497" s="9">
        <f t="shared" si="55"/>
        <v>11944109.878079996</v>
      </c>
      <c r="N497" s="128" t="s">
        <v>267</v>
      </c>
      <c r="O497" s="202"/>
      <c r="P497" s="207"/>
      <c r="Q497" s="202"/>
      <c r="R497" s="211"/>
      <c r="S497" s="204"/>
      <c r="T497" s="207"/>
      <c r="U497" s="202"/>
      <c r="V497" s="207"/>
      <c r="W497" s="202"/>
      <c r="X497" s="207"/>
    </row>
    <row r="498" spans="2:24" x14ac:dyDescent="0.25">
      <c r="B498" s="135" t="s">
        <v>308</v>
      </c>
      <c r="C498" s="136" t="s">
        <v>297</v>
      </c>
      <c r="D498" s="151">
        <v>-8444134.3752500005</v>
      </c>
      <c r="E498" s="151">
        <v>-9661671.2691500001</v>
      </c>
      <c r="F498" s="151">
        <v>-9108555.7217699997</v>
      </c>
      <c r="G498" s="190">
        <v>-9445611.8000000007</v>
      </c>
      <c r="H498" s="190">
        <v>-9465146.0353299994</v>
      </c>
      <c r="I498" s="127"/>
      <c r="J498" s="128">
        <f t="shared" si="60"/>
        <v>0.12091371533269446</v>
      </c>
      <c r="K498" s="9">
        <f t="shared" si="61"/>
        <v>-1021011.6600799989</v>
      </c>
      <c r="L498" s="128">
        <f t="shared" si="59"/>
        <v>2.0680751806885223E-3</v>
      </c>
      <c r="M498" s="9">
        <f t="shared" si="55"/>
        <v>-19534.235329998657</v>
      </c>
      <c r="N498" s="128" t="s">
        <v>267</v>
      </c>
      <c r="O498" s="202"/>
      <c r="P498" s="207"/>
      <c r="Q498" s="202"/>
      <c r="R498" s="211"/>
      <c r="S498" s="204"/>
      <c r="T498" s="207"/>
      <c r="U498" s="202"/>
      <c r="V498" s="207"/>
      <c r="W498" s="202"/>
      <c r="X498" s="207"/>
    </row>
    <row r="499" spans="2:24" x14ac:dyDescent="0.25">
      <c r="B499" s="135" t="s">
        <v>309</v>
      </c>
      <c r="C499" s="136" t="s">
        <v>297</v>
      </c>
      <c r="D499" s="151">
        <v>-1752258.7732700002</v>
      </c>
      <c r="E499" s="151">
        <v>-1846556.0001600001</v>
      </c>
      <c r="F499" s="151">
        <v>-1500407.8227899999</v>
      </c>
      <c r="G499" s="190">
        <v>-1711928.1</v>
      </c>
      <c r="H499" s="190">
        <v>-1889638.37448</v>
      </c>
      <c r="I499" s="127"/>
      <c r="J499" s="128">
        <f t="shared" si="60"/>
        <v>7.8401434368981393E-2</v>
      </c>
      <c r="K499" s="9">
        <f t="shared" si="61"/>
        <v>-137379.60120999976</v>
      </c>
      <c r="L499" s="128">
        <f t="shared" si="59"/>
        <v>0.10380709007580391</v>
      </c>
      <c r="M499" s="9">
        <f t="shared" si="55"/>
        <v>-177710.27447999991</v>
      </c>
      <c r="N499" s="128" t="s">
        <v>267</v>
      </c>
      <c r="O499" s="202"/>
      <c r="P499" s="204"/>
      <c r="Q499" s="202"/>
      <c r="R499" s="211"/>
      <c r="S499" s="204"/>
      <c r="T499" s="204"/>
      <c r="U499" s="202"/>
      <c r="V499" s="204"/>
      <c r="W499" s="202"/>
      <c r="X499" s="204"/>
    </row>
    <row r="500" spans="2:24" x14ac:dyDescent="0.25">
      <c r="B500" s="135" t="s">
        <v>310</v>
      </c>
      <c r="C500" s="136" t="s">
        <v>297</v>
      </c>
      <c r="D500" s="151">
        <v>5212900.3326700022</v>
      </c>
      <c r="E500" s="151">
        <v>4953143.7647399995</v>
      </c>
      <c r="F500" s="151">
        <v>5470563.7930300003</v>
      </c>
      <c r="G500" s="190">
        <v>4981090.5</v>
      </c>
      <c r="H500" s="190">
        <v>4531651.4084299998</v>
      </c>
      <c r="I500" s="127"/>
      <c r="J500" s="128">
        <f t="shared" si="60"/>
        <v>-0.13068520032322828</v>
      </c>
      <c r="K500" s="9">
        <f t="shared" si="61"/>
        <v>-681248.92424000241</v>
      </c>
      <c r="L500" s="128">
        <f t="shared" si="59"/>
        <v>-9.0229055579295392E-2</v>
      </c>
      <c r="M500" s="9">
        <f t="shared" si="55"/>
        <v>-449439.09157000016</v>
      </c>
      <c r="N500" s="128" t="s">
        <v>267</v>
      </c>
      <c r="O500" s="202"/>
      <c r="P500" s="204"/>
      <c r="Q500" s="202"/>
      <c r="R500" s="211"/>
      <c r="S500" s="204"/>
      <c r="T500" s="204"/>
      <c r="U500" s="202"/>
      <c r="V500" s="204"/>
      <c r="W500" s="202"/>
      <c r="X500" s="204"/>
    </row>
    <row r="501" spans="2:24" x14ac:dyDescent="0.25">
      <c r="B501" s="135" t="s">
        <v>311</v>
      </c>
      <c r="C501" s="136" t="s">
        <v>297</v>
      </c>
      <c r="D501" s="151">
        <v>-8030362.3685199982</v>
      </c>
      <c r="E501" s="151">
        <v>-7096174.61943</v>
      </c>
      <c r="F501" s="151">
        <v>-8320262.2325600004</v>
      </c>
      <c r="G501" s="190">
        <v>-5437522.2999999998</v>
      </c>
      <c r="H501" s="190">
        <v>-6422188.9522399995</v>
      </c>
      <c r="I501" s="127"/>
      <c r="J501" s="128">
        <f t="shared" si="60"/>
        <v>-0.20026162487812937</v>
      </c>
      <c r="K501" s="9">
        <f t="shared" si="61"/>
        <v>1608173.4162799986</v>
      </c>
      <c r="L501" s="128">
        <f t="shared" si="59"/>
        <v>0.18108737728579061</v>
      </c>
      <c r="M501" s="9">
        <f t="shared" si="55"/>
        <v>-984666.65223999973</v>
      </c>
      <c r="N501" s="128" t="s">
        <v>267</v>
      </c>
      <c r="O501" s="202"/>
      <c r="P501" s="205"/>
      <c r="Q501" s="202"/>
      <c r="R501" s="211"/>
      <c r="S501" s="207"/>
      <c r="T501" s="205"/>
      <c r="U501" s="207"/>
      <c r="V501" s="205"/>
      <c r="W501" s="202"/>
      <c r="X501" s="205"/>
    </row>
    <row r="502" spans="2:24" ht="22.5" x14ac:dyDescent="0.25">
      <c r="B502" s="133" t="s">
        <v>314</v>
      </c>
      <c r="C502" s="134" t="s">
        <v>297</v>
      </c>
      <c r="D502" s="150">
        <v>43632702.321840003</v>
      </c>
      <c r="E502" s="150">
        <v>44108188.160439998</v>
      </c>
      <c r="F502" s="150">
        <v>44532814.216729999</v>
      </c>
      <c r="G502" s="189">
        <v>43065286.700000003</v>
      </c>
      <c r="H502" s="189">
        <v>44699890.107809998</v>
      </c>
      <c r="I502" s="127"/>
      <c r="J502" s="128">
        <f t="shared" si="60"/>
        <v>2.445843895017763E-2</v>
      </c>
      <c r="K502" s="9">
        <f t="shared" si="61"/>
        <v>1067187.785969995</v>
      </c>
      <c r="L502" s="128">
        <f t="shared" si="59"/>
        <v>3.7956403708558017E-2</v>
      </c>
      <c r="M502" s="9">
        <f t="shared" si="55"/>
        <v>1634603.4078099951</v>
      </c>
      <c r="N502" s="128" t="s">
        <v>267</v>
      </c>
      <c r="O502" s="202"/>
      <c r="P502" s="204"/>
      <c r="Q502" s="202"/>
      <c r="R502" s="211"/>
      <c r="S502" s="207"/>
      <c r="T502" s="204"/>
      <c r="U502" s="207"/>
      <c r="V502" s="204"/>
      <c r="W502" s="202"/>
      <c r="X502" s="204"/>
    </row>
    <row r="503" spans="2:24" x14ac:dyDescent="0.25">
      <c r="B503" s="133" t="s">
        <v>307</v>
      </c>
      <c r="C503" s="134" t="s">
        <v>297</v>
      </c>
      <c r="D503" s="150">
        <v>20745777.593850002</v>
      </c>
      <c r="E503" s="150">
        <v>22819008.030019999</v>
      </c>
      <c r="F503" s="150">
        <v>22048674.288150001</v>
      </c>
      <c r="G503" s="189">
        <v>14712798.699999999</v>
      </c>
      <c r="H503" s="189">
        <v>23680927.322149999</v>
      </c>
      <c r="I503" s="127"/>
      <c r="J503" s="128">
        <f t="shared" si="60"/>
        <v>0.14148178900607267</v>
      </c>
      <c r="K503" s="9">
        <f t="shared" si="61"/>
        <v>2935149.7282999977</v>
      </c>
      <c r="L503" s="128">
        <f t="shared" si="59"/>
        <v>0.60954606971887682</v>
      </c>
      <c r="M503" s="9">
        <f t="shared" si="55"/>
        <v>8968128.6221500002</v>
      </c>
      <c r="N503" s="128" t="s">
        <v>267</v>
      </c>
      <c r="O503" s="202"/>
      <c r="P503" s="213"/>
      <c r="Q503" s="213"/>
      <c r="R503" s="211"/>
      <c r="S503" s="213"/>
      <c r="T503" s="213"/>
      <c r="U503" s="213"/>
      <c r="V503" s="213"/>
      <c r="W503" s="213"/>
      <c r="X503" s="213"/>
    </row>
    <row r="504" spans="2:24" x14ac:dyDescent="0.25">
      <c r="B504" s="135" t="s">
        <v>308</v>
      </c>
      <c r="C504" s="136" t="s">
        <v>297</v>
      </c>
      <c r="D504" s="151">
        <v>-15629427.511569995</v>
      </c>
      <c r="E504" s="151">
        <v>-16037703.991420001</v>
      </c>
      <c r="F504" s="151">
        <v>-15460595.448480001</v>
      </c>
      <c r="G504" s="190">
        <v>-15035391.4</v>
      </c>
      <c r="H504" s="190">
        <v>-16326809.5514</v>
      </c>
      <c r="I504" s="127"/>
      <c r="J504" s="128">
        <f t="shared" si="60"/>
        <v>4.4619807047555193E-2</v>
      </c>
      <c r="K504" s="9">
        <f t="shared" si="61"/>
        <v>-697382.0398300048</v>
      </c>
      <c r="L504" s="128">
        <f t="shared" si="59"/>
        <v>8.5891887816103019E-2</v>
      </c>
      <c r="M504" s="9">
        <f t="shared" si="55"/>
        <v>-1291418.1513999999</v>
      </c>
      <c r="N504" s="128" t="s">
        <v>267</v>
      </c>
      <c r="O504" s="202"/>
      <c r="P504" s="202"/>
      <c r="Q504" s="207"/>
      <c r="R504" s="211"/>
      <c r="S504" s="207"/>
      <c r="T504" s="207"/>
      <c r="U504" s="207"/>
      <c r="V504" s="207"/>
      <c r="W504" s="202"/>
      <c r="X504" s="202"/>
    </row>
    <row r="505" spans="2:24" x14ac:dyDescent="0.25">
      <c r="B505" s="135" t="s">
        <v>309</v>
      </c>
      <c r="C505" s="136" t="s">
        <v>297</v>
      </c>
      <c r="D505" s="151">
        <v>0</v>
      </c>
      <c r="E505" s="151">
        <v>0</v>
      </c>
      <c r="F505" s="151">
        <v>0</v>
      </c>
      <c r="G505" s="190">
        <v>0</v>
      </c>
      <c r="H505" s="190">
        <v>0</v>
      </c>
      <c r="I505" s="127"/>
      <c r="J505" s="128" t="e">
        <f t="shared" si="60"/>
        <v>#DIV/0!</v>
      </c>
      <c r="K505" s="9">
        <f t="shared" si="61"/>
        <v>0</v>
      </c>
      <c r="L505" s="128" t="str">
        <f t="shared" si="59"/>
        <v/>
      </c>
      <c r="M505" s="9">
        <f t="shared" si="55"/>
        <v>0</v>
      </c>
      <c r="N505" s="128" t="s">
        <v>267</v>
      </c>
      <c r="O505" s="202"/>
      <c r="P505" s="202"/>
      <c r="Q505" s="207"/>
      <c r="R505" s="211"/>
      <c r="S505" s="207"/>
      <c r="T505" s="207"/>
      <c r="U505" s="207"/>
      <c r="V505" s="207"/>
      <c r="W505" s="202"/>
      <c r="X505" s="202"/>
    </row>
    <row r="506" spans="2:24" x14ac:dyDescent="0.25">
      <c r="B506" s="135" t="s">
        <v>310</v>
      </c>
      <c r="C506" s="136" t="s">
        <v>297</v>
      </c>
      <c r="D506" s="151">
        <v>213423.68137999999</v>
      </c>
      <c r="E506" s="151">
        <v>601502.56252000004</v>
      </c>
      <c r="F506" s="151">
        <v>206903.57247000001</v>
      </c>
      <c r="G506" s="190">
        <v>235586.5</v>
      </c>
      <c r="H506" s="190">
        <v>237655.95553000001</v>
      </c>
      <c r="I506" s="127"/>
      <c r="J506" s="128">
        <f t="shared" si="60"/>
        <v>0.113540699857269</v>
      </c>
      <c r="K506" s="9">
        <f t="shared" si="61"/>
        <v>24232.274150000012</v>
      </c>
      <c r="L506" s="128">
        <f t="shared" si="59"/>
        <v>8.7842704484339951E-3</v>
      </c>
      <c r="M506" s="9">
        <f t="shared" si="55"/>
        <v>2069.4555300000065</v>
      </c>
      <c r="N506" s="128" t="s">
        <v>267</v>
      </c>
      <c r="O506" s="202"/>
      <c r="P506" s="202"/>
      <c r="Q506" s="202"/>
      <c r="R506" s="211"/>
      <c r="S506" s="202"/>
      <c r="T506" s="202"/>
      <c r="U506" s="202"/>
      <c r="V506" s="202"/>
      <c r="W506" s="202"/>
      <c r="X506" s="202"/>
    </row>
    <row r="507" spans="2:24" x14ac:dyDescent="0.25">
      <c r="B507" s="135" t="s">
        <v>311</v>
      </c>
      <c r="C507" s="136" t="s">
        <v>297</v>
      </c>
      <c r="D507" s="151">
        <v>-713889.11856000009</v>
      </c>
      <c r="E507" s="151">
        <v>-685927.46172000002</v>
      </c>
      <c r="F507" s="151">
        <v>-1290672.2729</v>
      </c>
      <c r="G507" s="190">
        <v>-222184.5</v>
      </c>
      <c r="H507" s="190">
        <v>909524.15543000004</v>
      </c>
      <c r="I507" s="127"/>
      <c r="J507" s="128">
        <f t="shared" si="60"/>
        <v>-2.2740412086188106</v>
      </c>
      <c r="K507" s="9">
        <f t="shared" si="61"/>
        <v>1623413.2739900001</v>
      </c>
      <c r="L507" s="128">
        <f t="shared" si="59"/>
        <v>-5.0935535801552314</v>
      </c>
      <c r="M507" s="9">
        <f t="shared" si="55"/>
        <v>1131708.65543</v>
      </c>
      <c r="N507" s="128" t="s">
        <v>267</v>
      </c>
      <c r="O507" s="202"/>
      <c r="P507" s="202"/>
      <c r="Q507" s="202"/>
      <c r="R507" s="211"/>
      <c r="S507" s="202"/>
      <c r="T507" s="204"/>
      <c r="U507" s="202"/>
      <c r="V507" s="202"/>
      <c r="W507" s="202"/>
      <c r="X507" s="202"/>
    </row>
    <row r="508" spans="2:24" ht="22.5" x14ac:dyDescent="0.25">
      <c r="B508" s="133" t="s">
        <v>315</v>
      </c>
      <c r="C508" s="134" t="s">
        <v>297</v>
      </c>
      <c r="D508" s="150">
        <v>51440413.47420001</v>
      </c>
      <c r="E508" s="150">
        <v>49396345.551430002</v>
      </c>
      <c r="F508" s="150">
        <v>48870028.573299997</v>
      </c>
      <c r="G508" s="189">
        <v>52000621.100000001</v>
      </c>
      <c r="H508" s="189">
        <v>53452481.377769999</v>
      </c>
      <c r="I508" s="127"/>
      <c r="J508" s="128">
        <f t="shared" si="60"/>
        <v>3.9114535978198139E-2</v>
      </c>
      <c r="K508" s="9">
        <f t="shared" si="61"/>
        <v>2012067.9035699889</v>
      </c>
      <c r="L508" s="128">
        <f t="shared" si="59"/>
        <v>2.7920056473517807E-2</v>
      </c>
      <c r="M508" s="9">
        <f t="shared" si="55"/>
        <v>1451860.2777699977</v>
      </c>
      <c r="N508" s="128" t="s">
        <v>267</v>
      </c>
      <c r="O508" s="202"/>
      <c r="P508" s="202"/>
      <c r="Q508" s="202"/>
      <c r="R508" s="211"/>
      <c r="S508" s="202"/>
      <c r="T508" s="202"/>
      <c r="U508" s="202"/>
      <c r="V508" s="202"/>
      <c r="W508" s="202"/>
      <c r="X508" s="202"/>
    </row>
    <row r="509" spans="2:24" x14ac:dyDescent="0.25">
      <c r="B509" s="133" t="s">
        <v>307</v>
      </c>
      <c r="C509" s="134" t="s">
        <v>297</v>
      </c>
      <c r="D509" s="150">
        <v>13735899.582889998</v>
      </c>
      <c r="E509" s="150">
        <v>7562978.5503599998</v>
      </c>
      <c r="F509" s="150">
        <v>18767946.280999999</v>
      </c>
      <c r="G509" s="189">
        <v>11127803.800000001</v>
      </c>
      <c r="H509" s="189">
        <v>17609832.99738</v>
      </c>
      <c r="I509" s="127"/>
      <c r="J509" s="128">
        <f t="shared" si="60"/>
        <v>0.28202982928875886</v>
      </c>
      <c r="K509" s="9">
        <f t="shared" si="61"/>
        <v>3873933.4144900013</v>
      </c>
      <c r="L509" s="128">
        <f t="shared" si="59"/>
        <v>0.58250750227821224</v>
      </c>
      <c r="M509" s="9">
        <f t="shared" si="55"/>
        <v>6482029.1973799989</v>
      </c>
      <c r="N509" s="128" t="s">
        <v>267</v>
      </c>
      <c r="O509" s="202"/>
      <c r="P509" s="202"/>
      <c r="Q509" s="202"/>
      <c r="R509" s="211"/>
      <c r="S509" s="202"/>
      <c r="T509" s="202"/>
      <c r="U509" s="202"/>
      <c r="V509" s="202"/>
      <c r="W509" s="202"/>
      <c r="X509" s="202"/>
    </row>
    <row r="510" spans="2:24" x14ac:dyDescent="0.25">
      <c r="B510" s="135" t="s">
        <v>308</v>
      </c>
      <c r="C510" s="136" t="s">
        <v>297</v>
      </c>
      <c r="D510" s="151">
        <v>-13723362.940070003</v>
      </c>
      <c r="E510" s="151">
        <v>-14621941.232000001</v>
      </c>
      <c r="F510" s="151">
        <v>-13588342.391580001</v>
      </c>
      <c r="G510" s="190">
        <v>-14435814.5</v>
      </c>
      <c r="H510" s="190">
        <v>-14869094.16024</v>
      </c>
      <c r="I510" s="127"/>
      <c r="J510" s="128">
        <f t="shared" si="60"/>
        <v>8.3487642582463995E-2</v>
      </c>
      <c r="K510" s="9">
        <f t="shared" si="61"/>
        <v>-1145731.2201699968</v>
      </c>
      <c r="L510" s="128">
        <f t="shared" si="59"/>
        <v>3.0014216394925297E-2</v>
      </c>
      <c r="M510" s="9">
        <f t="shared" si="55"/>
        <v>-433279.66024000011</v>
      </c>
      <c r="N510" s="128" t="s">
        <v>267</v>
      </c>
      <c r="O510" s="202"/>
      <c r="P510" s="202"/>
      <c r="Q510" s="202"/>
      <c r="R510" s="211"/>
      <c r="S510" s="202"/>
      <c r="T510" s="202"/>
      <c r="U510" s="202"/>
      <c r="V510" s="202"/>
      <c r="W510" s="202"/>
      <c r="X510" s="202"/>
    </row>
    <row r="511" spans="2:24" x14ac:dyDescent="0.25">
      <c r="B511" s="135" t="s">
        <v>309</v>
      </c>
      <c r="C511" s="136" t="s">
        <v>297</v>
      </c>
      <c r="D511" s="151">
        <v>0</v>
      </c>
      <c r="E511" s="151">
        <v>0</v>
      </c>
      <c r="F511" s="151">
        <v>-186.59397000000001</v>
      </c>
      <c r="G511" s="190">
        <v>0</v>
      </c>
      <c r="H511" s="190">
        <v>-314.80491999999998</v>
      </c>
      <c r="I511" s="127"/>
      <c r="J511" s="128" t="e">
        <f t="shared" si="60"/>
        <v>#DIV/0!</v>
      </c>
      <c r="K511" s="9">
        <f t="shared" si="61"/>
        <v>-314.80491999999998</v>
      </c>
      <c r="L511" s="128" t="str">
        <f t="shared" si="59"/>
        <v/>
      </c>
      <c r="M511" s="9">
        <f t="shared" si="55"/>
        <v>-314.80491999999998</v>
      </c>
      <c r="N511" s="128" t="s">
        <v>267</v>
      </c>
      <c r="O511" s="202"/>
      <c r="P511" s="202"/>
      <c r="Q511" s="202"/>
      <c r="R511" s="211"/>
      <c r="S511" s="202"/>
      <c r="T511" s="202"/>
      <c r="U511" s="202"/>
      <c r="V511" s="202"/>
      <c r="W511" s="202"/>
      <c r="X511" s="202"/>
    </row>
    <row r="512" spans="2:24" x14ac:dyDescent="0.25">
      <c r="B512" s="135" t="s">
        <v>310</v>
      </c>
      <c r="C512" s="136" t="s">
        <v>297</v>
      </c>
      <c r="D512" s="151">
        <v>257983.51359999998</v>
      </c>
      <c r="E512" s="151">
        <v>292623.74475000001</v>
      </c>
      <c r="F512" s="151">
        <v>238385.13651000001</v>
      </c>
      <c r="G512" s="190">
        <v>-57687.7</v>
      </c>
      <c r="H512" s="190">
        <v>24498.220809999999</v>
      </c>
      <c r="I512" s="127"/>
      <c r="J512" s="128">
        <f t="shared" si="60"/>
        <v>-0.90503958773123705</v>
      </c>
      <c r="K512" s="9">
        <f t="shared" si="61"/>
        <v>-233485.29278999998</v>
      </c>
      <c r="L512" s="128">
        <f t="shared" si="59"/>
        <v>-1.4246697443302472</v>
      </c>
      <c r="M512" s="9">
        <f t="shared" si="55"/>
        <v>82185.920809999996</v>
      </c>
      <c r="N512" s="128" t="s">
        <v>267</v>
      </c>
      <c r="O512" s="202"/>
      <c r="P512" s="202"/>
      <c r="Q512" s="202"/>
      <c r="R512" s="211"/>
      <c r="S512" s="202"/>
      <c r="T512" s="202"/>
      <c r="U512" s="202"/>
      <c r="V512" s="202"/>
      <c r="W512" s="202"/>
      <c r="X512" s="202"/>
    </row>
    <row r="513" spans="2:24" ht="15.75" thickBot="1" x14ac:dyDescent="0.3">
      <c r="B513" s="142" t="s">
        <v>311</v>
      </c>
      <c r="C513" s="143" t="s">
        <v>297</v>
      </c>
      <c r="D513" s="152">
        <v>578987.34110999992</v>
      </c>
      <c r="E513" s="152">
        <v>-617587.12306999997</v>
      </c>
      <c r="F513" s="152">
        <v>-377039.75397999998</v>
      </c>
      <c r="G513" s="191">
        <v>478.8</v>
      </c>
      <c r="H513" s="191">
        <v>283482.37683999998</v>
      </c>
      <c r="I513" s="127"/>
      <c r="J513" s="128">
        <f t="shared" si="60"/>
        <v>-0.51038242684801283</v>
      </c>
      <c r="K513" s="9">
        <f t="shared" si="61"/>
        <v>-295504.96426999994</v>
      </c>
      <c r="L513" s="128">
        <f t="shared" si="59"/>
        <v>591.06845622389301</v>
      </c>
      <c r="M513" s="9">
        <f t="shared" si="55"/>
        <v>283003.57683999999</v>
      </c>
      <c r="N513" s="128" t="s">
        <v>267</v>
      </c>
      <c r="O513" s="202"/>
      <c r="P513" s="202"/>
      <c r="Q513" s="202"/>
      <c r="R513" s="211"/>
      <c r="S513" s="202"/>
      <c r="T513" s="202"/>
      <c r="U513" s="202"/>
      <c r="V513" s="202"/>
      <c r="W513" s="202"/>
      <c r="X513" s="202"/>
    </row>
    <row r="514" spans="2:24" x14ac:dyDescent="0.25">
      <c r="O514" s="202"/>
      <c r="P514" s="202"/>
      <c r="Q514" s="202"/>
      <c r="R514" s="202"/>
      <c r="S514" s="202"/>
      <c r="T514" s="202"/>
      <c r="U514" s="202"/>
      <c r="V514" s="202"/>
      <c r="W514" s="202"/>
      <c r="X514" s="202"/>
    </row>
    <row r="515" spans="2:24" x14ac:dyDescent="0.25">
      <c r="O515" s="202"/>
      <c r="P515" s="202"/>
      <c r="Q515" s="202"/>
      <c r="R515" s="202"/>
      <c r="S515" s="202"/>
      <c r="T515" s="202"/>
      <c r="U515" s="202"/>
      <c r="V515" s="202"/>
      <c r="W515" s="202"/>
      <c r="X515" s="202"/>
    </row>
    <row r="516" spans="2:24" x14ac:dyDescent="0.25">
      <c r="O516" s="202"/>
      <c r="P516" s="202"/>
      <c r="Q516" s="202"/>
      <c r="R516" s="202"/>
      <c r="S516" s="202"/>
      <c r="T516" s="202"/>
      <c r="U516" s="202"/>
      <c r="V516" s="202"/>
      <c r="W516" s="202"/>
      <c r="X516" s="202"/>
    </row>
    <row r="517" spans="2:24" x14ac:dyDescent="0.25">
      <c r="O517" s="202"/>
      <c r="P517" s="202"/>
      <c r="Q517" s="202"/>
      <c r="R517" s="202"/>
      <c r="S517" s="202"/>
      <c r="T517" s="202"/>
      <c r="U517" s="202"/>
      <c r="V517" s="202"/>
      <c r="W517" s="202"/>
      <c r="X517" s="202"/>
    </row>
    <row r="518" spans="2:24" x14ac:dyDescent="0.25">
      <c r="O518" s="202"/>
      <c r="P518" s="202"/>
      <c r="Q518" s="202"/>
      <c r="R518" s="202"/>
      <c r="S518" s="202"/>
      <c r="T518" s="202"/>
      <c r="U518" s="202"/>
      <c r="V518" s="202"/>
      <c r="W518" s="202"/>
      <c r="X518" s="202"/>
    </row>
    <row r="519" spans="2:24" x14ac:dyDescent="0.25">
      <c r="O519" s="202"/>
      <c r="P519" s="202"/>
      <c r="Q519" s="202"/>
      <c r="R519" s="202"/>
      <c r="S519" s="202"/>
      <c r="T519" s="202"/>
      <c r="U519" s="202"/>
      <c r="V519" s="202"/>
      <c r="W519" s="202"/>
      <c r="X519" s="202"/>
    </row>
    <row r="520" spans="2:24" x14ac:dyDescent="0.25">
      <c r="O520" s="202"/>
      <c r="P520" s="202"/>
      <c r="Q520" s="202"/>
      <c r="R520" s="202"/>
      <c r="S520" s="202"/>
      <c r="T520" s="202"/>
      <c r="U520" s="202"/>
      <c r="V520" s="202"/>
      <c r="W520" s="202"/>
      <c r="X520" s="202"/>
    </row>
    <row r="521" spans="2:24" x14ac:dyDescent="0.25">
      <c r="O521" s="202"/>
      <c r="P521" s="202"/>
      <c r="Q521" s="202"/>
      <c r="R521" s="202"/>
      <c r="S521" s="202"/>
      <c r="T521" s="202"/>
      <c r="U521" s="202"/>
      <c r="V521" s="202"/>
      <c r="W521" s="202"/>
      <c r="X521" s="202"/>
    </row>
    <row r="522" spans="2:24" x14ac:dyDescent="0.25">
      <c r="O522" s="202"/>
      <c r="P522" s="202"/>
      <c r="Q522" s="202"/>
      <c r="R522" s="202"/>
      <c r="S522" s="202"/>
      <c r="T522" s="202"/>
      <c r="U522" s="202"/>
      <c r="V522" s="202"/>
      <c r="W522" s="202"/>
      <c r="X522" s="202"/>
    </row>
    <row r="523" spans="2:24" x14ac:dyDescent="0.25">
      <c r="O523" s="202"/>
      <c r="P523" s="202"/>
      <c r="Q523" s="202"/>
      <c r="R523" s="202"/>
      <c r="S523" s="202"/>
      <c r="T523" s="202"/>
      <c r="U523" s="202"/>
      <c r="V523" s="202"/>
      <c r="W523" s="202"/>
      <c r="X523" s="202"/>
    </row>
    <row r="524" spans="2:24" x14ac:dyDescent="0.25">
      <c r="O524" s="202"/>
      <c r="P524" s="202"/>
      <c r="Q524" s="202"/>
      <c r="R524" s="202"/>
      <c r="S524" s="202"/>
      <c r="T524" s="202"/>
      <c r="U524" s="202"/>
      <c r="V524" s="202"/>
      <c r="W524" s="202"/>
      <c r="X524" s="202"/>
    </row>
    <row r="525" spans="2:24" x14ac:dyDescent="0.25">
      <c r="O525" s="202"/>
      <c r="P525" s="202"/>
      <c r="Q525" s="202"/>
      <c r="R525" s="202"/>
      <c r="S525" s="202"/>
      <c r="T525" s="202"/>
      <c r="U525" s="202"/>
      <c r="V525" s="202"/>
      <c r="W525" s="202"/>
      <c r="X525" s="202"/>
    </row>
    <row r="526" spans="2:24" x14ac:dyDescent="0.25">
      <c r="O526" s="202"/>
      <c r="P526" s="202"/>
      <c r="Q526" s="202"/>
      <c r="R526" s="202"/>
      <c r="S526" s="202"/>
      <c r="T526" s="202"/>
      <c r="U526" s="202"/>
      <c r="V526" s="202"/>
      <c r="W526" s="202"/>
      <c r="X526" s="202"/>
    </row>
    <row r="527" spans="2:24" x14ac:dyDescent="0.25">
      <c r="O527" s="202"/>
      <c r="P527" s="202"/>
      <c r="Q527" s="202"/>
      <c r="R527" s="202"/>
      <c r="S527" s="202"/>
      <c r="T527" s="202"/>
      <c r="U527" s="202"/>
      <c r="V527" s="202"/>
      <c r="W527" s="202"/>
      <c r="X527" s="202"/>
    </row>
    <row r="528" spans="2:24" x14ac:dyDescent="0.25">
      <c r="O528" s="202"/>
      <c r="P528" s="202"/>
      <c r="Q528" s="202"/>
      <c r="R528" s="202"/>
      <c r="S528" s="202"/>
      <c r="T528" s="202"/>
      <c r="U528" s="202"/>
      <c r="V528" s="202"/>
      <c r="W528" s="202"/>
      <c r="X528" s="202"/>
    </row>
    <row r="529" spans="15:24" x14ac:dyDescent="0.25">
      <c r="O529" s="202"/>
      <c r="P529" s="202"/>
      <c r="Q529" s="202"/>
      <c r="R529" s="202"/>
      <c r="S529" s="202"/>
      <c r="T529" s="202"/>
      <c r="U529" s="202"/>
      <c r="V529" s="202"/>
      <c r="W529" s="202"/>
      <c r="X529" s="202"/>
    </row>
    <row r="530" spans="15:24" x14ac:dyDescent="0.25">
      <c r="O530" s="202"/>
      <c r="P530" s="202"/>
      <c r="Q530" s="202"/>
      <c r="R530" s="202"/>
      <c r="S530" s="202"/>
      <c r="T530" s="202"/>
      <c r="U530" s="202"/>
      <c r="V530" s="202"/>
      <c r="W530" s="202"/>
      <c r="X530" s="202"/>
    </row>
    <row r="531" spans="15:24" x14ac:dyDescent="0.25">
      <c r="O531" s="202"/>
      <c r="P531" s="202"/>
      <c r="Q531" s="202"/>
      <c r="R531" s="202"/>
      <c r="S531" s="202"/>
      <c r="T531" s="202"/>
      <c r="U531" s="202"/>
      <c r="V531" s="202"/>
      <c r="W531" s="202"/>
      <c r="X531" s="202"/>
    </row>
    <row r="532" spans="15:24" x14ac:dyDescent="0.25">
      <c r="O532" s="202"/>
      <c r="P532" s="202"/>
      <c r="Q532" s="202"/>
      <c r="R532" s="202"/>
      <c r="S532" s="202"/>
      <c r="T532" s="202"/>
      <c r="U532" s="202"/>
      <c r="V532" s="202"/>
      <c r="W532" s="202"/>
      <c r="X532" s="202"/>
    </row>
    <row r="533" spans="15:24" x14ac:dyDescent="0.25">
      <c r="O533" s="202"/>
      <c r="P533" s="202"/>
      <c r="Q533" s="202"/>
      <c r="R533" s="202"/>
      <c r="S533" s="202"/>
      <c r="T533" s="202"/>
      <c r="U533" s="202"/>
      <c r="V533" s="202"/>
      <c r="W533" s="202"/>
      <c r="X533" s="202"/>
    </row>
    <row r="534" spans="15:24" x14ac:dyDescent="0.25">
      <c r="O534" s="202"/>
      <c r="P534" s="202"/>
      <c r="Q534" s="202"/>
      <c r="R534" s="202"/>
      <c r="S534" s="202"/>
      <c r="T534" s="202"/>
      <c r="U534" s="202"/>
      <c r="V534" s="202"/>
      <c r="W534" s="202"/>
      <c r="X534" s="202"/>
    </row>
    <row r="535" spans="15:24" x14ac:dyDescent="0.25">
      <c r="O535" s="202"/>
      <c r="P535" s="202"/>
      <c r="Q535" s="202"/>
      <c r="R535" s="202"/>
      <c r="S535" s="202"/>
      <c r="T535" s="202"/>
      <c r="U535" s="202"/>
      <c r="V535" s="202"/>
      <c r="W535" s="202"/>
      <c r="X535" s="202"/>
    </row>
    <row r="536" spans="15:24" x14ac:dyDescent="0.25">
      <c r="O536" s="202"/>
      <c r="P536" s="202"/>
      <c r="Q536" s="202"/>
      <c r="R536" s="202"/>
      <c r="S536" s="202"/>
      <c r="T536" s="202"/>
      <c r="U536" s="202"/>
      <c r="V536" s="202"/>
      <c r="W536" s="202"/>
      <c r="X536" s="202"/>
    </row>
    <row r="537" spans="15:24" x14ac:dyDescent="0.25">
      <c r="O537" s="202"/>
      <c r="P537" s="202"/>
      <c r="Q537" s="202"/>
      <c r="R537" s="202"/>
      <c r="S537" s="202"/>
      <c r="T537" s="202"/>
      <c r="U537" s="202"/>
      <c r="V537" s="202"/>
      <c r="W537" s="202"/>
      <c r="X537" s="202"/>
    </row>
    <row r="538" spans="15:24" x14ac:dyDescent="0.25">
      <c r="O538" s="202"/>
      <c r="P538" s="202"/>
      <c r="Q538" s="202"/>
      <c r="R538" s="202"/>
      <c r="S538" s="202"/>
      <c r="T538" s="202"/>
      <c r="U538" s="202"/>
      <c r="V538" s="202"/>
      <c r="W538" s="202"/>
      <c r="X538" s="202"/>
    </row>
    <row r="539" spans="15:24" x14ac:dyDescent="0.25">
      <c r="O539" s="202"/>
      <c r="P539" s="202"/>
      <c r="Q539" s="202"/>
      <c r="R539" s="202"/>
      <c r="S539" s="202"/>
      <c r="T539" s="202"/>
      <c r="U539" s="202"/>
      <c r="V539" s="202"/>
      <c r="W539" s="202"/>
      <c r="X539" s="202"/>
    </row>
    <row r="540" spans="15:24" x14ac:dyDescent="0.25">
      <c r="O540" s="202"/>
      <c r="P540" s="202"/>
      <c r="Q540" s="202"/>
      <c r="R540" s="202"/>
      <c r="S540" s="202"/>
      <c r="T540" s="202"/>
      <c r="U540" s="202"/>
      <c r="V540" s="202"/>
      <c r="W540" s="202"/>
      <c r="X540" s="202"/>
    </row>
    <row r="541" spans="15:24" x14ac:dyDescent="0.25">
      <c r="O541" s="202"/>
      <c r="P541" s="202"/>
      <c r="Q541" s="202"/>
      <c r="R541" s="202"/>
      <c r="S541" s="202"/>
      <c r="T541" s="202"/>
      <c r="U541" s="202"/>
      <c r="V541" s="202"/>
      <c r="W541" s="202"/>
      <c r="X541" s="202"/>
    </row>
    <row r="542" spans="15:24" x14ac:dyDescent="0.25">
      <c r="O542" s="202"/>
      <c r="P542" s="202"/>
      <c r="Q542" s="202"/>
      <c r="R542" s="202"/>
      <c r="S542" s="202"/>
      <c r="T542" s="202"/>
      <c r="U542" s="202"/>
      <c r="V542" s="202"/>
      <c r="W542" s="202"/>
      <c r="X542" s="202"/>
    </row>
    <row r="543" spans="15:24" x14ac:dyDescent="0.25">
      <c r="O543" s="202"/>
      <c r="P543" s="202"/>
      <c r="Q543" s="202"/>
      <c r="R543" s="202"/>
      <c r="S543" s="202"/>
      <c r="T543" s="202"/>
      <c r="U543" s="202"/>
      <c r="V543" s="202"/>
      <c r="W543" s="202"/>
      <c r="X543" s="202"/>
    </row>
    <row r="544" spans="15:24" x14ac:dyDescent="0.25">
      <c r="O544" s="202"/>
      <c r="P544" s="202"/>
      <c r="Q544" s="202"/>
      <c r="R544" s="202"/>
      <c r="S544" s="202"/>
      <c r="T544" s="202"/>
      <c r="U544" s="202"/>
      <c r="V544" s="202"/>
      <c r="W544" s="202"/>
      <c r="X544" s="202"/>
    </row>
    <row r="545" spans="15:24" x14ac:dyDescent="0.25">
      <c r="O545" s="202"/>
      <c r="P545" s="202"/>
      <c r="Q545" s="202"/>
      <c r="R545" s="202"/>
      <c r="S545" s="202"/>
      <c r="T545" s="202"/>
      <c r="U545" s="202"/>
      <c r="V545" s="202"/>
      <c r="W545" s="202"/>
      <c r="X545" s="202"/>
    </row>
    <row r="546" spans="15:24" x14ac:dyDescent="0.25">
      <c r="O546" s="202"/>
      <c r="P546" s="202"/>
      <c r="Q546" s="202"/>
      <c r="R546" s="202"/>
      <c r="S546" s="202"/>
      <c r="T546" s="202"/>
      <c r="U546" s="202"/>
      <c r="V546" s="202"/>
      <c r="W546" s="202"/>
      <c r="X546" s="202"/>
    </row>
    <row r="547" spans="15:24" x14ac:dyDescent="0.25">
      <c r="O547" s="202"/>
      <c r="P547" s="202"/>
      <c r="Q547" s="202"/>
      <c r="R547" s="202"/>
      <c r="S547" s="202"/>
      <c r="T547" s="202"/>
      <c r="U547" s="202"/>
      <c r="V547" s="202"/>
      <c r="W547" s="202"/>
      <c r="X547" s="202"/>
    </row>
    <row r="548" spans="15:24" x14ac:dyDescent="0.25">
      <c r="O548" s="202"/>
      <c r="P548" s="202"/>
      <c r="Q548" s="202"/>
      <c r="R548" s="202"/>
      <c r="S548" s="202"/>
      <c r="T548" s="202"/>
      <c r="U548" s="202"/>
      <c r="V548" s="202"/>
      <c r="W548" s="202"/>
      <c r="X548" s="202"/>
    </row>
    <row r="549" spans="15:24" x14ac:dyDescent="0.25">
      <c r="O549" s="202"/>
      <c r="P549" s="202"/>
      <c r="Q549" s="202"/>
      <c r="R549" s="202"/>
      <c r="S549" s="202"/>
      <c r="T549" s="202"/>
      <c r="U549" s="202"/>
      <c r="V549" s="202"/>
      <c r="W549" s="202"/>
      <c r="X549" s="202"/>
    </row>
    <row r="550" spans="15:24" x14ac:dyDescent="0.25">
      <c r="O550" s="202"/>
      <c r="P550" s="202"/>
      <c r="Q550" s="202"/>
      <c r="R550" s="202"/>
      <c r="S550" s="202"/>
      <c r="T550" s="202"/>
      <c r="U550" s="202"/>
      <c r="V550" s="202"/>
      <c r="W550" s="202"/>
      <c r="X550" s="202"/>
    </row>
    <row r="551" spans="15:24" x14ac:dyDescent="0.25">
      <c r="O551" s="202"/>
      <c r="P551" s="202"/>
      <c r="Q551" s="202"/>
      <c r="R551" s="202"/>
      <c r="S551" s="202"/>
      <c r="T551" s="202"/>
      <c r="U551" s="202"/>
      <c r="V551" s="202"/>
      <c r="W551" s="202"/>
      <c r="X551" s="202"/>
    </row>
    <row r="552" spans="15:24" x14ac:dyDescent="0.25">
      <c r="O552" s="202"/>
      <c r="P552" s="202"/>
      <c r="Q552" s="202"/>
      <c r="R552" s="202"/>
      <c r="S552" s="202"/>
      <c r="T552" s="202"/>
      <c r="U552" s="202"/>
      <c r="V552" s="202"/>
      <c r="W552" s="202"/>
      <c r="X552" s="202"/>
    </row>
    <row r="553" spans="15:24" x14ac:dyDescent="0.25">
      <c r="O553" s="202"/>
      <c r="P553" s="202"/>
      <c r="Q553" s="202"/>
      <c r="R553" s="202"/>
      <c r="S553" s="202"/>
      <c r="T553" s="202"/>
      <c r="U553" s="202"/>
      <c r="V553" s="202"/>
      <c r="W553" s="202"/>
      <c r="X553" s="202"/>
    </row>
    <row r="554" spans="15:24" x14ac:dyDescent="0.25">
      <c r="O554" s="202"/>
      <c r="P554" s="202"/>
      <c r="Q554" s="202"/>
      <c r="R554" s="202"/>
      <c r="S554" s="202"/>
      <c r="T554" s="202"/>
      <c r="U554" s="202"/>
      <c r="V554" s="202"/>
      <c r="W554" s="202"/>
      <c r="X554" s="202"/>
    </row>
    <row r="555" spans="15:24" x14ac:dyDescent="0.25">
      <c r="O555" s="202"/>
      <c r="P555" s="202"/>
      <c r="Q555" s="202"/>
      <c r="R555" s="202"/>
      <c r="S555" s="202"/>
      <c r="T555" s="202"/>
      <c r="U555" s="202"/>
      <c r="V555" s="202"/>
      <c r="W555" s="202"/>
      <c r="X555" s="202"/>
    </row>
    <row r="556" spans="15:24" x14ac:dyDescent="0.25">
      <c r="O556" s="202"/>
      <c r="P556" s="202"/>
      <c r="Q556" s="202"/>
      <c r="R556" s="202"/>
      <c r="S556" s="202"/>
      <c r="T556" s="202"/>
      <c r="U556" s="202"/>
      <c r="V556" s="202"/>
      <c r="W556" s="202"/>
      <c r="X556" s="202"/>
    </row>
    <row r="557" spans="15:24" x14ac:dyDescent="0.25">
      <c r="O557" s="202"/>
      <c r="P557" s="202"/>
      <c r="Q557" s="202"/>
      <c r="R557" s="202"/>
      <c r="S557" s="202"/>
      <c r="T557" s="202"/>
      <c r="U557" s="202"/>
      <c r="V557" s="202"/>
      <c r="W557" s="202"/>
      <c r="X557" s="202"/>
    </row>
    <row r="558" spans="15:24" x14ac:dyDescent="0.25">
      <c r="O558" s="202"/>
      <c r="P558" s="202"/>
      <c r="Q558" s="202"/>
      <c r="R558" s="202"/>
      <c r="S558" s="202"/>
      <c r="T558" s="202"/>
      <c r="U558" s="202"/>
      <c r="V558" s="202"/>
      <c r="W558" s="202"/>
      <c r="X558" s="202"/>
    </row>
    <row r="559" spans="15:24" x14ac:dyDescent="0.25">
      <c r="O559" s="202"/>
      <c r="P559" s="202"/>
      <c r="Q559" s="202"/>
      <c r="R559" s="202"/>
      <c r="S559" s="202"/>
      <c r="T559" s="202"/>
      <c r="U559" s="202"/>
      <c r="V559" s="202"/>
      <c r="W559" s="202"/>
      <c r="X559" s="202"/>
    </row>
    <row r="560" spans="15:24" x14ac:dyDescent="0.25">
      <c r="O560" s="202"/>
      <c r="P560" s="202"/>
      <c r="Q560" s="202"/>
      <c r="R560" s="202"/>
      <c r="S560" s="202"/>
      <c r="T560" s="202"/>
      <c r="U560" s="202"/>
      <c r="V560" s="202"/>
      <c r="W560" s="202"/>
      <c r="X560" s="202"/>
    </row>
    <row r="561" spans="15:24" x14ac:dyDescent="0.25">
      <c r="O561" s="202"/>
      <c r="P561" s="202"/>
      <c r="Q561" s="202"/>
      <c r="R561" s="202"/>
      <c r="S561" s="202"/>
      <c r="T561" s="202"/>
      <c r="U561" s="202"/>
      <c r="V561" s="202"/>
      <c r="W561" s="202"/>
      <c r="X561" s="202"/>
    </row>
    <row r="562" spans="15:24" x14ac:dyDescent="0.25">
      <c r="O562" s="202"/>
      <c r="P562" s="202"/>
      <c r="Q562" s="202"/>
      <c r="R562" s="202"/>
      <c r="S562" s="202"/>
      <c r="T562" s="202"/>
      <c r="U562" s="202"/>
      <c r="V562" s="202"/>
      <c r="W562" s="202"/>
      <c r="X562" s="202"/>
    </row>
    <row r="563" spans="15:24" x14ac:dyDescent="0.25">
      <c r="O563" s="202"/>
      <c r="P563" s="202"/>
      <c r="Q563" s="202"/>
      <c r="R563" s="202"/>
      <c r="S563" s="202"/>
      <c r="T563" s="202"/>
      <c r="U563" s="202"/>
      <c r="V563" s="202"/>
      <c r="W563" s="202"/>
      <c r="X563" s="202"/>
    </row>
    <row r="564" spans="15:24" x14ac:dyDescent="0.25">
      <c r="O564" s="202"/>
      <c r="P564" s="202"/>
      <c r="Q564" s="202"/>
      <c r="R564" s="202"/>
      <c r="S564" s="202"/>
      <c r="T564" s="202"/>
      <c r="U564" s="202"/>
      <c r="V564" s="202"/>
      <c r="W564" s="202"/>
      <c r="X564" s="202"/>
    </row>
    <row r="565" spans="15:24" x14ac:dyDescent="0.25">
      <c r="O565" s="202"/>
      <c r="P565" s="202"/>
      <c r="Q565" s="202"/>
      <c r="R565" s="202"/>
      <c r="S565" s="202"/>
      <c r="T565" s="202"/>
      <c r="U565" s="202"/>
      <c r="V565" s="202"/>
      <c r="W565" s="202"/>
      <c r="X565" s="202"/>
    </row>
    <row r="566" spans="15:24" x14ac:dyDescent="0.25">
      <c r="O566" s="202"/>
      <c r="P566" s="202"/>
      <c r="Q566" s="202"/>
      <c r="R566" s="202"/>
      <c r="S566" s="202"/>
      <c r="T566" s="202"/>
      <c r="U566" s="202"/>
      <c r="V566" s="202"/>
      <c r="W566" s="202"/>
      <c r="X566" s="202"/>
    </row>
    <row r="567" spans="15:24" x14ac:dyDescent="0.25">
      <c r="O567" s="202"/>
      <c r="P567" s="202"/>
      <c r="Q567" s="202"/>
      <c r="R567" s="202"/>
      <c r="S567" s="202"/>
      <c r="T567" s="202"/>
      <c r="U567" s="202"/>
      <c r="V567" s="202"/>
      <c r="W567" s="202"/>
      <c r="X567" s="202"/>
    </row>
    <row r="568" spans="15:24" x14ac:dyDescent="0.25">
      <c r="O568" s="202"/>
      <c r="P568" s="202"/>
      <c r="Q568" s="202"/>
      <c r="R568" s="202"/>
      <c r="S568" s="202"/>
      <c r="T568" s="202"/>
      <c r="U568" s="202"/>
      <c r="V568" s="202"/>
      <c r="W568" s="202"/>
      <c r="X568" s="202"/>
    </row>
    <row r="569" spans="15:24" x14ac:dyDescent="0.25">
      <c r="O569" s="202"/>
      <c r="P569" s="202"/>
      <c r="Q569" s="202"/>
      <c r="R569" s="202"/>
      <c r="S569" s="202"/>
      <c r="T569" s="202"/>
      <c r="U569" s="202"/>
      <c r="V569" s="202"/>
      <c r="W569" s="202"/>
      <c r="X569" s="202"/>
    </row>
    <row r="570" spans="15:24" x14ac:dyDescent="0.25">
      <c r="O570" s="202"/>
      <c r="P570" s="202"/>
      <c r="Q570" s="202"/>
      <c r="R570" s="202"/>
      <c r="S570" s="202"/>
      <c r="T570" s="202"/>
      <c r="U570" s="202"/>
      <c r="V570" s="202"/>
      <c r="W570" s="202"/>
      <c r="X570" s="202"/>
    </row>
    <row r="571" spans="15:24" x14ac:dyDescent="0.25">
      <c r="O571" s="202"/>
      <c r="P571" s="202"/>
      <c r="Q571" s="202"/>
      <c r="R571" s="202"/>
      <c r="S571" s="202"/>
      <c r="T571" s="202"/>
      <c r="U571" s="202"/>
      <c r="V571" s="202"/>
      <c r="W571" s="202"/>
      <c r="X571" s="202"/>
    </row>
    <row r="572" spans="15:24" x14ac:dyDescent="0.25">
      <c r="O572" s="202"/>
      <c r="P572" s="202"/>
      <c r="Q572" s="202"/>
      <c r="R572" s="202"/>
      <c r="S572" s="202"/>
      <c r="T572" s="202"/>
      <c r="U572" s="202"/>
      <c r="V572" s="202"/>
      <c r="W572" s="202"/>
      <c r="X572" s="202"/>
    </row>
    <row r="573" spans="15:24" x14ac:dyDescent="0.25">
      <c r="O573" s="202"/>
      <c r="P573" s="202"/>
      <c r="Q573" s="202"/>
      <c r="R573" s="202"/>
      <c r="S573" s="202"/>
      <c r="T573" s="202"/>
      <c r="U573" s="202"/>
      <c r="V573" s="202"/>
      <c r="W573" s="202"/>
      <c r="X573" s="202"/>
    </row>
    <row r="574" spans="15:24" x14ac:dyDescent="0.25">
      <c r="O574" s="202"/>
      <c r="P574" s="202"/>
      <c r="Q574" s="202"/>
      <c r="R574" s="202"/>
      <c r="S574" s="202"/>
      <c r="T574" s="202"/>
      <c r="U574" s="202"/>
      <c r="V574" s="202"/>
      <c r="W574" s="202"/>
      <c r="X574" s="202"/>
    </row>
    <row r="575" spans="15:24" x14ac:dyDescent="0.25">
      <c r="O575" s="202"/>
      <c r="P575" s="202"/>
      <c r="Q575" s="202"/>
      <c r="R575" s="202"/>
      <c r="S575" s="202"/>
      <c r="T575" s="202"/>
      <c r="U575" s="202"/>
      <c r="V575" s="202"/>
      <c r="W575" s="202"/>
      <c r="X575" s="202"/>
    </row>
    <row r="576" spans="15:24" x14ac:dyDescent="0.25">
      <c r="O576" s="202"/>
      <c r="P576" s="202"/>
      <c r="Q576" s="202"/>
      <c r="R576" s="202"/>
      <c r="S576" s="202"/>
      <c r="T576" s="202"/>
      <c r="U576" s="202"/>
      <c r="V576" s="202"/>
      <c r="W576" s="202"/>
      <c r="X576" s="202"/>
    </row>
    <row r="577" spans="15:24" x14ac:dyDescent="0.25">
      <c r="O577" s="202"/>
      <c r="P577" s="202"/>
      <c r="Q577" s="202"/>
      <c r="R577" s="202"/>
      <c r="S577" s="202"/>
      <c r="T577" s="202"/>
      <c r="U577" s="202"/>
      <c r="V577" s="202"/>
      <c r="W577" s="202"/>
      <c r="X577" s="202"/>
    </row>
    <row r="578" spans="15:24" x14ac:dyDescent="0.25">
      <c r="O578" s="202"/>
      <c r="P578" s="202"/>
      <c r="Q578" s="202"/>
      <c r="R578" s="202"/>
      <c r="S578" s="202"/>
      <c r="T578" s="202"/>
      <c r="U578" s="202"/>
      <c r="V578" s="202"/>
      <c r="W578" s="202"/>
      <c r="X578" s="202"/>
    </row>
    <row r="579" spans="15:24" x14ac:dyDescent="0.25">
      <c r="O579" s="202"/>
      <c r="P579" s="202"/>
      <c r="Q579" s="202"/>
      <c r="R579" s="202"/>
      <c r="S579" s="202"/>
      <c r="T579" s="202"/>
      <c r="U579" s="202"/>
      <c r="V579" s="202"/>
      <c r="W579" s="202"/>
      <c r="X579" s="202"/>
    </row>
    <row r="580" spans="15:24" x14ac:dyDescent="0.25">
      <c r="O580" s="202"/>
      <c r="P580" s="202"/>
      <c r="Q580" s="202"/>
      <c r="R580" s="202"/>
      <c r="S580" s="202"/>
      <c r="T580" s="202"/>
      <c r="U580" s="202"/>
      <c r="V580" s="202"/>
      <c r="W580" s="202"/>
      <c r="X580" s="202"/>
    </row>
    <row r="581" spans="15:24" x14ac:dyDescent="0.25">
      <c r="O581" s="202"/>
      <c r="P581" s="202"/>
      <c r="Q581" s="202"/>
      <c r="R581" s="202"/>
      <c r="S581" s="202"/>
      <c r="T581" s="202"/>
      <c r="U581" s="202"/>
      <c r="V581" s="202"/>
      <c r="W581" s="202"/>
      <c r="X581" s="202"/>
    </row>
    <row r="582" spans="15:24" x14ac:dyDescent="0.25">
      <c r="O582" s="202"/>
      <c r="P582" s="202"/>
      <c r="Q582" s="202"/>
      <c r="R582" s="202"/>
      <c r="S582" s="202"/>
      <c r="T582" s="202"/>
      <c r="U582" s="202"/>
      <c r="V582" s="202"/>
      <c r="W582" s="202"/>
      <c r="X582" s="202"/>
    </row>
    <row r="583" spans="15:24" x14ac:dyDescent="0.25">
      <c r="O583" s="202"/>
      <c r="P583" s="202"/>
      <c r="Q583" s="202"/>
      <c r="R583" s="202"/>
      <c r="S583" s="202"/>
      <c r="T583" s="202"/>
      <c r="U583" s="202"/>
      <c r="V583" s="202"/>
      <c r="W583" s="202"/>
      <c r="X583" s="202"/>
    </row>
    <row r="584" spans="15:24" x14ac:dyDescent="0.25">
      <c r="O584" s="202"/>
      <c r="P584" s="202"/>
      <c r="Q584" s="202"/>
      <c r="R584" s="202"/>
      <c r="S584" s="202"/>
      <c r="T584" s="202"/>
      <c r="U584" s="202"/>
      <c r="V584" s="202"/>
      <c r="W584" s="202"/>
      <c r="X584" s="202"/>
    </row>
    <row r="585" spans="15:24" x14ac:dyDescent="0.25">
      <c r="O585" s="202"/>
      <c r="P585" s="202"/>
      <c r="Q585" s="202"/>
      <c r="R585" s="202"/>
      <c r="S585" s="202"/>
      <c r="T585" s="202"/>
      <c r="U585" s="202"/>
      <c r="V585" s="202"/>
      <c r="W585" s="202"/>
      <c r="X585" s="202"/>
    </row>
    <row r="586" spans="15:24" x14ac:dyDescent="0.25">
      <c r="O586" s="202"/>
      <c r="P586" s="202"/>
      <c r="Q586" s="202"/>
      <c r="R586" s="202"/>
      <c r="S586" s="202"/>
      <c r="T586" s="202"/>
      <c r="U586" s="202"/>
      <c r="V586" s="202"/>
      <c r="W586" s="202"/>
      <c r="X586" s="202"/>
    </row>
    <row r="587" spans="15:24" x14ac:dyDescent="0.25">
      <c r="O587" s="202"/>
      <c r="P587" s="202"/>
      <c r="Q587" s="202"/>
      <c r="R587" s="202"/>
      <c r="S587" s="202"/>
      <c r="T587" s="202"/>
      <c r="U587" s="202"/>
      <c r="V587" s="202"/>
      <c r="W587" s="202"/>
      <c r="X587" s="202"/>
    </row>
    <row r="588" spans="15:24" x14ac:dyDescent="0.25">
      <c r="O588" s="202"/>
      <c r="P588" s="202"/>
      <c r="Q588" s="202"/>
      <c r="R588" s="202"/>
      <c r="S588" s="202"/>
      <c r="T588" s="202"/>
      <c r="U588" s="202"/>
      <c r="V588" s="202"/>
      <c r="W588" s="202"/>
      <c r="X588" s="202"/>
    </row>
    <row r="589" spans="15:24" x14ac:dyDescent="0.25">
      <c r="O589" s="202"/>
      <c r="P589" s="202"/>
      <c r="Q589" s="202"/>
      <c r="R589" s="202"/>
      <c r="S589" s="202"/>
      <c r="T589" s="202"/>
      <c r="U589" s="202"/>
      <c r="V589" s="202"/>
      <c r="W589" s="202"/>
      <c r="X589" s="202"/>
    </row>
    <row r="590" spans="15:24" x14ac:dyDescent="0.25">
      <c r="O590" s="202"/>
      <c r="P590" s="202"/>
      <c r="Q590" s="202"/>
      <c r="R590" s="202"/>
      <c r="S590" s="202"/>
      <c r="T590" s="202"/>
      <c r="U590" s="202"/>
      <c r="V590" s="202"/>
      <c r="W590" s="202"/>
      <c r="X590" s="202"/>
    </row>
    <row r="591" spans="15:24" x14ac:dyDescent="0.25">
      <c r="O591" s="202"/>
      <c r="P591" s="202"/>
      <c r="Q591" s="202"/>
      <c r="R591" s="202"/>
      <c r="S591" s="202"/>
      <c r="T591" s="202"/>
      <c r="U591" s="202"/>
      <c r="V591" s="202"/>
      <c r="W591" s="202"/>
      <c r="X591" s="202"/>
    </row>
  </sheetData>
  <autoFilter ref="A1:N420"/>
  <mergeCells count="2">
    <mergeCell ref="B417:C417"/>
    <mergeCell ref="B422:C42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workbookViewId="0">
      <selection activeCell="A15" sqref="A15"/>
    </sheetView>
  </sheetViews>
  <sheetFormatPr defaultRowHeight="15" x14ac:dyDescent="0.25"/>
  <cols>
    <col min="1" max="1" width="170.85546875" customWidth="1"/>
  </cols>
  <sheetData>
    <row r="1" spans="1:1" ht="18" x14ac:dyDescent="0.25">
      <c r="A1" s="214" t="s">
        <v>320</v>
      </c>
    </row>
    <row r="2" spans="1:1" ht="25.5" x14ac:dyDescent="0.25">
      <c r="A2" s="215" t="s">
        <v>321</v>
      </c>
    </row>
    <row r="3" spans="1:1" x14ac:dyDescent="0.25">
      <c r="A3" s="215" t="s">
        <v>322</v>
      </c>
    </row>
    <row r="4" spans="1:1" ht="25.5" x14ac:dyDescent="0.25">
      <c r="A4" s="215" t="s">
        <v>323</v>
      </c>
    </row>
    <row r="5" spans="1:1" x14ac:dyDescent="0.25">
      <c r="A5" s="215" t="s">
        <v>324</v>
      </c>
    </row>
    <row r="6" spans="1:1" ht="76.5" x14ac:dyDescent="0.25">
      <c r="A6" s="215" t="s">
        <v>325</v>
      </c>
    </row>
    <row r="7" spans="1:1" ht="38.25" x14ac:dyDescent="0.25">
      <c r="A7" s="215" t="s">
        <v>326</v>
      </c>
    </row>
    <row r="8" spans="1:1" ht="38.25" x14ac:dyDescent="0.25">
      <c r="A8" s="215" t="s">
        <v>327</v>
      </c>
    </row>
    <row r="9" spans="1:1" x14ac:dyDescent="0.25">
      <c r="A9" s="216" t="s">
        <v>328</v>
      </c>
    </row>
    <row r="10" spans="1:1" ht="51" x14ac:dyDescent="0.25">
      <c r="A10" s="217" t="s">
        <v>329</v>
      </c>
    </row>
    <row r="11" spans="1:1" ht="25.5" x14ac:dyDescent="0.25">
      <c r="A11" s="215" t="s">
        <v>330</v>
      </c>
    </row>
    <row r="12" spans="1:1" ht="25.5" x14ac:dyDescent="0.25">
      <c r="A12" s="217" t="s">
        <v>331</v>
      </c>
    </row>
    <row r="13" spans="1:1" x14ac:dyDescent="0.25">
      <c r="A13" s="216" t="s">
        <v>332</v>
      </c>
    </row>
    <row r="14" spans="1:1" x14ac:dyDescent="0.25">
      <c r="A14" s="217" t="s">
        <v>333</v>
      </c>
    </row>
    <row r="15" spans="1:1" ht="38.25" x14ac:dyDescent="0.25">
      <c r="A15" s="215" t="s">
        <v>334</v>
      </c>
    </row>
    <row r="16" spans="1:1" ht="38.25" x14ac:dyDescent="0.25">
      <c r="A16" s="217" t="s">
        <v>335</v>
      </c>
    </row>
    <row r="17" spans="1:1" ht="38.25" x14ac:dyDescent="0.25">
      <c r="A17" s="217" t="s">
        <v>336</v>
      </c>
    </row>
    <row r="18" spans="1:1" x14ac:dyDescent="0.25">
      <c r="A18" s="217" t="s">
        <v>337</v>
      </c>
    </row>
    <row r="19" spans="1:1" ht="38.25" x14ac:dyDescent="0.25">
      <c r="A19" s="215" t="s">
        <v>338</v>
      </c>
    </row>
    <row r="20" spans="1:1" ht="25.5" x14ac:dyDescent="0.25">
      <c r="A20" s="217" t="s">
        <v>339</v>
      </c>
    </row>
    <row r="21" spans="1:1" ht="25.5" x14ac:dyDescent="0.25">
      <c r="A21" s="215" t="s">
        <v>340</v>
      </c>
    </row>
    <row r="22" spans="1:1" x14ac:dyDescent="0.25">
      <c r="A22" s="217" t="s">
        <v>341</v>
      </c>
    </row>
    <row r="23" spans="1:1" ht="25.5" x14ac:dyDescent="0.25">
      <c r="A23" s="215" t="s">
        <v>342</v>
      </c>
    </row>
    <row r="24" spans="1:1" ht="25.5" x14ac:dyDescent="0.25">
      <c r="A24" s="215" t="s">
        <v>343</v>
      </c>
    </row>
    <row r="25" spans="1:1" x14ac:dyDescent="0.25">
      <c r="A25" s="216" t="s">
        <v>344</v>
      </c>
    </row>
    <row r="26" spans="1:1" ht="51" x14ac:dyDescent="0.25">
      <c r="A26" s="215" t="s">
        <v>345</v>
      </c>
    </row>
    <row r="27" spans="1:1" ht="25.5" x14ac:dyDescent="0.25">
      <c r="A27" s="215" t="s">
        <v>346</v>
      </c>
    </row>
    <row r="28" spans="1:1" x14ac:dyDescent="0.25">
      <c r="A28" s="215" t="s">
        <v>347</v>
      </c>
    </row>
    <row r="29" spans="1:1" ht="25.5" x14ac:dyDescent="0.25">
      <c r="A29" s="215" t="s">
        <v>348</v>
      </c>
    </row>
    <row r="30" spans="1:1" ht="38.25" x14ac:dyDescent="0.25">
      <c r="A30" s="215" t="s">
        <v>349</v>
      </c>
    </row>
    <row r="31" spans="1:1" ht="38.25" x14ac:dyDescent="0.25">
      <c r="A31" s="215" t="s">
        <v>350</v>
      </c>
    </row>
    <row r="32" spans="1:1" ht="25.5" x14ac:dyDescent="0.25">
      <c r="A32" s="217" t="s">
        <v>351</v>
      </c>
    </row>
    <row r="33" spans="1:1" ht="38.25" x14ac:dyDescent="0.25">
      <c r="A33" s="217" t="s">
        <v>352</v>
      </c>
    </row>
    <row r="34" spans="1:1" ht="38.25" x14ac:dyDescent="0.25">
      <c r="A34" s="217" t="s">
        <v>353</v>
      </c>
    </row>
    <row r="35" spans="1:1" ht="25.5" x14ac:dyDescent="0.25">
      <c r="A35" s="217" t="s">
        <v>354</v>
      </c>
    </row>
    <row r="36" spans="1:1" x14ac:dyDescent="0.25">
      <c r="A36" s="216" t="s">
        <v>355</v>
      </c>
    </row>
    <row r="37" spans="1:1" ht="25.5" x14ac:dyDescent="0.25">
      <c r="A37" s="215" t="s">
        <v>356</v>
      </c>
    </row>
    <row r="38" spans="1:1" ht="38.25" x14ac:dyDescent="0.25">
      <c r="A38" s="215" t="s">
        <v>357</v>
      </c>
    </row>
    <row r="39" spans="1:1" ht="25.5" x14ac:dyDescent="0.25">
      <c r="A39" s="215" t="s">
        <v>358</v>
      </c>
    </row>
    <row r="40" spans="1:1" ht="25.5" x14ac:dyDescent="0.25">
      <c r="A40" s="215" t="s">
        <v>359</v>
      </c>
    </row>
    <row r="41" spans="1:1" ht="102" x14ac:dyDescent="0.25">
      <c r="A41" s="215" t="s">
        <v>360</v>
      </c>
    </row>
    <row r="42" spans="1:1" ht="76.5" x14ac:dyDescent="0.25">
      <c r="A42" s="215" t="s">
        <v>361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Ключевые показатели</vt:lpstr>
      <vt:lpstr>Методология</vt:lpstr>
    </vt:vector>
  </TitlesOfParts>
  <Company>Central Bank of Russian Federation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 Артур Айратович</dc:creator>
  <cp:lastModifiedBy>Пользователь Windows</cp:lastModifiedBy>
  <cp:lastPrinted>2019-02-27T10:53:17Z</cp:lastPrinted>
  <dcterms:created xsi:type="dcterms:W3CDTF">2017-08-04T10:27:22Z</dcterms:created>
  <dcterms:modified xsi:type="dcterms:W3CDTF">2020-12-03T12:17:49Z</dcterms:modified>
</cp:coreProperties>
</file>