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1290" yWindow="960" windowWidth="9645" windowHeight="5160" tabRatio="714"/>
  </bookViews>
  <sheets>
    <sheet name="Complementary_Inf_Rus" sheetId="44" r:id="rId1"/>
    <sheet name="OUT_1RUS" sheetId="42" r:id="rId2"/>
    <sheet name="OUT_4RUS" sheetId="43" r:id="rId3"/>
    <sheet name="Complementary_Inf" sheetId="39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3">Complementary_Inf!$A$1:$E$19</definedName>
    <definedName name="_xlnm.Print_Area" localSheetId="0">Complementary_Inf_Rus!$A$1:$E$19</definedName>
    <definedName name="_xlnm.Print_Area" localSheetId="5">OUT_1!$A$1:$AU$55</definedName>
    <definedName name="_xlnm.Print_Area" localSheetId="6">OUT_1_Check!$A$1:$AJ$56</definedName>
    <definedName name="_xlnm.Print_Area" localSheetId="1">OUT_1RUS!$A$1:$AS$51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0">OUT_4_Check!$A$1:$S$38</definedName>
    <definedName name="_xlnm.Print_Area" localSheetId="2">OUT_4RUS!$A$1:$O$30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E9" i="27"/>
  <c r="AS15" i="2"/>
  <c r="AS16" i="2"/>
  <c r="AS17" i="2"/>
  <c r="D18" i="2"/>
  <c r="E18" i="2"/>
  <c r="F18" i="2"/>
  <c r="G18" i="2"/>
  <c r="H18" i="2"/>
  <c r="H19" i="19" s="1"/>
  <c r="I18" i="2"/>
  <c r="J18" i="2"/>
  <c r="K18" i="2"/>
  <c r="L18" i="2"/>
  <c r="L19" i="19"/>
  <c r="M18" i="2"/>
  <c r="N18" i="2"/>
  <c r="N19" i="19" s="1"/>
  <c r="O18" i="2"/>
  <c r="P18" i="2"/>
  <c r="P19" i="19"/>
  <c r="Q18" i="2"/>
  <c r="R18" i="2"/>
  <c r="S18" i="2"/>
  <c r="T18" i="2"/>
  <c r="T19" i="19"/>
  <c r="U18" i="2"/>
  <c r="V18" i="2"/>
  <c r="W18" i="2"/>
  <c r="X18" i="2"/>
  <c r="X19" i="19" s="1"/>
  <c r="Y18" i="2"/>
  <c r="Z18" i="2"/>
  <c r="AA18" i="2"/>
  <c r="AB18" i="2"/>
  <c r="AB19" i="19" s="1"/>
  <c r="AC18" i="2"/>
  <c r="AD18" i="2"/>
  <c r="AE18" i="2"/>
  <c r="AF18" i="2"/>
  <c r="AF19" i="19" s="1"/>
  <c r="AG18" i="2"/>
  <c r="AG19" i="19" s="1"/>
  <c r="AH18" i="2"/>
  <c r="AI18" i="2"/>
  <c r="AJ18" i="2"/>
  <c r="AJ19" i="19" s="1"/>
  <c r="AK18" i="2"/>
  <c r="AL18" i="2"/>
  <c r="AM18" i="2"/>
  <c r="AN18" i="2"/>
  <c r="AN19" i="19" s="1"/>
  <c r="AO18" i="2"/>
  <c r="AP18" i="2"/>
  <c r="AQ18" i="2"/>
  <c r="AR18" i="2"/>
  <c r="AR19" i="19"/>
  <c r="AS22" i="2"/>
  <c r="AS23" i="2"/>
  <c r="AS24" i="19" s="1"/>
  <c r="AS24" i="2"/>
  <c r="D25" i="2"/>
  <c r="E25" i="2"/>
  <c r="F25" i="2"/>
  <c r="G25" i="2"/>
  <c r="G26" i="19" s="1"/>
  <c r="H25" i="2"/>
  <c r="I25" i="2"/>
  <c r="I26" i="19" s="1"/>
  <c r="J25" i="2"/>
  <c r="J26" i="19"/>
  <c r="K25" i="2"/>
  <c r="L25" i="2"/>
  <c r="M25" i="2"/>
  <c r="N25" i="2"/>
  <c r="N26" i="19" s="1"/>
  <c r="O25" i="2"/>
  <c r="O26" i="19" s="1"/>
  <c r="P25" i="2"/>
  <c r="Q25" i="2"/>
  <c r="R25" i="2"/>
  <c r="R26" i="19" s="1"/>
  <c r="S25" i="2"/>
  <c r="T25" i="2"/>
  <c r="U25" i="2"/>
  <c r="V25" i="2"/>
  <c r="V26" i="19" s="1"/>
  <c r="W25" i="2"/>
  <c r="X25" i="2"/>
  <c r="Y25" i="2"/>
  <c r="Z25" i="2"/>
  <c r="Z26" i="19"/>
  <c r="AA25" i="2"/>
  <c r="AB25" i="2"/>
  <c r="AB26" i="19" s="1"/>
  <c r="AC25" i="2"/>
  <c r="AD25" i="2"/>
  <c r="AD26" i="19"/>
  <c r="AE25" i="2"/>
  <c r="AF25" i="2"/>
  <c r="AG25" i="2"/>
  <c r="AG26" i="19" s="1"/>
  <c r="AH25" i="2"/>
  <c r="AH26" i="19"/>
  <c r="AI25" i="2"/>
  <c r="AJ25" i="2"/>
  <c r="AK25" i="2"/>
  <c r="AL25" i="2"/>
  <c r="AL26" i="19" s="1"/>
  <c r="AM25" i="2"/>
  <c r="AM26" i="19" s="1"/>
  <c r="AN25" i="2"/>
  <c r="AO25" i="2"/>
  <c r="AO26" i="19" s="1"/>
  <c r="AP25" i="2"/>
  <c r="AP26" i="19"/>
  <c r="AQ25" i="2"/>
  <c r="AR25" i="2"/>
  <c r="AS29" i="2"/>
  <c r="AS30" i="19"/>
  <c r="AS30" i="2"/>
  <c r="AS31" i="2"/>
  <c r="AS32" i="19" s="1"/>
  <c r="D32" i="2"/>
  <c r="E32" i="2"/>
  <c r="F32" i="2"/>
  <c r="AS32" i="2" s="1"/>
  <c r="G32" i="2"/>
  <c r="H32" i="2"/>
  <c r="I32" i="2"/>
  <c r="J32" i="2"/>
  <c r="K32" i="2"/>
  <c r="K33" i="19" s="1"/>
  <c r="L32" i="2"/>
  <c r="M32" i="2"/>
  <c r="N32" i="2"/>
  <c r="O32" i="2"/>
  <c r="P32" i="2"/>
  <c r="Q32" i="2"/>
  <c r="R32" i="2"/>
  <c r="S32" i="2"/>
  <c r="S33" i="19" s="1"/>
  <c r="T32" i="2"/>
  <c r="U32" i="2"/>
  <c r="V32" i="2"/>
  <c r="W32" i="2"/>
  <c r="X32" i="2"/>
  <c r="Y32" i="2"/>
  <c r="Z32" i="2"/>
  <c r="AA32" i="2"/>
  <c r="AA33" i="19" s="1"/>
  <c r="AB32" i="2"/>
  <c r="AC32" i="2"/>
  <c r="AD32" i="2"/>
  <c r="AE32" i="2"/>
  <c r="AF32" i="2"/>
  <c r="AG32" i="2"/>
  <c r="AH32" i="2"/>
  <c r="AI32" i="2"/>
  <c r="AI33" i="19" s="1"/>
  <c r="AJ32" i="2"/>
  <c r="AK32" i="2"/>
  <c r="AL32" i="2"/>
  <c r="AM32" i="2"/>
  <c r="AN32" i="2"/>
  <c r="AO32" i="2"/>
  <c r="AP32" i="2"/>
  <c r="AQ32" i="2"/>
  <c r="AQ33" i="19" s="1"/>
  <c r="AR32" i="2"/>
  <c r="AS36" i="2"/>
  <c r="AS37" i="2"/>
  <c r="AS38" i="2"/>
  <c r="AS39" i="19" s="1"/>
  <c r="D39" i="2"/>
  <c r="D42" i="2" s="1"/>
  <c r="E39" i="2"/>
  <c r="F39" i="2"/>
  <c r="G39" i="2"/>
  <c r="H39" i="2"/>
  <c r="I39" i="2"/>
  <c r="J39" i="2"/>
  <c r="J42" i="2" s="1"/>
  <c r="K39" i="2"/>
  <c r="L39" i="2"/>
  <c r="L40" i="19" s="1"/>
  <c r="M39" i="2"/>
  <c r="N39" i="2"/>
  <c r="O39" i="2"/>
  <c r="P39" i="2"/>
  <c r="P42" i="2" s="1"/>
  <c r="Q39" i="2"/>
  <c r="R39" i="2"/>
  <c r="R40" i="19" s="1"/>
  <c r="S39" i="2"/>
  <c r="T39" i="2"/>
  <c r="T42" i="2" s="1"/>
  <c r="U39" i="2"/>
  <c r="V39" i="2"/>
  <c r="W39" i="2"/>
  <c r="X39" i="2"/>
  <c r="Y39" i="2"/>
  <c r="Z39" i="2"/>
  <c r="Z40" i="19" s="1"/>
  <c r="AA39" i="2"/>
  <c r="AB39" i="2"/>
  <c r="AB40" i="19" s="1"/>
  <c r="AC39" i="2"/>
  <c r="AD39" i="2"/>
  <c r="AE39" i="2"/>
  <c r="AF39" i="2"/>
  <c r="AF42" i="2" s="1"/>
  <c r="AG39" i="2"/>
  <c r="AH39" i="2"/>
  <c r="AI39" i="2"/>
  <c r="AJ39" i="2"/>
  <c r="AJ42" i="2" s="1"/>
  <c r="AK39" i="2"/>
  <c r="AL39" i="2"/>
  <c r="AM39" i="2"/>
  <c r="AN39" i="2"/>
  <c r="AO39" i="2"/>
  <c r="AP39" i="2"/>
  <c r="AP42" i="2" s="1"/>
  <c r="AQ39" i="2"/>
  <c r="AR39" i="2"/>
  <c r="AR40" i="19" s="1"/>
  <c r="F42" i="2"/>
  <c r="H42" i="2"/>
  <c r="N42" i="2"/>
  <c r="N43" i="19" s="1"/>
  <c r="R42" i="2"/>
  <c r="R46" i="2" s="1"/>
  <c r="R47" i="19" s="1"/>
  <c r="V42" i="2"/>
  <c r="X42" i="2"/>
  <c r="AD42" i="2"/>
  <c r="AH42" i="2"/>
  <c r="AH43" i="19" s="1"/>
  <c r="AL42" i="2"/>
  <c r="AN42" i="2"/>
  <c r="AH46" i="2"/>
  <c r="AH47" i="19" s="1"/>
  <c r="AS50" i="2"/>
  <c r="AS51" i="2"/>
  <c r="AS16" i="19"/>
  <c r="AS17" i="19"/>
  <c r="AS18" i="19"/>
  <c r="E19" i="19"/>
  <c r="F19" i="19"/>
  <c r="G19" i="19"/>
  <c r="I19" i="19"/>
  <c r="J19" i="19"/>
  <c r="K19" i="19"/>
  <c r="M19" i="19"/>
  <c r="O19" i="19"/>
  <c r="Q19" i="19"/>
  <c r="R19" i="19"/>
  <c r="S19" i="19"/>
  <c r="U19" i="19"/>
  <c r="V19" i="19"/>
  <c r="W19" i="19"/>
  <c r="Y19" i="19"/>
  <c r="Z19" i="19"/>
  <c r="AA19" i="19"/>
  <c r="AC19" i="19"/>
  <c r="AD19" i="19"/>
  <c r="AE19" i="19"/>
  <c r="AH19" i="19"/>
  <c r="AI19" i="19"/>
  <c r="AK19" i="19"/>
  <c r="AL19" i="19"/>
  <c r="AM19" i="19"/>
  <c r="AO19" i="19"/>
  <c r="AP19" i="19"/>
  <c r="AQ19" i="19"/>
  <c r="AS23" i="19"/>
  <c r="AS25" i="19"/>
  <c r="D26" i="19"/>
  <c r="E26" i="19"/>
  <c r="H26" i="19"/>
  <c r="K26" i="19"/>
  <c r="L26" i="19"/>
  <c r="M26" i="19"/>
  <c r="P26" i="19"/>
  <c r="Q26" i="19"/>
  <c r="S26" i="19"/>
  <c r="T26" i="19"/>
  <c r="U26" i="19"/>
  <c r="W26" i="19"/>
  <c r="X26" i="19"/>
  <c r="Y26" i="19"/>
  <c r="AA26" i="19"/>
  <c r="AC26" i="19"/>
  <c r="AE26" i="19"/>
  <c r="AF26" i="19"/>
  <c r="AI26" i="19"/>
  <c r="AJ26" i="19"/>
  <c r="AK26" i="19"/>
  <c r="AN26" i="19"/>
  <c r="AQ26" i="19"/>
  <c r="AR26" i="19"/>
  <c r="AS31" i="19"/>
  <c r="D33" i="19"/>
  <c r="F33" i="19"/>
  <c r="G33" i="19"/>
  <c r="H33" i="19"/>
  <c r="J33" i="19"/>
  <c r="L33" i="19"/>
  <c r="N33" i="19"/>
  <c r="O33" i="19"/>
  <c r="P33" i="19"/>
  <c r="R33" i="19"/>
  <c r="T33" i="19"/>
  <c r="V33" i="19"/>
  <c r="W33" i="19"/>
  <c r="X33" i="19"/>
  <c r="Z33" i="19"/>
  <c r="AB33" i="19"/>
  <c r="AD33" i="19"/>
  <c r="AE33" i="19"/>
  <c r="AF33" i="19"/>
  <c r="AH33" i="19"/>
  <c r="AJ33" i="19"/>
  <c r="AL33" i="19"/>
  <c r="AM33" i="19"/>
  <c r="AN33" i="19"/>
  <c r="AP33" i="19"/>
  <c r="AR33" i="19"/>
  <c r="AS37" i="19"/>
  <c r="AS38" i="19"/>
  <c r="E40" i="19"/>
  <c r="F40" i="19"/>
  <c r="H40" i="19"/>
  <c r="I40" i="19"/>
  <c r="J40" i="19"/>
  <c r="M40" i="19"/>
  <c r="N40" i="19"/>
  <c r="P40" i="19"/>
  <c r="Q40" i="19"/>
  <c r="U40" i="19"/>
  <c r="V40" i="19"/>
  <c r="X40" i="19"/>
  <c r="Y40" i="19"/>
  <c r="AC40" i="19"/>
  <c r="AD40" i="19"/>
  <c r="AF40" i="19"/>
  <c r="AG40" i="19"/>
  <c r="AH40" i="19"/>
  <c r="AK40" i="19"/>
  <c r="AL40" i="19"/>
  <c r="AN40" i="19"/>
  <c r="AO40" i="19"/>
  <c r="AP40" i="19"/>
  <c r="F43" i="19"/>
  <c r="V43" i="19"/>
  <c r="AD43" i="19"/>
  <c r="AL43" i="19"/>
  <c r="AS51" i="19"/>
  <c r="AS52" i="19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M18" i="14"/>
  <c r="P20" i="28" s="1"/>
  <c r="N18" i="14"/>
  <c r="O18" i="14"/>
  <c r="O21" i="14" s="1"/>
  <c r="R23" i="28" s="1"/>
  <c r="M19" i="14"/>
  <c r="P21" i="28" s="1"/>
  <c r="N19" i="14"/>
  <c r="N21" i="14" s="1"/>
  <c r="Q23" i="28" s="1"/>
  <c r="O19" i="14"/>
  <c r="M20" i="14"/>
  <c r="N20" i="14"/>
  <c r="O20" i="14"/>
  <c r="D21" i="14"/>
  <c r="E21" i="14"/>
  <c r="E23" i="28" s="1"/>
  <c r="F21" i="14"/>
  <c r="G21" i="14"/>
  <c r="H21" i="14"/>
  <c r="H23" i="28" s="1"/>
  <c r="I21" i="14"/>
  <c r="J23" i="28"/>
  <c r="J21" i="14"/>
  <c r="K21" i="14"/>
  <c r="O23" i="28" s="1"/>
  <c r="L21" i="14"/>
  <c r="M25" i="14"/>
  <c r="N25" i="14"/>
  <c r="Q27" i="28" s="1"/>
  <c r="O25" i="14"/>
  <c r="R27" i="28" s="1"/>
  <c r="M26" i="14"/>
  <c r="P27" i="28"/>
  <c r="N26" i="14"/>
  <c r="O26" i="14"/>
  <c r="R28" i="28" s="1"/>
  <c r="M27" i="14"/>
  <c r="P29" i="28" s="1"/>
  <c r="N27" i="14"/>
  <c r="O27" i="14"/>
  <c r="R29" i="28" s="1"/>
  <c r="D28" i="14"/>
  <c r="M28" i="14"/>
  <c r="P30" i="28" s="1"/>
  <c r="E28" i="14"/>
  <c r="F28" i="14"/>
  <c r="G28" i="14"/>
  <c r="H30" i="28" s="1"/>
  <c r="H28" i="14"/>
  <c r="I30" i="28"/>
  <c r="I28" i="14"/>
  <c r="J28" i="14"/>
  <c r="K28" i="14"/>
  <c r="L28" i="14"/>
  <c r="N30" i="28" s="1"/>
  <c r="M32" i="14"/>
  <c r="P34" i="28" s="1"/>
  <c r="N32" i="14"/>
  <c r="O32" i="14"/>
  <c r="R34" i="28" s="1"/>
  <c r="M33" i="14"/>
  <c r="N33" i="14"/>
  <c r="Q35" i="28" s="1"/>
  <c r="O33" i="14"/>
  <c r="R35" i="28" s="1"/>
  <c r="M34" i="14"/>
  <c r="N34" i="14"/>
  <c r="O34" i="14"/>
  <c r="D35" i="14"/>
  <c r="D37" i="28" s="1"/>
  <c r="E35" i="14"/>
  <c r="N35" i="14" s="1"/>
  <c r="F35" i="14"/>
  <c r="G35" i="14"/>
  <c r="H35" i="14"/>
  <c r="H37" i="28" s="1"/>
  <c r="I35" i="14"/>
  <c r="J37" i="28"/>
  <c r="J35" i="14"/>
  <c r="K35" i="14"/>
  <c r="M37" i="28" s="1"/>
  <c r="L35" i="14"/>
  <c r="O35" i="14" s="1"/>
  <c r="P16" i="28"/>
  <c r="A5" i="14" s="1"/>
  <c r="Q16" i="28"/>
  <c r="R16" i="28"/>
  <c r="G20" i="28"/>
  <c r="K20" i="28"/>
  <c r="O20" i="28"/>
  <c r="Q20" i="28"/>
  <c r="K21" i="28"/>
  <c r="O21" i="28"/>
  <c r="R21" i="28"/>
  <c r="G22" i="28"/>
  <c r="K22" i="28"/>
  <c r="O22" i="28"/>
  <c r="P22" i="28"/>
  <c r="Q22" i="28"/>
  <c r="R22" i="28"/>
  <c r="D23" i="28"/>
  <c r="F23" i="28"/>
  <c r="I23" i="28"/>
  <c r="L23" i="28"/>
  <c r="N23" i="28"/>
  <c r="G27" i="28"/>
  <c r="K27" i="28"/>
  <c r="O27" i="28"/>
  <c r="G28" i="28"/>
  <c r="K28" i="28"/>
  <c r="O28" i="28"/>
  <c r="Q28" i="28"/>
  <c r="G29" i="28"/>
  <c r="K29" i="28"/>
  <c r="O29" i="28"/>
  <c r="Q29" i="28"/>
  <c r="D30" i="28"/>
  <c r="E30" i="28"/>
  <c r="F30" i="28"/>
  <c r="G30" i="28"/>
  <c r="J30" i="28"/>
  <c r="K30" i="28"/>
  <c r="L30" i="28"/>
  <c r="M30" i="28"/>
  <c r="O30" i="28"/>
  <c r="G34" i="28"/>
  <c r="K34" i="28"/>
  <c r="O34" i="28"/>
  <c r="Q34" i="28"/>
  <c r="G35" i="28"/>
  <c r="K35" i="28"/>
  <c r="O35" i="28"/>
  <c r="P35" i="28"/>
  <c r="G36" i="28"/>
  <c r="K36" i="28"/>
  <c r="O36" i="28"/>
  <c r="P36" i="28"/>
  <c r="E37" i="28"/>
  <c r="F37" i="28"/>
  <c r="G37" i="28"/>
  <c r="K37" i="28"/>
  <c r="L37" i="28"/>
  <c r="N37" i="28"/>
  <c r="O37" i="28"/>
  <c r="F26" i="19"/>
  <c r="AS25" i="2"/>
  <c r="AS26" i="19"/>
  <c r="P28" i="28"/>
  <c r="Q21" i="28"/>
  <c r="G21" i="28"/>
  <c r="AD46" i="2"/>
  <c r="AD47" i="19" s="1"/>
  <c r="N46" i="2"/>
  <c r="N47" i="19" s="1"/>
  <c r="AO42" i="2"/>
  <c r="AO46" i="2" s="1"/>
  <c r="AO47" i="19" s="1"/>
  <c r="AO33" i="19"/>
  <c r="AK42" i="2"/>
  <c r="AK43" i="19" s="1"/>
  <c r="AK33" i="19"/>
  <c r="AG42" i="2"/>
  <c r="AG33" i="19"/>
  <c r="AC42" i="2"/>
  <c r="AC46" i="2" s="1"/>
  <c r="AC47" i="19" s="1"/>
  <c r="AC33" i="19"/>
  <c r="Y42" i="2"/>
  <c r="Y46" i="2" s="1"/>
  <c r="Y47" i="19" s="1"/>
  <c r="Y33" i="19"/>
  <c r="U42" i="2"/>
  <c r="U43" i="19" s="1"/>
  <c r="U33" i="19"/>
  <c r="Q42" i="2"/>
  <c r="Q33" i="19"/>
  <c r="M42" i="2"/>
  <c r="M46" i="2" s="1"/>
  <c r="M47" i="19" s="1"/>
  <c r="M33" i="19"/>
  <c r="I42" i="2"/>
  <c r="I46" i="2" s="1"/>
  <c r="I47" i="19" s="1"/>
  <c r="I33" i="19"/>
  <c r="AS33" i="2"/>
  <c r="AS34" i="19" s="1"/>
  <c r="E42" i="2"/>
  <c r="E33" i="19"/>
  <c r="M35" i="14"/>
  <c r="P37" i="28" s="1"/>
  <c r="N28" i="14"/>
  <c r="Q30" i="28" s="1"/>
  <c r="AN46" i="2"/>
  <c r="AN47" i="19" s="1"/>
  <c r="AN43" i="19"/>
  <c r="X46" i="2"/>
  <c r="X47" i="19" s="1"/>
  <c r="X43" i="19"/>
  <c r="H46" i="2"/>
  <c r="H47" i="19" s="1"/>
  <c r="H43" i="19"/>
  <c r="AQ40" i="19"/>
  <c r="AQ42" i="2"/>
  <c r="AM40" i="19"/>
  <c r="AM42" i="2"/>
  <c r="AM43" i="19" s="1"/>
  <c r="AI40" i="19"/>
  <c r="AI42" i="2"/>
  <c r="AI43" i="19" s="1"/>
  <c r="AE40" i="19"/>
  <c r="AE42" i="2"/>
  <c r="AE46" i="2" s="1"/>
  <c r="AE47" i="19" s="1"/>
  <c r="AA40" i="19"/>
  <c r="AA42" i="2"/>
  <c r="W40" i="19"/>
  <c r="W42" i="2"/>
  <c r="W46" i="2" s="1"/>
  <c r="W47" i="19" s="1"/>
  <c r="S40" i="19"/>
  <c r="S42" i="2"/>
  <c r="S46" i="2" s="1"/>
  <c r="S47" i="19" s="1"/>
  <c r="O40" i="19"/>
  <c r="O42" i="2"/>
  <c r="O46" i="2" s="1"/>
  <c r="O47" i="19" s="1"/>
  <c r="K40" i="19"/>
  <c r="K42" i="2"/>
  <c r="AS39" i="2"/>
  <c r="G40" i="19"/>
  <c r="AS40" i="2"/>
  <c r="G42" i="2"/>
  <c r="G43" i="19" s="1"/>
  <c r="AS18" i="2"/>
  <c r="AS19" i="2"/>
  <c r="AS20" i="19" s="1"/>
  <c r="D19" i="19"/>
  <c r="AL46" i="2"/>
  <c r="AL47" i="19"/>
  <c r="V46" i="2"/>
  <c r="V47" i="19"/>
  <c r="F46" i="2"/>
  <c r="F47" i="19" s="1"/>
  <c r="AS19" i="19"/>
  <c r="G23" i="28"/>
  <c r="A6" i="14" s="1"/>
  <c r="AO43" i="19"/>
  <c r="W43" i="19"/>
  <c r="AM46" i="2"/>
  <c r="AM47" i="19" s="1"/>
  <c r="AS40" i="19"/>
  <c r="Q46" i="2"/>
  <c r="Q47" i="19"/>
  <c r="Q43" i="19"/>
  <c r="G46" i="2"/>
  <c r="G47" i="19" s="1"/>
  <c r="AA46" i="2"/>
  <c r="AA47" i="19" s="1"/>
  <c r="AA43" i="19"/>
  <c r="E46" i="2"/>
  <c r="E47" i="19"/>
  <c r="E43" i="19"/>
  <c r="AG46" i="2"/>
  <c r="AG47" i="19"/>
  <c r="AG43" i="19"/>
  <c r="K46" i="2"/>
  <c r="K47" i="19" s="1"/>
  <c r="K43" i="19"/>
  <c r="AQ46" i="2"/>
  <c r="AQ47" i="19" s="1"/>
  <c r="AQ43" i="19"/>
  <c r="AS41" i="19"/>
  <c r="AS47" i="2"/>
  <c r="T16" i="28"/>
  <c r="A3" i="14" l="1"/>
  <c r="AJ46" i="2"/>
  <c r="AJ47" i="19" s="1"/>
  <c r="AJ43" i="19"/>
  <c r="T46" i="2"/>
  <c r="T47" i="19" s="1"/>
  <c r="T43" i="19"/>
  <c r="D43" i="19"/>
  <c r="D46" i="2"/>
  <c r="D47" i="19" s="1"/>
  <c r="AP43" i="19"/>
  <c r="AP46" i="2"/>
  <c r="AP47" i="19" s="1"/>
  <c r="J43" i="19"/>
  <c r="J46" i="2"/>
  <c r="J47" i="19" s="1"/>
  <c r="AS33" i="19"/>
  <c r="K23" i="28"/>
  <c r="R37" i="28"/>
  <c r="R36" i="28"/>
  <c r="Q37" i="28"/>
  <c r="Q36" i="28"/>
  <c r="A4" i="2"/>
  <c r="E8" i="27"/>
  <c r="AF46" i="2"/>
  <c r="AF47" i="19" s="1"/>
  <c r="AF43" i="19"/>
  <c r="P43" i="19"/>
  <c r="P46" i="2"/>
  <c r="P47" i="19" s="1"/>
  <c r="M23" i="28"/>
  <c r="Y43" i="19"/>
  <c r="I37" i="28"/>
  <c r="A4" i="14" s="1"/>
  <c r="T40" i="19"/>
  <c r="AR42" i="2"/>
  <c r="AB42" i="2"/>
  <c r="L42" i="2"/>
  <c r="U46" i="2"/>
  <c r="U47" i="19" s="1"/>
  <c r="I43" i="19"/>
  <c r="M43" i="19"/>
  <c r="AK46" i="2"/>
  <c r="AK47" i="19" s="1"/>
  <c r="AI46" i="2"/>
  <c r="AI47" i="19" s="1"/>
  <c r="M21" i="14"/>
  <c r="P23" i="28" s="1"/>
  <c r="Z42" i="2"/>
  <c r="O28" i="14"/>
  <c r="R30" i="28" s="1"/>
  <c r="AC43" i="19"/>
  <c r="O43" i="19"/>
  <c r="S43" i="19"/>
  <c r="R43" i="19"/>
  <c r="AE43" i="19"/>
  <c r="R20" i="28"/>
  <c r="AJ40" i="19"/>
  <c r="D40" i="19"/>
  <c r="L46" i="2" l="1"/>
  <c r="L47" i="19" s="1"/>
  <c r="L43" i="19"/>
  <c r="Z43" i="19"/>
  <c r="Z46" i="2"/>
  <c r="Z47" i="19" s="1"/>
  <c r="AB43" i="19"/>
  <c r="A5" i="2" s="1"/>
  <c r="AB46" i="2"/>
  <c r="AB47" i="19" s="1"/>
  <c r="AS42" i="2"/>
  <c r="AR46" i="2"/>
  <c r="AR47" i="19" s="1"/>
  <c r="AR43" i="19"/>
  <c r="AS43" i="19" l="1"/>
  <c r="A3" i="2" s="1"/>
  <c r="AS46" i="2"/>
  <c r="AS47" i="19" l="1"/>
  <c r="AS48" i="19"/>
  <c r="A6" i="2" l="1"/>
  <c r="E6" i="27"/>
  <c r="A7" i="2"/>
  <c r="E5" i="27"/>
</calcChain>
</file>

<file path=xl/sharedStrings.xml><?xml version="1.0" encoding="utf-8"?>
<sst xmlns="http://schemas.openxmlformats.org/spreadsheetml/2006/main" count="728" uniqueCount="207">
  <si>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</si>
  <si>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</si>
  <si>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</si>
  <si>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</si>
  <si>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</si>
  <si>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</si>
  <si>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</si>
  <si>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</si>
  <si>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</si>
  <si>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</si>
  <si>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</si>
  <si>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</si>
  <si>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</si>
  <si>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</si>
  <si>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</si>
  <si>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</si>
  <si>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</si>
  <si>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</si>
  <si>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</si>
  <si>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</si>
  <si>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</si>
  <si>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</si>
  <si>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</si>
  <si>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</si>
  <si>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</si>
  <si>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</si>
  <si>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</si>
  <si>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</si>
  <si>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</si>
  <si>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</si>
  <si>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</si>
  <si>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</si>
  <si>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</si>
  <si>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</si>
  <si>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</si>
  <si>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</si>
  <si>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</si>
  <si>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</si>
  <si>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</si>
  <si>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</si>
  <si>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</si>
  <si>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</si>
  <si>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</si>
  <si>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</si>
  <si>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</si>
  <si>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</si>
  <si>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</si>
  <si>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</si>
  <si>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</si>
  <si>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</si>
  <si>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</si>
  <si>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</si>
  <si>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</si>
  <si>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</si>
  <si>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</si>
  <si>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</si>
  <si>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</si>
  <si>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</si>
  <si>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</si>
  <si>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</si>
  <si>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</si>
  <si>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</si>
  <si>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</si>
  <si>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</si>
  <si>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</si>
  <si>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</si>
  <si>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</si>
  <si>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</si>
  <si>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</si>
  <si>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</si>
  <si>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</si>
  <si>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</si>
  <si>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</si>
  <si>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</si>
  <si>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</si>
  <si>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</si>
  <si>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</si>
  <si>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</si>
  <si>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</si>
  <si>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</si>
  <si>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</si>
  <si>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</si>
  <si>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</si>
  <si>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</si>
  <si>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</si>
  <si>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</si>
  <si>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</si>
  <si>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</si>
  <si>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</si>
  <si>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</si>
  <si>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</si>
  <si>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</si>
  <si>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</si>
  <si>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</si>
  <si>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</si>
  <si>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</si>
  <si>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</si>
  <si>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</si>
  <si>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</si>
  <si>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</si>
  <si>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</si>
  <si>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</si>
  <si>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</si>
  <si>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</si>
  <si>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</si>
  <si>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</si>
  <si>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</si>
  <si>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</si>
  <si>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</si>
  <si>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</si>
  <si>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</si>
  <si>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</si>
  <si>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</si>
  <si>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</si>
  <si>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</si>
  <si>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</si>
  <si>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</si>
  <si>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</si>
  <si>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</si>
  <si>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</si>
  <si>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</si>
  <si>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</si>
  <si>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</si>
  <si>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</si>
  <si>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</si>
  <si>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</si>
  <si>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</si>
  <si>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</si>
  <si>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</si>
  <si>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</si>
  <si>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</si>
  <si>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</si>
  <si>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</si>
  <si>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</si>
  <si>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</si>
  <si>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</si>
  <si>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</si>
  <si>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</si>
  <si>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</si>
  <si>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</si>
  <si>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</si>
  <si>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</si>
  <si>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</si>
  <si>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</si>
  <si>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</si>
  <si>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</si>
  <si>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</si>
  <si>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</si>
  <si>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</si>
  <si>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t>c)    The number of institutions accounting for 75 percent of the reported totals.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</si>
  <si>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</si>
  <si>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</si>
  <si>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</si>
  <si>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</si>
  <si>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</si>
  <si>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Всего</t>
  </si>
  <si>
    <t>Вид инструмента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</si>
  <si>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</si>
  <si>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</si>
  <si>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</si>
  <si>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</si>
  <si>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</si>
  <si>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</si>
  <si>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</si>
  <si>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</si>
  <si>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</si>
  <si>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</si>
  <si>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</si>
  <si>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</si>
  <si>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</si>
  <si>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</si>
  <si>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</si>
  <si>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</si>
  <si>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</si>
  <si>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</si>
  <si>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</si>
  <si>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</si>
  <si>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</si>
  <si>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</si>
  <si>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</si>
  <si>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</si>
  <si>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</si>
  <si>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</si>
  <si>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 xml:space="preserve">c)    Число респондентов, на долю которых приходится  75% совокупного оборота </t>
  </si>
  <si>
    <t>b)    Оценка доли оборота респондентов в совокупном обороте</t>
  </si>
  <si>
    <t>Категория риска</t>
  </si>
  <si>
    <t xml:space="preserve">Трехлетний обзор валютного рынка </t>
  </si>
  <si>
    <t>и рынка производных финансовых инструментов</t>
  </si>
  <si>
    <t xml:space="preserve">                 по состоянию на 1 июля 2007 года</t>
  </si>
  <si>
    <t>Дополнительные сведения к обзору</t>
  </si>
  <si>
    <t>Трехлетний обзор валютного рынка и рынка производных финансовых инструментов</t>
  </si>
  <si>
    <t>Объем открытых сделок с валютными деривативами в разрезе валют в номинальном объеме ¹</t>
  </si>
  <si>
    <t>(млн долл. США)</t>
  </si>
  <si>
    <t>Открытые позиции по производным финансовым инструментам</t>
  </si>
  <si>
    <t xml:space="preserve">     с кредитными организациями-респондентами</t>
  </si>
  <si>
    <t xml:space="preserve">     с прочими финансовыми организациями</t>
  </si>
  <si>
    <t xml:space="preserve">     с клиентами (нефинансовыми организациями)</t>
  </si>
  <si>
    <t xml:space="preserve">Объем открытых сделок с производными финансовыми инструментами </t>
  </si>
  <si>
    <t>в номинальном объеме в разбике по оставшимся срокам до погашения</t>
  </si>
  <si>
    <t>Валютные деривативы</t>
  </si>
  <si>
    <t>Форвардные контракты и сделки своп</t>
  </si>
  <si>
    <t>Опционы продано</t>
  </si>
  <si>
    <t>Опционы куплено</t>
  </si>
  <si>
    <t>Прочие
валюты ²</t>
  </si>
  <si>
    <r>
      <t xml:space="preserve">¹   Все виды сделок с двумя валютами. 
²  Прочие валюты, по сделкам с которыми  у кредитных организаций-респондентов имеются открытые позиции, кроме указанных в отдельных графах таблицы.  
³  В случае если обе части сделки "валютный своп" являются срочными сделками, то каждая часть сделки учитывается отдельно. </t>
    </r>
    <r>
      <rPr>
        <vertAlign val="superscript"/>
        <sz val="11"/>
        <rFont val="Arial"/>
        <family val="2"/>
      </rPr>
      <t/>
    </r>
  </si>
  <si>
    <r>
      <t xml:space="preserve">ФОРВАРДНЫЕ КОНТРАКТЫ И ВАЛЮТНЫЕ СВОПЫ </t>
    </r>
    <r>
      <rPr>
        <b/>
        <vertAlign val="superscript"/>
        <sz val="11"/>
        <rFont val="TimesNewRomanPS"/>
        <charset val="204"/>
      </rPr>
      <t>3</t>
    </r>
  </si>
  <si>
    <t>ВСЕГО КОНТРАКТОВ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</si>
</sst>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6" formatCode="_(* #,##0.00_);_(* \(#,##0.00\);_(* &quot;-&quot;??_);_(@_)"/>
    <numFmt numFmtId="169" formatCode="#,##0.0"/>
    <numFmt numFmtId="170" formatCode="#,###\ ;\–#,###\ ;\–\ "/>
    <numFmt numFmtId="171" formatCode="0.000"/>
  </numFmts>
  <fonts count="66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b/>
      <sz val="12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6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0" fontId="17" fillId="2" borderId="17" xfId="0" applyNumberFormat="1" applyFont="1" applyFill="1" applyBorder="1" applyAlignment="1" applyProtection="1">
      <alignment horizontal="center" vertical="center"/>
      <protection locked="0"/>
    </xf>
    <xf numFmtId="170" fontId="17" fillId="2" borderId="53" xfId="0" applyNumberFormat="1" applyFont="1" applyFill="1" applyBorder="1" applyAlignment="1" applyProtection="1">
      <alignment horizontal="center" vertical="center"/>
      <protection locked="0"/>
    </xf>
    <xf numFmtId="170" fontId="17" fillId="2" borderId="37" xfId="0" applyNumberFormat="1" applyFont="1" applyFill="1" applyBorder="1" applyAlignment="1" applyProtection="1">
      <alignment horizontal="center" vertical="center"/>
      <protection locked="0"/>
    </xf>
    <xf numFmtId="170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0" fontId="17" fillId="2" borderId="19" xfId="0" applyNumberFormat="1" applyFont="1" applyFill="1" applyBorder="1" applyAlignment="1" applyProtection="1">
      <alignment horizontal="center" vertical="center"/>
      <protection locked="0"/>
    </xf>
    <xf numFmtId="170" fontId="17" fillId="2" borderId="57" xfId="0" applyNumberFormat="1" applyFont="1" applyFill="1" applyBorder="1" applyAlignment="1" applyProtection="1">
      <alignment horizontal="center" vertical="center"/>
      <protection locked="0"/>
    </xf>
    <xf numFmtId="170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0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5" fillId="0" borderId="20" xfId="0" applyFont="1" applyBorder="1" applyAlignment="1">
      <alignment horizontal="centerContinuous" vertical="center"/>
    </xf>
    <xf numFmtId="0" fontId="55" fillId="0" borderId="1" xfId="0" applyFont="1" applyBorder="1" applyAlignment="1">
      <alignment horizontal="centerContinuous" vertical="center"/>
    </xf>
    <xf numFmtId="0" fontId="56" fillId="0" borderId="20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8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" fontId="17" fillId="0" borderId="18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8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171" fontId="17" fillId="0" borderId="1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7" fillId="2" borderId="0" xfId="4" applyFill="1" applyBorder="1"/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61" fillId="2" borderId="0" xfId="4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3" fillId="2" borderId="10" xfId="0" quotePrefix="1" applyFont="1" applyFill="1" applyBorder="1" applyAlignment="1">
      <alignment horizontal="justify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2" fillId="2" borderId="20" xfId="0" applyFont="1" applyFill="1" applyBorder="1" applyAlignment="1">
      <alignment horizontal="center" vertical="center" wrapText="1"/>
    </xf>
    <xf numFmtId="0" fontId="62" fillId="2" borderId="1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tabSelected="1" topLeftCell="A7" zoomScale="85" workbookViewId="0">
      <selection sqref="A1:IV65536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26.710937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32" t="s">
        <v>186</v>
      </c>
      <c r="C5" s="433"/>
      <c r="D5" s="433"/>
      <c r="E5" s="433"/>
    </row>
    <row r="6" spans="1:5" ht="18">
      <c r="A6" s="276"/>
      <c r="B6" s="433" t="s">
        <v>187</v>
      </c>
      <c r="C6" s="433"/>
      <c r="D6" s="433"/>
      <c r="E6" s="433"/>
    </row>
    <row r="7" spans="1:5" ht="18">
      <c r="A7" s="302"/>
      <c r="B7" s="434" t="s">
        <v>188</v>
      </c>
      <c r="C7" s="434"/>
      <c r="D7" s="434"/>
      <c r="E7" s="431"/>
    </row>
    <row r="8" spans="1:5" ht="18">
      <c r="A8" s="276"/>
      <c r="B8" s="277"/>
      <c r="C8" s="276"/>
      <c r="D8" s="276"/>
      <c r="E8" s="279"/>
    </row>
    <row r="9" spans="1:5" ht="18">
      <c r="A9" s="302"/>
      <c r="B9" s="433" t="s">
        <v>189</v>
      </c>
      <c r="C9" s="433"/>
      <c r="D9" s="433"/>
      <c r="E9" s="43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39" thickBot="1">
      <c r="A14" s="276"/>
      <c r="B14" s="282" t="s">
        <v>182</v>
      </c>
      <c r="C14" s="283"/>
      <c r="D14" s="284" t="s">
        <v>193</v>
      </c>
      <c r="E14" s="281"/>
    </row>
    <row r="15" spans="1:5">
      <c r="A15" s="276"/>
      <c r="B15" s="285" t="s">
        <v>181</v>
      </c>
      <c r="C15" s="286"/>
      <c r="D15" s="289">
        <v>10</v>
      </c>
      <c r="E15" s="281"/>
    </row>
    <row r="16" spans="1:5">
      <c r="A16" s="276"/>
      <c r="B16" s="285" t="s">
        <v>184</v>
      </c>
      <c r="C16" s="286"/>
      <c r="D16" s="290">
        <v>0.47141981934649985</v>
      </c>
      <c r="E16" s="281"/>
    </row>
    <row r="17" spans="1:5" ht="13.5" thickBot="1">
      <c r="A17" s="276"/>
      <c r="B17" s="285" t="s">
        <v>183</v>
      </c>
      <c r="C17" s="286"/>
      <c r="D17" s="291">
        <v>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4">
    <mergeCell ref="B5:E5"/>
    <mergeCell ref="B6:E6"/>
    <mergeCell ref="B9:E9"/>
    <mergeCell ref="B7:D7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H12" sqref="H12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">
        <v>104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4784.3925073798764</v>
      </c>
      <c r="E18" s="315">
        <v>1895.8945083016795</v>
      </c>
      <c r="F18" s="315">
        <v>0</v>
      </c>
      <c r="G18" s="315">
        <v>0</v>
      </c>
      <c r="H18" s="315">
        <v>33.820843682984396</v>
      </c>
      <c r="I18" s="315">
        <v>0</v>
      </c>
      <c r="J18" s="315"/>
      <c r="K18" s="315"/>
      <c r="L18" s="316"/>
      <c r="M18" s="297">
        <f t="shared" ref="M18:O20" si="0">+SUM(D18,G18,J18)</f>
        <v>4784.3925073798764</v>
      </c>
      <c r="N18" s="297">
        <f>+SUM(E18,H18,K18)</f>
        <v>1929.7153519846638</v>
      </c>
      <c r="O18" s="297">
        <f>+SUM(F18,I18,L18)</f>
        <v>0</v>
      </c>
    </row>
    <row r="19" spans="1:15" s="17" customFormat="1" ht="18" customHeight="1">
      <c r="A19" s="24"/>
      <c r="B19" s="51" t="s">
        <v>106</v>
      </c>
      <c r="C19" s="25"/>
      <c r="D19" s="315">
        <v>24756.620406736547</v>
      </c>
      <c r="E19" s="315">
        <v>4734.504670254194</v>
      </c>
      <c r="F19" s="315">
        <v>0</v>
      </c>
      <c r="G19" s="315">
        <v>96.990345984264664</v>
      </c>
      <c r="H19" s="315">
        <v>91.344713373504845</v>
      </c>
      <c r="I19" s="315">
        <v>0</v>
      </c>
      <c r="J19" s="315">
        <v>50.154400663144621</v>
      </c>
      <c r="K19" s="315">
        <v>132.85102886586876</v>
      </c>
      <c r="L19" s="316">
        <v>0</v>
      </c>
      <c r="M19" s="297">
        <f t="shared" si="0"/>
        <v>24903.765153383956</v>
      </c>
      <c r="N19" s="297">
        <f>+SUM(E19,H19,K19)</f>
        <v>4958.7004124935675</v>
      </c>
      <c r="O19" s="297">
        <f>+SUM(F19,I19,L19)</f>
        <v>0</v>
      </c>
    </row>
    <row r="20" spans="1:15" s="17" customFormat="1" ht="18" customHeight="1">
      <c r="A20" s="20"/>
      <c r="B20" s="51" t="s">
        <v>107</v>
      </c>
      <c r="C20" s="25"/>
      <c r="D20" s="315">
        <v>4995.6013647666805</v>
      </c>
      <c r="E20" s="315">
        <v>226.45142617835256</v>
      </c>
      <c r="F20" s="315">
        <v>0</v>
      </c>
      <c r="G20" s="315"/>
      <c r="H20" s="315"/>
      <c r="I20" s="315"/>
      <c r="J20" s="315"/>
      <c r="K20" s="315"/>
      <c r="L20" s="316"/>
      <c r="M20" s="297">
        <f t="shared" si="0"/>
        <v>4995.6013647666805</v>
      </c>
      <c r="N20" s="297">
        <f t="shared" si="0"/>
        <v>226.45142617835256</v>
      </c>
      <c r="O20" s="297">
        <f t="shared" si="0"/>
        <v>0</v>
      </c>
    </row>
    <row r="21" spans="1:15" s="17" customFormat="1" ht="18" customHeight="1">
      <c r="A21" s="20"/>
      <c r="B21" s="25" t="s">
        <v>10</v>
      </c>
      <c r="C21" s="25"/>
      <c r="D21" s="295">
        <f>+SUM(D18:D20)</f>
        <v>34536.614278883106</v>
      </c>
      <c r="E21" s="295">
        <f t="shared" ref="E21:K21" si="1">+SUM(E18:E20)</f>
        <v>6856.8506047342262</v>
      </c>
      <c r="F21" s="295">
        <f t="shared" si="1"/>
        <v>0</v>
      </c>
      <c r="G21" s="295">
        <f t="shared" si="1"/>
        <v>96.990345984264664</v>
      </c>
      <c r="H21" s="295">
        <f t="shared" si="1"/>
        <v>125.16555705648923</v>
      </c>
      <c r="I21" s="295">
        <f>+SUM(I18:I20)</f>
        <v>0</v>
      </c>
      <c r="J21" s="295">
        <f>+SUM(J18:J20)</f>
        <v>50.154400663144621</v>
      </c>
      <c r="K21" s="295">
        <f t="shared" si="1"/>
        <v>132.85102886586876</v>
      </c>
      <c r="L21" s="298">
        <f>+SUM(L18:L20)</f>
        <v>0</v>
      </c>
      <c r="M21" s="297">
        <f>+SUM(M18:M20)</f>
        <v>34683.759025530511</v>
      </c>
      <c r="N21" s="295">
        <f>+SUM(N18:N20)</f>
        <v>7114.8671906565842</v>
      </c>
      <c r="O21" s="295">
        <f>+SUM(O18:O20)</f>
        <v>0</v>
      </c>
    </row>
    <row r="22" spans="1:15" s="17" customFormat="1" ht="18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5"/>
  <sheetViews>
    <sheetView showZeros="0" view="pageBreakPreview" topLeftCell="A13" zoomScaleNormal="75" zoomScaleSheetLayoutView="100" workbookViewId="0">
      <selection sqref="A1:IV65536"/>
    </sheetView>
  </sheetViews>
  <sheetFormatPr defaultRowHeight="12"/>
  <cols>
    <col min="1" max="1" width="2.7109375" customWidth="1"/>
    <col min="3" max="3" width="38" customWidth="1"/>
    <col min="11" max="11" width="0" hidden="1" customWidth="1"/>
    <col min="12" max="12" width="9.42578125" customWidth="1"/>
    <col min="44" max="44" width="10.85546875" customWidth="1"/>
    <col min="46" max="47" width="9.140625" style="424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37" t="s">
        <v>190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354"/>
      <c r="N3" s="354"/>
      <c r="O3" s="354"/>
      <c r="P3" s="357"/>
      <c r="AT3" s="356"/>
      <c r="AU3" s="356"/>
    </row>
    <row r="4" spans="1:47" s="351" customFormat="1" ht="18" customHeight="1">
      <c r="A4" s="358"/>
      <c r="B4" s="438" t="s">
        <v>191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AT4" s="356"/>
      <c r="AU4" s="356"/>
    </row>
    <row r="5" spans="1:47" s="351" customFormat="1" ht="18" customHeight="1">
      <c r="A5" s="358"/>
      <c r="B5" s="435" t="s">
        <v>188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5" t="s">
        <v>192</v>
      </c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54"/>
      <c r="N6" s="354"/>
      <c r="O6" s="354"/>
      <c r="P6" s="357"/>
      <c r="AT6" s="356"/>
      <c r="AU6" s="356"/>
    </row>
    <row r="7" spans="1:47" s="364" customFormat="1" ht="18" customHeight="1">
      <c r="A7" s="359"/>
      <c r="B7" s="360"/>
      <c r="C7" s="360"/>
      <c r="D7" s="361"/>
      <c r="E7" s="361"/>
      <c r="F7" s="361"/>
      <c r="G7" s="362"/>
      <c r="H7" s="362"/>
      <c r="I7" s="363"/>
      <c r="J7" s="361"/>
      <c r="K7" s="361"/>
      <c r="AT7" s="409"/>
      <c r="AU7" s="409"/>
    </row>
    <row r="8" spans="1:47" s="370" customFormat="1" ht="18" hidden="1" customHeight="1">
      <c r="A8" s="365"/>
      <c r="B8" s="366"/>
      <c r="C8" s="366"/>
      <c r="D8" s="367"/>
      <c r="E8" s="367"/>
      <c r="F8" s="367"/>
      <c r="G8" s="367"/>
      <c r="H8" s="368"/>
      <c r="I8" s="369"/>
      <c r="J8" s="369"/>
      <c r="K8" s="369"/>
      <c r="L8" s="364"/>
      <c r="M8" s="364"/>
      <c r="N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T8" s="422"/>
      <c r="AU8" s="422"/>
    </row>
    <row r="9" spans="1:47" s="373" customFormat="1" ht="18" customHeight="1">
      <c r="A9" s="441" t="s">
        <v>156</v>
      </c>
      <c r="B9" s="442"/>
      <c r="C9" s="443"/>
      <c r="D9" s="371" t="s">
        <v>4</v>
      </c>
      <c r="E9" s="371" t="s">
        <v>52</v>
      </c>
      <c r="F9" s="371" t="s">
        <v>5</v>
      </c>
      <c r="G9" s="371" t="s">
        <v>6</v>
      </c>
      <c r="H9" s="371" t="s">
        <v>7</v>
      </c>
      <c r="I9" s="371" t="s">
        <v>153</v>
      </c>
      <c r="J9" s="371" t="s">
        <v>109</v>
      </c>
      <c r="K9" s="371" t="s">
        <v>151</v>
      </c>
      <c r="L9" s="371" t="s">
        <v>110</v>
      </c>
      <c r="M9" s="371" t="s">
        <v>61</v>
      </c>
      <c r="N9" s="371" t="s">
        <v>111</v>
      </c>
      <c r="O9" s="371" t="s">
        <v>74</v>
      </c>
      <c r="P9" s="371" t="s">
        <v>112</v>
      </c>
      <c r="Q9" s="371" t="s">
        <v>62</v>
      </c>
      <c r="R9" s="371" t="s">
        <v>60</v>
      </c>
      <c r="S9" s="371" t="s">
        <v>113</v>
      </c>
      <c r="T9" s="371" t="s">
        <v>63</v>
      </c>
      <c r="U9" s="371" t="s">
        <v>64</v>
      </c>
      <c r="V9" s="371" t="s">
        <v>75</v>
      </c>
      <c r="W9" s="371" t="s">
        <v>114</v>
      </c>
      <c r="X9" s="371" t="s">
        <v>76</v>
      </c>
      <c r="Y9" s="371" t="s">
        <v>65</v>
      </c>
      <c r="Z9" s="371" t="s">
        <v>115</v>
      </c>
      <c r="AA9" s="371" t="s">
        <v>116</v>
      </c>
      <c r="AB9" s="371" t="s">
        <v>66</v>
      </c>
      <c r="AC9" s="371" t="s">
        <v>117</v>
      </c>
      <c r="AD9" s="371" t="s">
        <v>80</v>
      </c>
      <c r="AE9" s="371" t="s">
        <v>77</v>
      </c>
      <c r="AF9" s="371" t="s">
        <v>118</v>
      </c>
      <c r="AG9" s="371" t="s">
        <v>67</v>
      </c>
      <c r="AH9" s="371" t="s">
        <v>68</v>
      </c>
      <c r="AI9" s="371" t="s">
        <v>152</v>
      </c>
      <c r="AJ9" s="371" t="s">
        <v>69</v>
      </c>
      <c r="AK9" s="371" t="s">
        <v>119</v>
      </c>
      <c r="AL9" s="371" t="s">
        <v>81</v>
      </c>
      <c r="AM9" s="371" t="s">
        <v>121</v>
      </c>
      <c r="AN9" s="371" t="s">
        <v>70</v>
      </c>
      <c r="AO9" s="371" t="s">
        <v>71</v>
      </c>
      <c r="AP9" s="371" t="s">
        <v>72</v>
      </c>
      <c r="AQ9" s="371" t="s">
        <v>73</v>
      </c>
      <c r="AR9" s="439" t="s">
        <v>203</v>
      </c>
      <c r="AS9" s="372" t="s">
        <v>8</v>
      </c>
      <c r="AT9" s="423"/>
      <c r="AU9" s="423"/>
    </row>
    <row r="10" spans="1:47" s="373" customFormat="1" ht="27.95" customHeight="1">
      <c r="A10" s="444"/>
      <c r="B10" s="445"/>
      <c r="C10" s="446"/>
      <c r="D10" s="375"/>
      <c r="E10" s="376"/>
      <c r="F10" s="376"/>
      <c r="G10" s="376"/>
      <c r="H10" s="376"/>
      <c r="I10" s="376"/>
      <c r="J10" s="376"/>
      <c r="K10" s="376"/>
      <c r="L10" s="376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  <c r="AR10" s="440"/>
      <c r="AS10" s="425"/>
      <c r="AT10" s="379"/>
      <c r="AU10" s="379"/>
    </row>
    <row r="11" spans="1:47" s="373" customFormat="1" ht="18" customHeight="1">
      <c r="A11" s="377"/>
      <c r="B11" s="449" t="s">
        <v>205</v>
      </c>
      <c r="C11" s="450"/>
      <c r="D11" s="378"/>
      <c r="E11" s="378" t="s">
        <v>9</v>
      </c>
      <c r="F11" s="378"/>
      <c r="G11" s="378"/>
      <c r="H11" s="378"/>
      <c r="I11" s="378"/>
      <c r="J11" s="378"/>
      <c r="K11" s="378"/>
      <c r="L11" s="378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379"/>
      <c r="AU11" s="379"/>
    </row>
    <row r="12" spans="1:47" s="373" customFormat="1" ht="18" customHeight="1">
      <c r="A12" s="377"/>
      <c r="B12" s="451"/>
      <c r="C12" s="448"/>
      <c r="D12" s="378"/>
      <c r="E12" s="378"/>
      <c r="F12" s="378"/>
      <c r="G12" s="378"/>
      <c r="H12" s="378"/>
      <c r="I12" s="378"/>
      <c r="J12" s="378"/>
      <c r="K12" s="378"/>
      <c r="L12" s="378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379"/>
      <c r="AU12" s="379"/>
    </row>
    <row r="13" spans="1:47" s="373" customFormat="1" ht="18" customHeight="1">
      <c r="A13" s="380"/>
      <c r="B13" s="51" t="s">
        <v>194</v>
      </c>
      <c r="C13" s="381"/>
      <c r="D13" s="382">
        <v>5531.6043465277544</v>
      </c>
      <c r="E13" s="382">
        <v>1346.2834581694358</v>
      </c>
      <c r="F13" s="382">
        <v>933.82634473470102</v>
      </c>
      <c r="G13" s="382">
        <v>616.86792369405725</v>
      </c>
      <c r="H13" s="382">
        <v>346.60682335718371</v>
      </c>
      <c r="I13" s="382">
        <v>0.199450603454954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2.444</v>
      </c>
      <c r="AF13" s="382">
        <v>0</v>
      </c>
      <c r="AG13" s="382">
        <v>0</v>
      </c>
      <c r="AH13" s="382">
        <v>0</v>
      </c>
      <c r="AI13" s="382">
        <v>0</v>
      </c>
      <c r="AJ13" s="382">
        <v>4417.0333471231052</v>
      </c>
      <c r="AK13" s="382">
        <v>0</v>
      </c>
      <c r="AL13" s="382">
        <v>0.99425595723845295</v>
      </c>
      <c r="AM13" s="382">
        <v>0</v>
      </c>
      <c r="AN13" s="382">
        <v>0</v>
      </c>
      <c r="AO13" s="382">
        <v>0</v>
      </c>
      <c r="AP13" s="382">
        <v>0</v>
      </c>
      <c r="AQ13" s="382">
        <v>0</v>
      </c>
      <c r="AR13" s="382">
        <v>164.71408119618641</v>
      </c>
      <c r="AS13" s="382">
        <v>6680.2870156815598</v>
      </c>
      <c r="AT13" s="379"/>
      <c r="AU13" s="379"/>
    </row>
    <row r="14" spans="1:47" s="379" customFormat="1" ht="18" customHeight="1">
      <c r="A14" s="384"/>
      <c r="B14" s="447" t="s">
        <v>195</v>
      </c>
      <c r="C14" s="448"/>
      <c r="D14" s="382">
        <v>29156.016405570273</v>
      </c>
      <c r="E14" s="382">
        <v>1437.3844638459</v>
      </c>
      <c r="F14" s="382">
        <v>1227.2652557067365</v>
      </c>
      <c r="G14" s="382">
        <v>248.55082839291978</v>
      </c>
      <c r="H14" s="382">
        <v>5.8081580795844445</v>
      </c>
      <c r="I14" s="382">
        <v>0</v>
      </c>
      <c r="J14" s="382">
        <v>0</v>
      </c>
      <c r="K14" s="382">
        <v>0</v>
      </c>
      <c r="L14" s="382">
        <v>0</v>
      </c>
      <c r="M14" s="382">
        <v>11.3991980473829</v>
      </c>
      <c r="N14" s="382">
        <v>0</v>
      </c>
      <c r="O14" s="382">
        <v>0</v>
      </c>
      <c r="P14" s="382">
        <v>0</v>
      </c>
      <c r="Q14" s="382">
        <v>0</v>
      </c>
      <c r="R14" s="382">
        <v>0.49941985413664747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6.0076353020946094</v>
      </c>
      <c r="AE14" s="382">
        <v>0</v>
      </c>
      <c r="AF14" s="382">
        <v>0</v>
      </c>
      <c r="AG14" s="382">
        <v>0</v>
      </c>
      <c r="AH14" s="382">
        <v>0</v>
      </c>
      <c r="AI14" s="382">
        <v>0</v>
      </c>
      <c r="AJ14" s="382">
        <v>26632.66254278077</v>
      </c>
      <c r="AK14" s="382">
        <v>0</v>
      </c>
      <c r="AL14" s="382">
        <v>0</v>
      </c>
      <c r="AM14" s="382">
        <v>0</v>
      </c>
      <c r="AN14" s="382">
        <v>0</v>
      </c>
      <c r="AO14" s="382">
        <v>0</v>
      </c>
      <c r="AP14" s="382">
        <v>0</v>
      </c>
      <c r="AQ14" s="382">
        <v>0</v>
      </c>
      <c r="AR14" s="382">
        <v>256.65624640177248</v>
      </c>
      <c r="AS14" s="382">
        <v>29491.125076990786</v>
      </c>
    </row>
    <row r="15" spans="1:47" s="379" customFormat="1" ht="18" customHeight="1">
      <c r="A15" s="384"/>
      <c r="B15" s="51" t="s">
        <v>196</v>
      </c>
      <c r="C15" s="381"/>
      <c r="D15" s="382">
        <v>4410.9546733440511</v>
      </c>
      <c r="E15" s="382">
        <v>1133.7966557931584</v>
      </c>
      <c r="F15" s="382">
        <v>3.3687534435100899</v>
      </c>
      <c r="G15" s="382">
        <v>39.902006134159294</v>
      </c>
      <c r="H15" s="382">
        <v>0</v>
      </c>
      <c r="I15" s="382">
        <v>0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4850.7248510258378</v>
      </c>
      <c r="AK15" s="382">
        <v>0</v>
      </c>
      <c r="AL15" s="382">
        <v>0</v>
      </c>
      <c r="AM15" s="382">
        <v>0</v>
      </c>
      <c r="AN15" s="382">
        <v>0</v>
      </c>
      <c r="AO15" s="382">
        <v>0</v>
      </c>
      <c r="AP15" s="382">
        <v>0</v>
      </c>
      <c r="AQ15" s="382">
        <v>0</v>
      </c>
      <c r="AR15" s="382">
        <v>5.3586421493422751</v>
      </c>
      <c r="AS15" s="382">
        <v>5222.0527909450293</v>
      </c>
    </row>
    <row r="16" spans="1:47" s="373" customFormat="1" ht="18" customHeight="1">
      <c r="A16" s="380"/>
      <c r="B16" s="381" t="s">
        <v>155</v>
      </c>
      <c r="C16" s="381"/>
      <c r="D16" s="382">
        <v>39098.575425442075</v>
      </c>
      <c r="E16" s="382">
        <v>3917.4645778084941</v>
      </c>
      <c r="F16" s="382">
        <v>2164.4603538849478</v>
      </c>
      <c r="G16" s="382">
        <v>905.32075822113632</v>
      </c>
      <c r="H16" s="382">
        <v>352.41498143676813</v>
      </c>
      <c r="I16" s="382">
        <v>0.199450603454954</v>
      </c>
      <c r="J16" s="382">
        <v>0</v>
      </c>
      <c r="K16" s="382">
        <v>0</v>
      </c>
      <c r="L16" s="382">
        <v>0</v>
      </c>
      <c r="M16" s="382">
        <v>11.3991980473829</v>
      </c>
      <c r="N16" s="382">
        <v>0</v>
      </c>
      <c r="O16" s="382">
        <v>0</v>
      </c>
      <c r="P16" s="382">
        <v>0</v>
      </c>
      <c r="Q16" s="382">
        <v>0</v>
      </c>
      <c r="R16" s="382">
        <v>0.49941985413664747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6.0076353020946094</v>
      </c>
      <c r="AE16" s="382">
        <v>2.444</v>
      </c>
      <c r="AF16" s="382">
        <v>0</v>
      </c>
      <c r="AG16" s="382">
        <v>0</v>
      </c>
      <c r="AH16" s="382">
        <v>0</v>
      </c>
      <c r="AI16" s="382">
        <v>0</v>
      </c>
      <c r="AJ16" s="382">
        <v>35900.420740929716</v>
      </c>
      <c r="AK16" s="382">
        <v>0</v>
      </c>
      <c r="AL16" s="382">
        <v>0.99425595723845295</v>
      </c>
      <c r="AM16" s="382">
        <v>0</v>
      </c>
      <c r="AN16" s="382">
        <v>0</v>
      </c>
      <c r="AO16" s="382">
        <v>0</v>
      </c>
      <c r="AP16" s="382">
        <v>0</v>
      </c>
      <c r="AQ16" s="382">
        <v>0</v>
      </c>
      <c r="AR16" s="382">
        <v>426.72896974730116</v>
      </c>
      <c r="AS16" s="382">
        <v>41393.464883617373</v>
      </c>
      <c r="AT16" s="379"/>
      <c r="AU16" s="379"/>
    </row>
    <row r="17" spans="1:47" s="373" customFormat="1" ht="18" hidden="1" customHeight="1">
      <c r="A17" s="384"/>
      <c r="B17" s="381" t="s">
        <v>157</v>
      </c>
      <c r="C17" s="381"/>
      <c r="D17" s="385">
        <v>39098.575425442075</v>
      </c>
      <c r="E17" s="385">
        <v>3917.4645778084941</v>
      </c>
      <c r="F17" s="385">
        <v>2164.4603538849478</v>
      </c>
      <c r="G17" s="385">
        <v>905.32075822113632</v>
      </c>
      <c r="H17" s="385">
        <v>352.41498143676813</v>
      </c>
      <c r="I17" s="385">
        <v>0.199450603454954</v>
      </c>
      <c r="J17" s="385">
        <v>0</v>
      </c>
      <c r="K17" s="385">
        <v>0</v>
      </c>
      <c r="L17" s="385">
        <v>0</v>
      </c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6"/>
      <c r="AT17" s="379"/>
      <c r="AU17" s="379"/>
    </row>
    <row r="18" spans="1:47" s="373" customFormat="1" ht="18" customHeight="1">
      <c r="A18" s="384"/>
      <c r="B18" s="386"/>
      <c r="C18" s="386"/>
      <c r="D18" s="383"/>
      <c r="E18" s="383"/>
      <c r="F18" s="383"/>
      <c r="G18" s="383"/>
      <c r="H18" s="383"/>
      <c r="I18" s="383"/>
      <c r="J18" s="383"/>
      <c r="K18" s="383"/>
      <c r="L18" s="383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6"/>
      <c r="AD18" s="426"/>
      <c r="AE18" s="426"/>
      <c r="AF18" s="426"/>
      <c r="AG18" s="426"/>
      <c r="AH18" s="426"/>
      <c r="AI18" s="426"/>
      <c r="AJ18" s="426"/>
      <c r="AK18" s="426"/>
      <c r="AL18" s="426"/>
      <c r="AM18" s="426"/>
      <c r="AN18" s="426"/>
      <c r="AO18" s="426"/>
      <c r="AP18" s="426"/>
      <c r="AQ18" s="426"/>
      <c r="AR18" s="426"/>
      <c r="AS18" s="426"/>
      <c r="AT18" s="379"/>
      <c r="AU18" s="379"/>
    </row>
    <row r="19" spans="1:47" s="373" customFormat="1" ht="18" hidden="1" customHeight="1">
      <c r="A19" s="377"/>
      <c r="B19" s="387" t="s">
        <v>158</v>
      </c>
      <c r="C19" s="388"/>
      <c r="D19" s="378"/>
      <c r="E19" s="378"/>
      <c r="F19" s="378"/>
      <c r="G19" s="378"/>
      <c r="H19" s="378"/>
      <c r="I19" s="378"/>
      <c r="J19" s="378"/>
      <c r="K19" s="378"/>
      <c r="L19" s="378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6"/>
      <c r="AT19" s="379"/>
      <c r="AU19" s="379"/>
    </row>
    <row r="20" spans="1:47" s="373" customFormat="1" ht="18" hidden="1" customHeight="1">
      <c r="A20" s="380"/>
      <c r="B20" s="381" t="s">
        <v>159</v>
      </c>
      <c r="C20" s="381"/>
      <c r="D20" s="383" t="s">
        <v>160</v>
      </c>
      <c r="E20" s="383" t="s">
        <v>160</v>
      </c>
      <c r="F20" s="383" t="s">
        <v>160</v>
      </c>
      <c r="G20" s="383" t="s">
        <v>160</v>
      </c>
      <c r="H20" s="383" t="s">
        <v>160</v>
      </c>
      <c r="I20" s="383" t="s">
        <v>160</v>
      </c>
      <c r="J20" s="383" t="s">
        <v>160</v>
      </c>
      <c r="K20" s="383" t="s">
        <v>160</v>
      </c>
      <c r="L20" s="383" t="s">
        <v>160</v>
      </c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6"/>
      <c r="AQ20" s="426"/>
      <c r="AR20" s="426"/>
      <c r="AS20" s="426"/>
      <c r="AT20" s="379"/>
      <c r="AU20" s="379"/>
    </row>
    <row r="21" spans="1:47" s="373" customFormat="1" ht="18" hidden="1" customHeight="1">
      <c r="A21" s="384"/>
      <c r="B21" s="447" t="s">
        <v>161</v>
      </c>
      <c r="C21" s="448"/>
      <c r="D21" s="383" t="s">
        <v>160</v>
      </c>
      <c r="E21" s="383" t="s">
        <v>160</v>
      </c>
      <c r="F21" s="383" t="s">
        <v>160</v>
      </c>
      <c r="G21" s="383" t="s">
        <v>160</v>
      </c>
      <c r="H21" s="383" t="s">
        <v>160</v>
      </c>
      <c r="I21" s="383" t="s">
        <v>160</v>
      </c>
      <c r="J21" s="383" t="s">
        <v>160</v>
      </c>
      <c r="K21" s="383" t="s">
        <v>160</v>
      </c>
      <c r="L21" s="383" t="s">
        <v>160</v>
      </c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6"/>
      <c r="AQ21" s="426"/>
      <c r="AR21" s="426"/>
      <c r="AS21" s="426"/>
      <c r="AT21" s="379"/>
      <c r="AU21" s="379"/>
    </row>
    <row r="22" spans="1:47" s="373" customFormat="1" ht="18" hidden="1" customHeight="1">
      <c r="A22" s="384"/>
      <c r="B22" s="381" t="s">
        <v>162</v>
      </c>
      <c r="C22" s="381"/>
      <c r="D22" s="383" t="s">
        <v>160</v>
      </c>
      <c r="E22" s="383" t="s">
        <v>160</v>
      </c>
      <c r="F22" s="383" t="s">
        <v>160</v>
      </c>
      <c r="G22" s="383" t="s">
        <v>160</v>
      </c>
      <c r="H22" s="383" t="s">
        <v>160</v>
      </c>
      <c r="I22" s="383" t="s">
        <v>160</v>
      </c>
      <c r="J22" s="383" t="s">
        <v>160</v>
      </c>
      <c r="K22" s="383" t="s">
        <v>160</v>
      </c>
      <c r="L22" s="383" t="s">
        <v>160</v>
      </c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379"/>
      <c r="AU22" s="379"/>
    </row>
    <row r="23" spans="1:47" s="373" customFormat="1" ht="18" hidden="1" customHeight="1">
      <c r="A23" s="380"/>
      <c r="B23" s="381" t="s">
        <v>155</v>
      </c>
      <c r="C23" s="381"/>
      <c r="D23" s="383" t="s">
        <v>160</v>
      </c>
      <c r="E23" s="383" t="s">
        <v>160</v>
      </c>
      <c r="F23" s="383" t="s">
        <v>160</v>
      </c>
      <c r="G23" s="383" t="s">
        <v>160</v>
      </c>
      <c r="H23" s="383" t="s">
        <v>160</v>
      </c>
      <c r="I23" s="383" t="s">
        <v>160</v>
      </c>
      <c r="J23" s="383" t="s">
        <v>160</v>
      </c>
      <c r="K23" s="383" t="s">
        <v>160</v>
      </c>
      <c r="L23" s="383" t="s">
        <v>160</v>
      </c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  <c r="AI23" s="426"/>
      <c r="AJ23" s="426"/>
      <c r="AK23" s="426"/>
      <c r="AL23" s="426"/>
      <c r="AM23" s="426"/>
      <c r="AN23" s="426"/>
      <c r="AO23" s="426"/>
      <c r="AP23" s="426"/>
      <c r="AQ23" s="426"/>
      <c r="AR23" s="426"/>
      <c r="AS23" s="426"/>
      <c r="AT23" s="379"/>
      <c r="AU23" s="379"/>
    </row>
    <row r="24" spans="1:47" s="379" customFormat="1" ht="18" hidden="1" customHeight="1">
      <c r="A24" s="377"/>
      <c r="B24" s="388"/>
      <c r="C24" s="388"/>
      <c r="D24" s="389"/>
      <c r="E24" s="389"/>
      <c r="F24" s="389"/>
      <c r="G24" s="389"/>
      <c r="H24" s="389"/>
      <c r="I24" s="389"/>
      <c r="J24" s="389"/>
      <c r="K24" s="389"/>
      <c r="L24" s="389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6"/>
      <c r="AF24" s="426"/>
      <c r="AG24" s="426"/>
      <c r="AH24" s="426"/>
      <c r="AI24" s="426"/>
      <c r="AJ24" s="426"/>
      <c r="AK24" s="426"/>
      <c r="AL24" s="426"/>
      <c r="AM24" s="426"/>
      <c r="AN24" s="426"/>
      <c r="AO24" s="426"/>
      <c r="AP24" s="426"/>
      <c r="AQ24" s="426"/>
      <c r="AR24" s="426"/>
      <c r="AS24" s="426"/>
    </row>
    <row r="25" spans="1:47" s="379" customFormat="1" ht="18" customHeight="1">
      <c r="A25" s="390"/>
      <c r="B25" s="387" t="s">
        <v>163</v>
      </c>
      <c r="C25" s="388"/>
      <c r="D25" s="378"/>
      <c r="E25" s="378"/>
      <c r="F25" s="378"/>
      <c r="G25" s="378"/>
      <c r="H25" s="378"/>
      <c r="I25" s="378"/>
      <c r="J25" s="378"/>
      <c r="K25" s="378"/>
      <c r="L25" s="378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6"/>
      <c r="AL25" s="426"/>
      <c r="AM25" s="426"/>
      <c r="AN25" s="426"/>
      <c r="AO25" s="426"/>
      <c r="AP25" s="426"/>
      <c r="AQ25" s="426"/>
      <c r="AR25" s="426"/>
      <c r="AS25" s="426"/>
    </row>
    <row r="26" spans="1:47" s="379" customFormat="1" ht="18" customHeight="1">
      <c r="A26" s="390"/>
      <c r="B26" s="387" t="s">
        <v>164</v>
      </c>
      <c r="C26" s="388"/>
      <c r="D26" s="378"/>
      <c r="E26" s="378"/>
      <c r="F26" s="378"/>
      <c r="G26" s="378"/>
      <c r="H26" s="378"/>
      <c r="I26" s="378"/>
      <c r="J26" s="378"/>
      <c r="K26" s="378"/>
      <c r="L26" s="378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426"/>
      <c r="AL26" s="426"/>
      <c r="AM26" s="426"/>
      <c r="AN26" s="426"/>
      <c r="AO26" s="426"/>
      <c r="AP26" s="426"/>
      <c r="AQ26" s="426"/>
      <c r="AR26" s="426"/>
      <c r="AS26" s="426"/>
    </row>
    <row r="27" spans="1:47" s="373" customFormat="1" ht="18" customHeight="1">
      <c r="A27" s="390"/>
      <c r="B27" s="51" t="s">
        <v>194</v>
      </c>
      <c r="C27" s="381"/>
      <c r="D27" s="382">
        <v>0</v>
      </c>
      <c r="E27" s="382">
        <v>33.820843682984396</v>
      </c>
      <c r="F27" s="382">
        <v>0</v>
      </c>
      <c r="G27" s="382">
        <v>0</v>
      </c>
      <c r="H27" s="382">
        <v>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33.820843682984396</v>
      </c>
      <c r="AK27" s="382">
        <v>0</v>
      </c>
      <c r="AL27" s="382">
        <v>0</v>
      </c>
      <c r="AM27" s="382">
        <v>0</v>
      </c>
      <c r="AN27" s="382">
        <v>0</v>
      </c>
      <c r="AO27" s="382">
        <v>0</v>
      </c>
      <c r="AP27" s="382">
        <v>0</v>
      </c>
      <c r="AQ27" s="382">
        <v>0</v>
      </c>
      <c r="AR27" s="382">
        <v>0</v>
      </c>
      <c r="AS27" s="382">
        <v>33.820843682984396</v>
      </c>
      <c r="AT27" s="379"/>
      <c r="AU27" s="379"/>
    </row>
    <row r="28" spans="1:47" s="373" customFormat="1" ht="18" customHeight="1">
      <c r="A28" s="380"/>
      <c r="B28" s="447" t="s">
        <v>195</v>
      </c>
      <c r="C28" s="448"/>
      <c r="D28" s="382">
        <v>174.80672188457575</v>
      </c>
      <c r="E28" s="382">
        <v>53.822330198521449</v>
      </c>
      <c r="F28" s="382">
        <v>10.0114598533139</v>
      </c>
      <c r="G28" s="382">
        <v>19.8479936256816</v>
      </c>
      <c r="H28" s="382">
        <v>0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52.944540012651011</v>
      </c>
      <c r="AK28" s="382">
        <v>0</v>
      </c>
      <c r="AL28" s="382">
        <v>0</v>
      </c>
      <c r="AM28" s="382">
        <v>0</v>
      </c>
      <c r="AN28" s="382">
        <v>0</v>
      </c>
      <c r="AO28" s="382">
        <v>0</v>
      </c>
      <c r="AP28" s="382">
        <v>0</v>
      </c>
      <c r="AQ28" s="382">
        <v>0</v>
      </c>
      <c r="AR28" s="382">
        <v>65.237073140795303</v>
      </c>
      <c r="AS28" s="382">
        <v>188.33505935776952</v>
      </c>
      <c r="AT28" s="379"/>
      <c r="AU28" s="379"/>
    </row>
    <row r="29" spans="1:47" s="373" customFormat="1" ht="18" customHeight="1">
      <c r="A29" s="377"/>
      <c r="B29" s="51" t="s">
        <v>196</v>
      </c>
      <c r="C29" s="381"/>
      <c r="D29" s="382">
        <v>0</v>
      </c>
      <c r="E29" s="382">
        <v>0</v>
      </c>
      <c r="F29" s="382">
        <v>0</v>
      </c>
      <c r="G29" s="382">
        <v>0</v>
      </c>
      <c r="H29" s="382">
        <v>0</v>
      </c>
      <c r="I29" s="382">
        <v>0</v>
      </c>
      <c r="J29" s="382">
        <v>0</v>
      </c>
      <c r="K29" s="382">
        <v>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  <c r="AO29" s="382">
        <v>0</v>
      </c>
      <c r="AP29" s="382">
        <v>0</v>
      </c>
      <c r="AQ29" s="382">
        <v>0</v>
      </c>
      <c r="AR29" s="382">
        <v>0</v>
      </c>
      <c r="AS29" s="382">
        <v>0</v>
      </c>
      <c r="AT29" s="379"/>
      <c r="AU29" s="379"/>
    </row>
    <row r="30" spans="1:47" s="379" customFormat="1" ht="18" customHeight="1">
      <c r="A30" s="390"/>
      <c r="B30" s="381" t="s">
        <v>155</v>
      </c>
      <c r="C30" s="381"/>
      <c r="D30" s="382">
        <v>174.80672188457575</v>
      </c>
      <c r="E30" s="382">
        <v>87.643173881505845</v>
      </c>
      <c r="F30" s="382">
        <v>10.0114598533139</v>
      </c>
      <c r="G30" s="429">
        <v>19.8479936256816</v>
      </c>
      <c r="H30" s="382">
        <v>0</v>
      </c>
      <c r="I30" s="382">
        <v>0</v>
      </c>
      <c r="J30" s="382">
        <v>0</v>
      </c>
      <c r="K30" s="382">
        <v>0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86.765383695635407</v>
      </c>
      <c r="AK30" s="382">
        <v>0</v>
      </c>
      <c r="AL30" s="382">
        <v>0</v>
      </c>
      <c r="AM30" s="382">
        <v>0</v>
      </c>
      <c r="AN30" s="382">
        <v>0</v>
      </c>
      <c r="AO30" s="382">
        <v>0</v>
      </c>
      <c r="AP30" s="382">
        <v>0</v>
      </c>
      <c r="AQ30" s="382">
        <v>0</v>
      </c>
      <c r="AR30" s="382">
        <v>65.237073140795303</v>
      </c>
      <c r="AS30" s="382">
        <v>222.15590304075391</v>
      </c>
    </row>
    <row r="31" spans="1:47" s="373" customFormat="1" ht="18" hidden="1" customHeight="1">
      <c r="A31" s="380"/>
      <c r="B31" s="381" t="s">
        <v>157</v>
      </c>
      <c r="C31" s="381"/>
      <c r="D31" s="385">
        <v>174.80672188457575</v>
      </c>
      <c r="E31" s="385">
        <v>87.643173881505845</v>
      </c>
      <c r="F31" s="385">
        <v>10.0114598533139</v>
      </c>
      <c r="G31" s="385">
        <v>19.8479936256816</v>
      </c>
      <c r="H31" s="385">
        <v>0</v>
      </c>
      <c r="I31" s="385">
        <v>0</v>
      </c>
      <c r="J31" s="385">
        <v>0</v>
      </c>
      <c r="K31" s="385">
        <v>0</v>
      </c>
      <c r="L31" s="385">
        <v>0</v>
      </c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  <c r="AD31" s="426"/>
      <c r="AE31" s="426"/>
      <c r="AF31" s="426"/>
      <c r="AG31" s="426"/>
      <c r="AH31" s="426"/>
      <c r="AI31" s="426"/>
      <c r="AJ31" s="426"/>
      <c r="AK31" s="426"/>
      <c r="AL31" s="426"/>
      <c r="AM31" s="426"/>
      <c r="AN31" s="426"/>
      <c r="AO31" s="426"/>
      <c r="AP31" s="426"/>
      <c r="AQ31" s="426"/>
      <c r="AR31" s="426"/>
      <c r="AS31" s="426"/>
      <c r="AT31" s="379"/>
      <c r="AU31" s="379"/>
    </row>
    <row r="32" spans="1:47" s="379" customFormat="1" ht="18" customHeight="1">
      <c r="A32" s="390"/>
      <c r="B32" s="391"/>
      <c r="C32" s="391"/>
      <c r="D32" s="383"/>
      <c r="E32" s="383"/>
      <c r="F32" s="383"/>
      <c r="G32" s="383"/>
      <c r="H32" s="383"/>
      <c r="I32" s="383"/>
      <c r="J32" s="383"/>
      <c r="K32" s="383"/>
      <c r="L32" s="383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6"/>
      <c r="AH32" s="426"/>
      <c r="AI32" s="426"/>
      <c r="AJ32" s="426"/>
      <c r="AK32" s="426"/>
      <c r="AL32" s="426"/>
      <c r="AM32" s="426"/>
      <c r="AN32" s="426"/>
      <c r="AO32" s="426"/>
      <c r="AP32" s="426"/>
      <c r="AQ32" s="426"/>
      <c r="AR32" s="426"/>
      <c r="AS32" s="426"/>
    </row>
    <row r="33" spans="1:47" s="379" customFormat="1" ht="18" customHeight="1">
      <c r="A33" s="380"/>
      <c r="B33" s="387" t="s">
        <v>165</v>
      </c>
      <c r="C33" s="388"/>
      <c r="D33" s="378"/>
      <c r="E33" s="378"/>
      <c r="F33" s="378"/>
      <c r="G33" s="378"/>
      <c r="H33" s="378"/>
      <c r="I33" s="378"/>
      <c r="J33" s="378"/>
      <c r="K33" s="378"/>
      <c r="L33" s="378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  <c r="AD33" s="426"/>
      <c r="AE33" s="426"/>
      <c r="AF33" s="426"/>
      <c r="AG33" s="426"/>
      <c r="AH33" s="426"/>
      <c r="AI33" s="426"/>
      <c r="AJ33" s="426"/>
      <c r="AK33" s="426"/>
      <c r="AL33" s="426"/>
      <c r="AM33" s="426"/>
      <c r="AN33" s="426"/>
      <c r="AO33" s="426"/>
      <c r="AP33" s="426"/>
      <c r="AQ33" s="426"/>
      <c r="AR33" s="426"/>
      <c r="AS33" s="426"/>
    </row>
    <row r="34" spans="1:47" s="373" customFormat="1" ht="18" customHeight="1">
      <c r="A34" s="380"/>
      <c r="B34" s="51" t="s">
        <v>194</v>
      </c>
      <c r="C34" s="381"/>
      <c r="D34" s="382">
        <v>0</v>
      </c>
      <c r="E34" s="382">
        <v>0</v>
      </c>
      <c r="F34" s="382">
        <v>0</v>
      </c>
      <c r="G34" s="382">
        <v>0</v>
      </c>
      <c r="H34" s="382">
        <v>0</v>
      </c>
      <c r="I34" s="382">
        <v>0</v>
      </c>
      <c r="J34" s="382">
        <v>0</v>
      </c>
      <c r="K34" s="382">
        <v>0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0</v>
      </c>
      <c r="AD34" s="382">
        <v>0</v>
      </c>
      <c r="AE34" s="382">
        <v>0</v>
      </c>
      <c r="AF34" s="382">
        <v>0</v>
      </c>
      <c r="AG34" s="382">
        <v>0</v>
      </c>
      <c r="AH34" s="382">
        <v>0</v>
      </c>
      <c r="AI34" s="382">
        <v>0</v>
      </c>
      <c r="AJ34" s="382">
        <v>0</v>
      </c>
      <c r="AK34" s="382">
        <v>0</v>
      </c>
      <c r="AL34" s="382">
        <v>0</v>
      </c>
      <c r="AM34" s="382">
        <v>0</v>
      </c>
      <c r="AN34" s="382">
        <v>0</v>
      </c>
      <c r="AO34" s="382">
        <v>0</v>
      </c>
      <c r="AP34" s="382">
        <v>0</v>
      </c>
      <c r="AQ34" s="382">
        <v>0</v>
      </c>
      <c r="AR34" s="382">
        <v>0</v>
      </c>
      <c r="AS34" s="382">
        <v>0</v>
      </c>
      <c r="AT34" s="379"/>
      <c r="AU34" s="379"/>
    </row>
    <row r="35" spans="1:47" s="373" customFormat="1" ht="18" customHeight="1">
      <c r="A35" s="380"/>
      <c r="B35" s="447" t="s">
        <v>195</v>
      </c>
      <c r="C35" s="448"/>
      <c r="D35" s="382">
        <v>183.00542952901336</v>
      </c>
      <c r="E35" s="382">
        <v>33.591489342155263</v>
      </c>
      <c r="F35" s="382">
        <v>10.012297547709201</v>
      </c>
      <c r="G35" s="382">
        <v>59.23349761724316</v>
      </c>
      <c r="H35" s="382">
        <v>0</v>
      </c>
      <c r="I35" s="382">
        <v>0</v>
      </c>
      <c r="J35" s="382">
        <v>0</v>
      </c>
      <c r="K35" s="382">
        <v>0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0</v>
      </c>
      <c r="AF35" s="382">
        <v>0</v>
      </c>
      <c r="AG35" s="382">
        <v>0</v>
      </c>
      <c r="AH35" s="382">
        <v>0</v>
      </c>
      <c r="AI35" s="382">
        <v>0</v>
      </c>
      <c r="AJ35" s="382">
        <v>40.017896539488049</v>
      </c>
      <c r="AK35" s="382">
        <v>0</v>
      </c>
      <c r="AL35" s="382">
        <v>0</v>
      </c>
      <c r="AM35" s="382">
        <v>0</v>
      </c>
      <c r="AN35" s="382">
        <v>0</v>
      </c>
      <c r="AO35" s="382">
        <v>0</v>
      </c>
      <c r="AP35" s="382">
        <v>0</v>
      </c>
      <c r="AQ35" s="382">
        <v>0</v>
      </c>
      <c r="AR35" s="382">
        <v>40.150248482417695</v>
      </c>
      <c r="AS35" s="382">
        <v>183.00542952901336</v>
      </c>
      <c r="AT35" s="379"/>
      <c r="AU35" s="379"/>
    </row>
    <row r="36" spans="1:47" s="373" customFormat="1" ht="18" customHeight="1">
      <c r="A36" s="377"/>
      <c r="B36" s="51" t="s">
        <v>196</v>
      </c>
      <c r="C36" s="381"/>
      <c r="D36" s="382">
        <v>0</v>
      </c>
      <c r="E36" s="382">
        <v>0</v>
      </c>
      <c r="F36" s="382">
        <v>0</v>
      </c>
      <c r="G36" s="382">
        <v>0</v>
      </c>
      <c r="H36" s="382">
        <v>0</v>
      </c>
      <c r="I36" s="382">
        <v>0</v>
      </c>
      <c r="J36" s="382">
        <v>0</v>
      </c>
      <c r="K36" s="382">
        <v>0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  <c r="AO36" s="382">
        <v>0</v>
      </c>
      <c r="AP36" s="382">
        <v>0</v>
      </c>
      <c r="AQ36" s="382">
        <v>0</v>
      </c>
      <c r="AR36" s="382">
        <v>0</v>
      </c>
      <c r="AS36" s="382">
        <v>0</v>
      </c>
      <c r="AT36" s="379"/>
      <c r="AU36" s="379"/>
    </row>
    <row r="37" spans="1:47" s="373" customFormat="1" ht="18" customHeight="1">
      <c r="A37" s="380"/>
      <c r="B37" s="381" t="s">
        <v>155</v>
      </c>
      <c r="C37" s="381"/>
      <c r="D37" s="382">
        <v>183.00542952901336</v>
      </c>
      <c r="E37" s="382">
        <v>33.591489342155263</v>
      </c>
      <c r="F37" s="382">
        <v>10.012297547709201</v>
      </c>
      <c r="G37" s="382">
        <v>59.23349761724316</v>
      </c>
      <c r="H37" s="382">
        <v>0</v>
      </c>
      <c r="I37" s="382">
        <v>0</v>
      </c>
      <c r="J37" s="382">
        <v>0</v>
      </c>
      <c r="K37" s="382">
        <v>0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0</v>
      </c>
      <c r="AF37" s="382">
        <v>0</v>
      </c>
      <c r="AG37" s="382">
        <v>0</v>
      </c>
      <c r="AH37" s="382">
        <v>0</v>
      </c>
      <c r="AI37" s="382">
        <v>0</v>
      </c>
      <c r="AJ37" s="382">
        <v>40.017896539488049</v>
      </c>
      <c r="AK37" s="382">
        <v>0</v>
      </c>
      <c r="AL37" s="382">
        <v>0</v>
      </c>
      <c r="AM37" s="382">
        <v>0</v>
      </c>
      <c r="AN37" s="382">
        <v>0</v>
      </c>
      <c r="AO37" s="382">
        <v>0</v>
      </c>
      <c r="AP37" s="382">
        <v>0</v>
      </c>
      <c r="AQ37" s="382">
        <v>0</v>
      </c>
      <c r="AR37" s="382">
        <v>40.150248482417695</v>
      </c>
      <c r="AS37" s="382">
        <v>183.00542952901336</v>
      </c>
      <c r="AT37" s="379"/>
      <c r="AU37" s="379"/>
    </row>
    <row r="38" spans="1:47" s="373" customFormat="1" ht="18" hidden="1" customHeight="1">
      <c r="A38" s="380"/>
      <c r="B38" s="381" t="s">
        <v>157</v>
      </c>
      <c r="C38" s="381"/>
      <c r="D38" s="382">
        <v>0</v>
      </c>
      <c r="E38" s="385">
        <v>33.591489342155263</v>
      </c>
      <c r="F38" s="385">
        <v>10.012297547709201</v>
      </c>
      <c r="G38" s="385">
        <v>59.23349761724316</v>
      </c>
      <c r="H38" s="385">
        <v>0</v>
      </c>
      <c r="I38" s="385">
        <v>0</v>
      </c>
      <c r="J38" s="385">
        <v>0</v>
      </c>
      <c r="K38" s="385">
        <v>0</v>
      </c>
      <c r="L38" s="385">
        <v>0</v>
      </c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379"/>
      <c r="AU38" s="379"/>
    </row>
    <row r="39" spans="1:47" s="373" customFormat="1" ht="18" customHeight="1">
      <c r="A39" s="380"/>
      <c r="B39" s="381"/>
      <c r="C39" s="381"/>
      <c r="D39" s="383"/>
      <c r="E39" s="383"/>
      <c r="F39" s="383"/>
      <c r="G39" s="383"/>
      <c r="H39" s="383"/>
      <c r="I39" s="383"/>
      <c r="J39" s="383"/>
      <c r="K39" s="383"/>
      <c r="L39" s="383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379"/>
      <c r="AU39" s="379"/>
    </row>
    <row r="40" spans="1:47" s="373" customFormat="1" ht="18" customHeight="1">
      <c r="A40" s="380"/>
      <c r="B40" s="381" t="s">
        <v>166</v>
      </c>
      <c r="C40" s="381"/>
      <c r="D40" s="382">
        <v>357.81215141358911</v>
      </c>
      <c r="E40" s="382">
        <v>121.2346632236611</v>
      </c>
      <c r="F40" s="382">
        <v>20.023757401023101</v>
      </c>
      <c r="G40" s="382">
        <v>79.081491242924756</v>
      </c>
      <c r="H40" s="382">
        <v>0</v>
      </c>
      <c r="I40" s="382">
        <v>0</v>
      </c>
      <c r="J40" s="382">
        <v>0</v>
      </c>
      <c r="K40" s="382">
        <v>0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0</v>
      </c>
      <c r="AD40" s="382">
        <v>0</v>
      </c>
      <c r="AE40" s="382">
        <v>0</v>
      </c>
      <c r="AF40" s="382">
        <v>0</v>
      </c>
      <c r="AG40" s="382">
        <v>0</v>
      </c>
      <c r="AH40" s="382">
        <v>0</v>
      </c>
      <c r="AI40" s="382">
        <v>0</v>
      </c>
      <c r="AJ40" s="382">
        <v>126.78328023512346</v>
      </c>
      <c r="AK40" s="382">
        <v>0</v>
      </c>
      <c r="AL40" s="382">
        <v>0</v>
      </c>
      <c r="AM40" s="382">
        <v>0</v>
      </c>
      <c r="AN40" s="382">
        <v>0</v>
      </c>
      <c r="AO40" s="382">
        <v>0</v>
      </c>
      <c r="AP40" s="382">
        <v>0</v>
      </c>
      <c r="AQ40" s="382">
        <v>0</v>
      </c>
      <c r="AR40" s="382">
        <v>105.387321623213</v>
      </c>
      <c r="AS40" s="382">
        <v>405.1613325697673</v>
      </c>
      <c r="AT40" s="379"/>
      <c r="AU40" s="379"/>
    </row>
    <row r="41" spans="1:47" s="373" customFormat="1" ht="18" customHeight="1">
      <c r="A41" s="380"/>
      <c r="B41" s="381"/>
      <c r="C41" s="381"/>
      <c r="D41" s="383"/>
      <c r="E41" s="383"/>
      <c r="F41" s="383"/>
      <c r="G41" s="383"/>
      <c r="H41" s="383"/>
      <c r="I41" s="383"/>
      <c r="J41" s="383"/>
      <c r="K41" s="383"/>
      <c r="L41" s="383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6"/>
      <c r="AI41" s="426"/>
      <c r="AJ41" s="426"/>
      <c r="AK41" s="426"/>
      <c r="AL41" s="426"/>
      <c r="AM41" s="426"/>
      <c r="AN41" s="426"/>
      <c r="AO41" s="426"/>
      <c r="AP41" s="426"/>
      <c r="AQ41" s="426"/>
      <c r="AR41" s="426"/>
      <c r="AS41" s="426"/>
      <c r="AT41" s="379"/>
      <c r="AU41" s="379"/>
    </row>
    <row r="42" spans="1:47" s="373" customFormat="1" ht="18" hidden="1" customHeight="1">
      <c r="A42" s="390"/>
      <c r="B42" s="392" t="s">
        <v>167</v>
      </c>
      <c r="C42" s="387"/>
      <c r="D42" s="393"/>
      <c r="E42" s="393"/>
      <c r="F42" s="393"/>
      <c r="G42" s="393"/>
      <c r="H42" s="393"/>
      <c r="I42" s="393"/>
      <c r="J42" s="393"/>
      <c r="K42" s="393"/>
      <c r="L42" s="383" t="s">
        <v>160</v>
      </c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6"/>
      <c r="AI42" s="426"/>
      <c r="AJ42" s="426"/>
      <c r="AK42" s="426"/>
      <c r="AL42" s="426"/>
      <c r="AM42" s="426"/>
      <c r="AN42" s="426"/>
      <c r="AO42" s="426"/>
      <c r="AP42" s="426"/>
      <c r="AQ42" s="426"/>
      <c r="AR42" s="426"/>
      <c r="AS42" s="426"/>
      <c r="AT42" s="379"/>
      <c r="AU42" s="379"/>
    </row>
    <row r="43" spans="1:47" s="373" customFormat="1" ht="18" customHeight="1">
      <c r="A43" s="380"/>
      <c r="B43" s="381"/>
      <c r="C43" s="381"/>
      <c r="D43" s="389"/>
      <c r="E43" s="389"/>
      <c r="F43" s="389"/>
      <c r="G43" s="389"/>
      <c r="H43" s="389"/>
      <c r="I43" s="389"/>
      <c r="J43" s="389"/>
      <c r="K43" s="389"/>
      <c r="L43" s="383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  <c r="AT43" s="379"/>
      <c r="AU43" s="379"/>
    </row>
    <row r="44" spans="1:47" s="373" customFormat="1" ht="18" hidden="1" customHeight="1">
      <c r="A44" s="380"/>
      <c r="B44" s="387" t="s">
        <v>168</v>
      </c>
      <c r="C44" s="387"/>
      <c r="D44" s="382"/>
      <c r="E44" s="382"/>
      <c r="F44" s="382"/>
      <c r="G44" s="382"/>
      <c r="H44" s="382"/>
      <c r="I44" s="382"/>
      <c r="J44" s="382"/>
      <c r="K44" s="382"/>
      <c r="L44" s="382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6"/>
      <c r="AH44" s="426"/>
      <c r="AI44" s="426"/>
      <c r="AJ44" s="426"/>
      <c r="AK44" s="426"/>
      <c r="AL44" s="426"/>
      <c r="AM44" s="426"/>
      <c r="AN44" s="426"/>
      <c r="AO44" s="426"/>
      <c r="AP44" s="426"/>
      <c r="AQ44" s="426"/>
      <c r="AR44" s="426"/>
      <c r="AS44" s="426"/>
      <c r="AT44" s="379"/>
      <c r="AU44" s="379"/>
    </row>
    <row r="45" spans="1:47" s="373" customFormat="1" ht="18" customHeight="1">
      <c r="A45" s="394"/>
      <c r="B45" s="395" t="s">
        <v>206</v>
      </c>
      <c r="C45" s="396"/>
      <c r="D45" s="397">
        <v>39456.387576855661</v>
      </c>
      <c r="E45" s="397">
        <v>4038.6992410321554</v>
      </c>
      <c r="F45" s="397">
        <v>2184.4841112859708</v>
      </c>
      <c r="G45" s="397">
        <v>984.40224946406101</v>
      </c>
      <c r="H45" s="397">
        <v>352.41498143676813</v>
      </c>
      <c r="I45" s="397">
        <v>0.199450603454954</v>
      </c>
      <c r="J45" s="397">
        <v>0</v>
      </c>
      <c r="K45" s="397">
        <v>0</v>
      </c>
      <c r="L45" s="397">
        <v>0</v>
      </c>
      <c r="M45" s="397">
        <v>11.3991980473829</v>
      </c>
      <c r="N45" s="397">
        <v>0</v>
      </c>
      <c r="O45" s="397">
        <v>0</v>
      </c>
      <c r="P45" s="397">
        <v>0</v>
      </c>
      <c r="Q45" s="397">
        <v>0</v>
      </c>
      <c r="R45" s="397">
        <v>0.49941985413664747</v>
      </c>
      <c r="S45" s="397">
        <v>0</v>
      </c>
      <c r="T45" s="397">
        <v>0</v>
      </c>
      <c r="U45" s="397">
        <v>0</v>
      </c>
      <c r="V45" s="397">
        <v>0</v>
      </c>
      <c r="W45" s="397">
        <v>0</v>
      </c>
      <c r="X45" s="397">
        <v>0</v>
      </c>
      <c r="Y45" s="397">
        <v>0</v>
      </c>
      <c r="Z45" s="397">
        <v>0</v>
      </c>
      <c r="AA45" s="397">
        <v>0</v>
      </c>
      <c r="AB45" s="397">
        <v>0</v>
      </c>
      <c r="AC45" s="397">
        <v>0</v>
      </c>
      <c r="AD45" s="397">
        <v>6.0076353020946094</v>
      </c>
      <c r="AE45" s="397">
        <v>2.444</v>
      </c>
      <c r="AF45" s="397">
        <v>0</v>
      </c>
      <c r="AG45" s="397">
        <v>0</v>
      </c>
      <c r="AH45" s="397">
        <v>0</v>
      </c>
      <c r="AI45" s="397">
        <v>0</v>
      </c>
      <c r="AJ45" s="397">
        <v>36027.204021164842</v>
      </c>
      <c r="AK45" s="397">
        <v>0</v>
      </c>
      <c r="AL45" s="397">
        <v>0.99425595723845295</v>
      </c>
      <c r="AM45" s="397">
        <v>0</v>
      </c>
      <c r="AN45" s="397">
        <v>0</v>
      </c>
      <c r="AO45" s="397">
        <v>0</v>
      </c>
      <c r="AP45" s="397">
        <v>0</v>
      </c>
      <c r="AQ45" s="397">
        <v>0</v>
      </c>
      <c r="AR45" s="397">
        <v>532.1162913705142</v>
      </c>
      <c r="AS45" s="397">
        <v>41798.626216187142</v>
      </c>
      <c r="AT45" s="379"/>
      <c r="AU45" s="379"/>
    </row>
    <row r="46" spans="1:47" s="373" customFormat="1" ht="18" hidden="1" customHeight="1">
      <c r="A46" s="390"/>
      <c r="B46" s="398" t="s">
        <v>169</v>
      </c>
      <c r="C46" s="381"/>
      <c r="D46" s="385">
        <v>39456.387576855661</v>
      </c>
      <c r="E46" s="385">
        <v>4038.6992410321554</v>
      </c>
      <c r="F46" s="385">
        <v>2184.4841112859708</v>
      </c>
      <c r="G46" s="385">
        <v>984.40224946406101</v>
      </c>
      <c r="H46" s="385">
        <v>352.41498143676813</v>
      </c>
      <c r="I46" s="385">
        <v>0.199450603454954</v>
      </c>
      <c r="J46" s="385">
        <v>0</v>
      </c>
      <c r="K46" s="385">
        <v>0</v>
      </c>
      <c r="L46" s="385">
        <v>0</v>
      </c>
      <c r="O46" s="379"/>
      <c r="AT46" s="379"/>
      <c r="AU46" s="379"/>
    </row>
    <row r="47" spans="1:47" s="373" customFormat="1" ht="18" hidden="1" customHeight="1">
      <c r="A47" s="390"/>
      <c r="B47" s="387" t="s">
        <v>170</v>
      </c>
      <c r="C47" s="387"/>
      <c r="D47" s="383"/>
      <c r="E47" s="383"/>
      <c r="F47" s="383"/>
      <c r="G47" s="383"/>
      <c r="H47" s="383"/>
      <c r="I47" s="383"/>
      <c r="J47" s="383"/>
      <c r="K47" s="383"/>
      <c r="L47" s="383"/>
      <c r="O47" s="379"/>
      <c r="AT47" s="379"/>
      <c r="AU47" s="379"/>
    </row>
    <row r="48" spans="1:47" s="373" customFormat="1" ht="18" hidden="1" customHeight="1">
      <c r="A48" s="390"/>
      <c r="B48" s="399" t="s">
        <v>171</v>
      </c>
      <c r="C48" s="387"/>
      <c r="D48" s="383" t="s">
        <v>160</v>
      </c>
      <c r="E48" s="383" t="s">
        <v>160</v>
      </c>
      <c r="F48" s="383" t="s">
        <v>160</v>
      </c>
      <c r="G48" s="383" t="s">
        <v>160</v>
      </c>
      <c r="H48" s="383" t="s">
        <v>160</v>
      </c>
      <c r="I48" s="383" t="s">
        <v>160</v>
      </c>
      <c r="J48" s="383" t="s">
        <v>160</v>
      </c>
      <c r="K48" s="383" t="s">
        <v>160</v>
      </c>
      <c r="L48" s="383" t="s">
        <v>160</v>
      </c>
      <c r="O48" s="379"/>
      <c r="AT48" s="379"/>
      <c r="AU48" s="379"/>
    </row>
    <row r="49" spans="1:47" s="373" customFormat="1" ht="18" hidden="1" customHeight="1">
      <c r="A49" s="400"/>
      <c r="B49" s="401" t="s">
        <v>172</v>
      </c>
      <c r="C49" s="402"/>
      <c r="D49" s="403" t="s">
        <v>160</v>
      </c>
      <c r="E49" s="403" t="s">
        <v>160</v>
      </c>
      <c r="F49" s="403" t="s">
        <v>160</v>
      </c>
      <c r="G49" s="403" t="s">
        <v>160</v>
      </c>
      <c r="H49" s="403" t="s">
        <v>160</v>
      </c>
      <c r="I49" s="403" t="s">
        <v>160</v>
      </c>
      <c r="J49" s="403" t="s">
        <v>160</v>
      </c>
      <c r="K49" s="403" t="s">
        <v>160</v>
      </c>
      <c r="L49" s="403" t="s">
        <v>160</v>
      </c>
      <c r="O49" s="379"/>
      <c r="AT49" s="379"/>
      <c r="AU49" s="379"/>
    </row>
    <row r="50" spans="1:47" s="373" customFormat="1" ht="18" hidden="1" customHeight="1">
      <c r="A50" s="381"/>
      <c r="B50" s="381" t="s">
        <v>173</v>
      </c>
      <c r="C50" s="381"/>
      <c r="L50" s="404"/>
      <c r="M50" s="404"/>
      <c r="O50" s="379"/>
      <c r="AT50" s="379"/>
      <c r="AU50" s="379"/>
    </row>
    <row r="51" spans="1:47" s="373" customFormat="1" ht="57.75" customHeight="1">
      <c r="A51" s="436" t="s">
        <v>204</v>
      </c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6"/>
      <c r="AL51" s="436"/>
      <c r="AM51" s="436"/>
      <c r="AN51" s="436"/>
      <c r="AO51" s="436"/>
      <c r="AT51" s="379"/>
      <c r="AU51" s="379"/>
    </row>
    <row r="52" spans="1:47" s="373" customFormat="1" ht="18" customHeight="1">
      <c r="A52" s="406"/>
      <c r="B52" s="381"/>
      <c r="C52" s="381"/>
      <c r="E52" s="404"/>
      <c r="F52" s="404"/>
      <c r="G52" s="404"/>
      <c r="H52" s="404"/>
      <c r="I52" s="404"/>
      <c r="J52" s="404"/>
      <c r="AT52" s="379"/>
      <c r="AU52" s="379"/>
    </row>
    <row r="53" spans="1:47" s="373" customFormat="1" ht="18" customHeight="1">
      <c r="A53" s="381"/>
      <c r="B53" s="381"/>
      <c r="C53" s="381"/>
      <c r="E53" s="404"/>
      <c r="F53" s="404"/>
      <c r="G53" s="404"/>
      <c r="H53" s="404"/>
      <c r="I53" s="404"/>
      <c r="J53" s="404"/>
      <c r="AT53" s="379"/>
      <c r="AU53" s="379"/>
    </row>
    <row r="54" spans="1:47" s="364" customFormat="1" ht="18" customHeight="1">
      <c r="A54" s="407"/>
      <c r="B54" s="407"/>
      <c r="C54" s="407"/>
      <c r="E54" s="408"/>
      <c r="F54" s="408"/>
      <c r="G54" s="408"/>
      <c r="H54" s="408"/>
      <c r="I54" s="408"/>
      <c r="J54" s="408"/>
      <c r="AT54" s="409"/>
      <c r="AU54" s="409"/>
    </row>
    <row r="55" spans="1:47" s="364" customFormat="1" ht="18" customHeight="1">
      <c r="A55" s="407"/>
      <c r="B55" s="407"/>
      <c r="C55" s="407"/>
      <c r="E55" s="408"/>
      <c r="F55" s="408"/>
      <c r="G55" s="408"/>
      <c r="H55" s="408"/>
      <c r="I55" s="408"/>
      <c r="J55" s="408"/>
      <c r="AT55" s="409"/>
      <c r="AU55" s="409"/>
    </row>
  </sheetData>
  <mergeCells count="12">
    <mergeCell ref="B21:C21"/>
    <mergeCell ref="B28:C28"/>
    <mergeCell ref="B5:L5"/>
    <mergeCell ref="B6:L6"/>
    <mergeCell ref="A51:AO51"/>
    <mergeCell ref="B3:L3"/>
    <mergeCell ref="B4:V4"/>
    <mergeCell ref="AR9:AR10"/>
    <mergeCell ref="A9:C10"/>
    <mergeCell ref="B35:C35"/>
    <mergeCell ref="B11:C12"/>
    <mergeCell ref="B14:C14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Normal="75" zoomScaleSheetLayoutView="100" workbookViewId="0">
      <selection activeCell="F13" sqref="F13"/>
    </sheetView>
  </sheetViews>
  <sheetFormatPr defaultRowHeight="12"/>
  <cols>
    <col min="1" max="1" width="2.28515625" customWidth="1"/>
    <col min="2" max="2" width="14.7109375" customWidth="1"/>
    <col min="3" max="3" width="35.710937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5" t="s">
        <v>190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357"/>
    </row>
    <row r="4" spans="1:16" s="351" customFormat="1" ht="18" customHeight="1">
      <c r="A4" s="358"/>
      <c r="B4" s="453" t="s">
        <v>197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357"/>
    </row>
    <row r="5" spans="1:16" s="351" customFormat="1" ht="18" customHeight="1">
      <c r="A5" s="358"/>
      <c r="B5" s="453" t="s">
        <v>198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30"/>
    </row>
    <row r="6" spans="1:16" s="351" customFormat="1" ht="18" customHeight="1">
      <c r="A6" s="358"/>
      <c r="B6" s="453" t="s">
        <v>188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357"/>
    </row>
    <row r="7" spans="1:16" s="351" customFormat="1" ht="18" customHeight="1">
      <c r="A7" s="358"/>
      <c r="B7" s="452" t="s">
        <v>192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357"/>
    </row>
    <row r="8" spans="1:16" s="364" customFormat="1" ht="18" customHeight="1">
      <c r="A8" s="359"/>
      <c r="B8" s="360"/>
      <c r="C8" s="360"/>
      <c r="D8" s="361"/>
      <c r="E8" s="361"/>
      <c r="F8" s="361"/>
      <c r="G8" s="362"/>
      <c r="H8" s="362"/>
      <c r="I8" s="361"/>
      <c r="J8" s="361"/>
      <c r="K8" s="361"/>
      <c r="L8" s="354"/>
      <c r="M8" s="361"/>
      <c r="N8" s="361"/>
      <c r="O8" s="361"/>
      <c r="P8" s="409"/>
    </row>
    <row r="9" spans="1:16" s="373" customFormat="1" ht="42.75" customHeight="1">
      <c r="A9" s="410"/>
      <c r="B9" s="411"/>
      <c r="C9" s="411"/>
      <c r="D9" s="412" t="s">
        <v>200</v>
      </c>
      <c r="E9" s="413"/>
      <c r="F9" s="414"/>
      <c r="G9" s="412" t="s">
        <v>201</v>
      </c>
      <c r="H9" s="413"/>
      <c r="I9" s="414"/>
      <c r="J9" s="412" t="s">
        <v>202</v>
      </c>
      <c r="K9" s="413"/>
      <c r="L9" s="414"/>
      <c r="M9" s="415" t="s">
        <v>155</v>
      </c>
      <c r="N9" s="413"/>
      <c r="O9" s="414"/>
    </row>
    <row r="10" spans="1:16" s="373" customFormat="1" ht="96.75" customHeight="1">
      <c r="A10" s="374"/>
      <c r="B10" s="416" t="s">
        <v>185</v>
      </c>
      <c r="C10" s="417"/>
      <c r="D10" s="418" t="s">
        <v>174</v>
      </c>
      <c r="E10" s="418" t="s">
        <v>175</v>
      </c>
      <c r="F10" s="418" t="s">
        <v>176</v>
      </c>
      <c r="G10" s="418" t="s">
        <v>174</v>
      </c>
      <c r="H10" s="418" t="s">
        <v>175</v>
      </c>
      <c r="I10" s="418" t="s">
        <v>176</v>
      </c>
      <c r="J10" s="418" t="s">
        <v>174</v>
      </c>
      <c r="K10" s="418" t="s">
        <v>175</v>
      </c>
      <c r="L10" s="418" t="s">
        <v>176</v>
      </c>
      <c r="M10" s="418" t="s">
        <v>174</v>
      </c>
      <c r="N10" s="418" t="s">
        <v>175</v>
      </c>
      <c r="O10" s="418" t="s">
        <v>176</v>
      </c>
    </row>
    <row r="11" spans="1:16" s="373" customFormat="1" ht="18" hidden="1" customHeight="1">
      <c r="A11" s="377"/>
      <c r="B11" s="387" t="s">
        <v>177</v>
      </c>
      <c r="C11" s="381"/>
      <c r="D11" s="393"/>
      <c r="E11" s="393"/>
      <c r="F11" s="393"/>
      <c r="G11" s="393"/>
      <c r="H11" s="393"/>
      <c r="I11" s="393"/>
      <c r="J11" s="393"/>
      <c r="K11" s="393"/>
      <c r="L11" s="393"/>
      <c r="M11" s="378"/>
      <c r="N11" s="378"/>
      <c r="O11" s="378"/>
    </row>
    <row r="12" spans="1:16" s="373" customFormat="1" ht="18" hidden="1" customHeight="1">
      <c r="A12" s="380"/>
      <c r="B12" s="387" t="s">
        <v>178</v>
      </c>
      <c r="C12" s="381"/>
      <c r="D12" s="385">
        <v>0</v>
      </c>
      <c r="E12" s="385">
        <v>0</v>
      </c>
      <c r="F12" s="385">
        <v>0</v>
      </c>
      <c r="G12" s="385">
        <v>0</v>
      </c>
      <c r="H12" s="385">
        <v>0</v>
      </c>
      <c r="I12" s="385">
        <v>0</v>
      </c>
      <c r="J12" s="385">
        <v>0</v>
      </c>
      <c r="K12" s="385">
        <v>0</v>
      </c>
      <c r="L12" s="385">
        <v>0</v>
      </c>
      <c r="M12" s="382">
        <v>0</v>
      </c>
      <c r="N12" s="382">
        <v>0</v>
      </c>
      <c r="O12" s="382">
        <v>0</v>
      </c>
    </row>
    <row r="13" spans="1:16" s="373" customFormat="1" ht="18" customHeight="1">
      <c r="A13" s="384"/>
      <c r="B13" s="381"/>
      <c r="C13" s="381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  <row r="14" spans="1:16" s="373" customFormat="1" ht="18" customHeight="1">
      <c r="A14" s="384"/>
      <c r="B14" s="387" t="s">
        <v>199</v>
      </c>
      <c r="C14" s="387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</row>
    <row r="15" spans="1:16" s="373" customFormat="1" ht="18" customHeight="1">
      <c r="A15" s="384"/>
      <c r="B15" s="387"/>
      <c r="C15" s="387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419"/>
    </row>
    <row r="16" spans="1:16" s="373" customFormat="1" ht="18" customHeight="1">
      <c r="A16" s="390"/>
      <c r="B16" s="51" t="s">
        <v>194</v>
      </c>
      <c r="C16" s="381"/>
      <c r="D16" s="427">
        <v>4784.3925073798764</v>
      </c>
      <c r="E16" s="427">
        <v>1895.8945083016795</v>
      </c>
      <c r="F16" s="427">
        <v>0</v>
      </c>
      <c r="G16" s="427">
        <v>0</v>
      </c>
      <c r="H16" s="427">
        <v>33.820843682984396</v>
      </c>
      <c r="I16" s="427">
        <v>0</v>
      </c>
      <c r="J16" s="427">
        <v>0</v>
      </c>
      <c r="K16" s="427">
        <v>0</v>
      </c>
      <c r="L16" s="427">
        <v>0</v>
      </c>
      <c r="M16" s="427">
        <v>4784.3925073798764</v>
      </c>
      <c r="N16" s="427">
        <v>1929.7153519846638</v>
      </c>
      <c r="O16" s="427">
        <v>0</v>
      </c>
    </row>
    <row r="17" spans="1:15" s="373" customFormat="1" ht="15" customHeight="1">
      <c r="A17" s="380"/>
      <c r="B17" s="447" t="s">
        <v>195</v>
      </c>
      <c r="C17" s="448"/>
      <c r="D17" s="427">
        <v>24756.620406736547</v>
      </c>
      <c r="E17" s="427">
        <v>4734.504670254194</v>
      </c>
      <c r="F17" s="427">
        <v>0</v>
      </c>
      <c r="G17" s="427">
        <v>96.990345984264664</v>
      </c>
      <c r="H17" s="427">
        <v>91.344713373504845</v>
      </c>
      <c r="I17" s="427">
        <v>0</v>
      </c>
      <c r="J17" s="427">
        <v>50.154400663144621</v>
      </c>
      <c r="K17" s="427">
        <v>132.85102886586876</v>
      </c>
      <c r="L17" s="427">
        <v>0</v>
      </c>
      <c r="M17" s="427">
        <v>24903.765153383956</v>
      </c>
      <c r="N17" s="427">
        <v>4958.7004124935675</v>
      </c>
      <c r="O17" s="427">
        <v>0</v>
      </c>
    </row>
    <row r="18" spans="1:15" s="373" customFormat="1" ht="15">
      <c r="A18" s="377"/>
      <c r="B18" s="51" t="s">
        <v>196</v>
      </c>
      <c r="C18" s="381"/>
      <c r="D18" s="427">
        <v>4995.6013647666805</v>
      </c>
      <c r="E18" s="427">
        <v>226.45142617835256</v>
      </c>
      <c r="F18" s="427">
        <v>0</v>
      </c>
      <c r="G18" s="427">
        <v>0</v>
      </c>
      <c r="H18" s="427">
        <v>0</v>
      </c>
      <c r="I18" s="427">
        <v>0</v>
      </c>
      <c r="J18" s="427">
        <v>0</v>
      </c>
      <c r="K18" s="427">
        <v>0</v>
      </c>
      <c r="L18" s="427">
        <v>0</v>
      </c>
      <c r="M18" s="427">
        <v>4995.6013647666805</v>
      </c>
      <c r="N18" s="427">
        <v>226.45142617835256</v>
      </c>
      <c r="O18" s="427">
        <v>0</v>
      </c>
    </row>
    <row r="19" spans="1:15" s="373" customFormat="1" ht="18" customHeight="1">
      <c r="A19" s="400"/>
      <c r="B19" s="395" t="s">
        <v>155</v>
      </c>
      <c r="C19" s="420"/>
      <c r="D19" s="428">
        <v>34536.614278883106</v>
      </c>
      <c r="E19" s="428">
        <v>6856.8506047342262</v>
      </c>
      <c r="F19" s="428">
        <v>0</v>
      </c>
      <c r="G19" s="428">
        <v>96.990345984264664</v>
      </c>
      <c r="H19" s="428">
        <v>125.16555705648923</v>
      </c>
      <c r="I19" s="428">
        <v>0</v>
      </c>
      <c r="J19" s="428">
        <v>50.154400663144621</v>
      </c>
      <c r="K19" s="428">
        <v>132.85102886586876</v>
      </c>
      <c r="L19" s="428">
        <v>0</v>
      </c>
      <c r="M19" s="428">
        <v>34683.759025530511</v>
      </c>
      <c r="N19" s="428">
        <v>7114.8671906565842</v>
      </c>
      <c r="O19" s="428">
        <v>0</v>
      </c>
    </row>
    <row r="20" spans="1:15" s="373" customFormat="1" ht="18" hidden="1" customHeight="1">
      <c r="A20" s="380"/>
      <c r="B20" s="387" t="s">
        <v>179</v>
      </c>
      <c r="C20" s="387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</row>
    <row r="21" spans="1:15" s="373" customFormat="1" ht="18" hidden="1" customHeight="1">
      <c r="A21" s="380"/>
      <c r="B21" s="387"/>
      <c r="C21" s="387"/>
      <c r="D21" s="383" t="s">
        <v>160</v>
      </c>
      <c r="E21" s="383" t="s">
        <v>160</v>
      </c>
      <c r="F21" s="383" t="s">
        <v>160</v>
      </c>
      <c r="G21" s="383" t="s">
        <v>160</v>
      </c>
      <c r="H21" s="383" t="s">
        <v>160</v>
      </c>
      <c r="I21" s="383" t="s">
        <v>160</v>
      </c>
      <c r="J21" s="383" t="s">
        <v>160</v>
      </c>
      <c r="K21" s="383" t="s">
        <v>160</v>
      </c>
      <c r="L21" s="383" t="s">
        <v>160</v>
      </c>
      <c r="M21" s="383" t="s">
        <v>160</v>
      </c>
      <c r="N21" s="383" t="s">
        <v>160</v>
      </c>
      <c r="O21" s="383" t="s">
        <v>160</v>
      </c>
    </row>
    <row r="22" spans="1:15" s="373" customFormat="1" ht="18" hidden="1" customHeight="1">
      <c r="A22" s="377"/>
      <c r="B22" s="381" t="s">
        <v>159</v>
      </c>
      <c r="C22" s="381"/>
      <c r="D22" s="383" t="s">
        <v>160</v>
      </c>
      <c r="E22" s="383" t="s">
        <v>160</v>
      </c>
      <c r="F22" s="383" t="s">
        <v>160</v>
      </c>
      <c r="G22" s="383" t="s">
        <v>160</v>
      </c>
      <c r="H22" s="383" t="s">
        <v>160</v>
      </c>
      <c r="I22" s="383" t="s">
        <v>160</v>
      </c>
      <c r="J22" s="383" t="s">
        <v>160</v>
      </c>
      <c r="K22" s="383" t="s">
        <v>160</v>
      </c>
      <c r="L22" s="383" t="s">
        <v>160</v>
      </c>
      <c r="M22" s="383" t="s">
        <v>160</v>
      </c>
      <c r="N22" s="383" t="s">
        <v>160</v>
      </c>
      <c r="O22" s="383" t="s">
        <v>160</v>
      </c>
    </row>
    <row r="23" spans="1:15" s="373" customFormat="1" ht="25.5" hidden="1" customHeight="1">
      <c r="A23" s="380"/>
      <c r="B23" s="447" t="s">
        <v>161</v>
      </c>
      <c r="C23" s="448"/>
      <c r="D23" s="383" t="s">
        <v>160</v>
      </c>
      <c r="E23" s="383" t="s">
        <v>160</v>
      </c>
      <c r="F23" s="383" t="s">
        <v>160</v>
      </c>
      <c r="G23" s="383" t="s">
        <v>160</v>
      </c>
      <c r="H23" s="383" t="s">
        <v>160</v>
      </c>
      <c r="I23" s="383" t="s">
        <v>160</v>
      </c>
      <c r="J23" s="383" t="s">
        <v>160</v>
      </c>
      <c r="K23" s="383" t="s">
        <v>160</v>
      </c>
      <c r="L23" s="383" t="s">
        <v>160</v>
      </c>
      <c r="M23" s="383" t="s">
        <v>160</v>
      </c>
      <c r="N23" s="383" t="s">
        <v>160</v>
      </c>
      <c r="O23" s="383" t="s">
        <v>160</v>
      </c>
    </row>
    <row r="24" spans="1:15" s="373" customFormat="1" ht="18" hidden="1" customHeight="1">
      <c r="A24" s="380"/>
      <c r="B24" s="381" t="s">
        <v>162</v>
      </c>
      <c r="C24" s="381"/>
      <c r="D24" s="383" t="s">
        <v>160</v>
      </c>
      <c r="E24" s="383" t="s">
        <v>160</v>
      </c>
      <c r="F24" s="383" t="s">
        <v>160</v>
      </c>
      <c r="G24" s="383" t="s">
        <v>160</v>
      </c>
      <c r="H24" s="383" t="s">
        <v>160</v>
      </c>
      <c r="I24" s="383" t="s">
        <v>160</v>
      </c>
      <c r="J24" s="383" t="s">
        <v>160</v>
      </c>
      <c r="K24" s="383" t="s">
        <v>160</v>
      </c>
      <c r="L24" s="383" t="s">
        <v>160</v>
      </c>
      <c r="M24" s="383" t="s">
        <v>160</v>
      </c>
      <c r="N24" s="383" t="s">
        <v>160</v>
      </c>
      <c r="O24" s="383" t="s">
        <v>160</v>
      </c>
    </row>
    <row r="25" spans="1:15" s="373" customFormat="1" ht="18" hidden="1" customHeight="1">
      <c r="A25" s="380"/>
      <c r="B25" s="391"/>
      <c r="C25" s="391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</row>
    <row r="26" spans="1:15" s="373" customFormat="1" ht="18" hidden="1" customHeight="1">
      <c r="A26" s="380"/>
      <c r="B26" s="387" t="s">
        <v>180</v>
      </c>
      <c r="C26" s="387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</row>
    <row r="27" spans="1:15" s="373" customFormat="1" ht="18" hidden="1" customHeight="1">
      <c r="A27" s="380"/>
      <c r="B27" s="387"/>
      <c r="C27" s="387"/>
      <c r="D27" s="383" t="s">
        <v>160</v>
      </c>
      <c r="E27" s="383" t="s">
        <v>160</v>
      </c>
      <c r="F27" s="383" t="s">
        <v>160</v>
      </c>
      <c r="G27" s="383" t="s">
        <v>160</v>
      </c>
      <c r="H27" s="383" t="s">
        <v>160</v>
      </c>
      <c r="I27" s="383" t="s">
        <v>160</v>
      </c>
      <c r="J27" s="383" t="s">
        <v>160</v>
      </c>
      <c r="K27" s="383" t="s">
        <v>160</v>
      </c>
      <c r="L27" s="383" t="s">
        <v>160</v>
      </c>
      <c r="M27" s="383" t="s">
        <v>160</v>
      </c>
      <c r="N27" s="383" t="s">
        <v>160</v>
      </c>
      <c r="O27" s="383" t="s">
        <v>160</v>
      </c>
    </row>
    <row r="28" spans="1:15" s="373" customFormat="1" ht="18" hidden="1" customHeight="1">
      <c r="A28" s="390"/>
      <c r="B28" s="381" t="s">
        <v>159</v>
      </c>
      <c r="C28" s="381"/>
      <c r="D28" s="383" t="s">
        <v>160</v>
      </c>
      <c r="E28" s="383" t="s">
        <v>160</v>
      </c>
      <c r="F28" s="383" t="s">
        <v>160</v>
      </c>
      <c r="G28" s="383" t="s">
        <v>160</v>
      </c>
      <c r="H28" s="383" t="s">
        <v>160</v>
      </c>
      <c r="I28" s="383" t="s">
        <v>160</v>
      </c>
      <c r="J28" s="383" t="s">
        <v>160</v>
      </c>
      <c r="K28" s="383" t="s">
        <v>160</v>
      </c>
      <c r="L28" s="383" t="s">
        <v>160</v>
      </c>
      <c r="M28" s="383" t="s">
        <v>160</v>
      </c>
      <c r="N28" s="383" t="s">
        <v>160</v>
      </c>
      <c r="O28" s="383" t="s">
        <v>160</v>
      </c>
    </row>
    <row r="29" spans="1:15" s="373" customFormat="1" ht="28.5" hidden="1" customHeight="1">
      <c r="A29" s="390"/>
      <c r="B29" s="447" t="s">
        <v>161</v>
      </c>
      <c r="C29" s="448"/>
      <c r="D29" s="383" t="s">
        <v>160</v>
      </c>
      <c r="E29" s="383" t="s">
        <v>160</v>
      </c>
      <c r="F29" s="383" t="s">
        <v>160</v>
      </c>
      <c r="G29" s="383" t="s">
        <v>160</v>
      </c>
      <c r="H29" s="383" t="s">
        <v>160</v>
      </c>
      <c r="I29" s="383" t="s">
        <v>160</v>
      </c>
      <c r="J29" s="383" t="s">
        <v>160</v>
      </c>
      <c r="K29" s="383" t="s">
        <v>160</v>
      </c>
      <c r="L29" s="383" t="s">
        <v>160</v>
      </c>
      <c r="M29" s="383" t="s">
        <v>160</v>
      </c>
      <c r="N29" s="383" t="s">
        <v>160</v>
      </c>
      <c r="O29" s="383" t="s">
        <v>160</v>
      </c>
    </row>
    <row r="30" spans="1:15" s="373" customFormat="1" ht="18" hidden="1" customHeight="1">
      <c r="A30" s="400"/>
      <c r="B30" s="396" t="s">
        <v>162</v>
      </c>
      <c r="C30" s="421"/>
      <c r="D30" s="403" t="s">
        <v>160</v>
      </c>
      <c r="E30" s="403" t="s">
        <v>160</v>
      </c>
      <c r="F30" s="403" t="s">
        <v>160</v>
      </c>
      <c r="G30" s="403" t="s">
        <v>160</v>
      </c>
      <c r="H30" s="403" t="s">
        <v>160</v>
      </c>
      <c r="I30" s="403" t="s">
        <v>160</v>
      </c>
      <c r="J30" s="403" t="s">
        <v>160</v>
      </c>
      <c r="K30" s="403" t="s">
        <v>160</v>
      </c>
      <c r="L30" s="403" t="s">
        <v>160</v>
      </c>
      <c r="M30" s="403" t="s">
        <v>160</v>
      </c>
      <c r="N30" s="403" t="s">
        <v>160</v>
      </c>
      <c r="O30" s="403" t="s">
        <v>160</v>
      </c>
    </row>
    <row r="31" spans="1:15" s="364" customFormat="1" ht="18" customHeight="1">
      <c r="A31" s="405"/>
    </row>
    <row r="32" spans="1:15" s="364" customFormat="1" ht="18" customHeight="1"/>
    <row r="33" s="364" customFormat="1" ht="18" customHeight="1"/>
    <row r="34" s="364" customFormat="1" ht="18" customHeight="1"/>
  </sheetData>
  <mergeCells count="8">
    <mergeCell ref="B17:C17"/>
    <mergeCell ref="B23:C23"/>
    <mergeCell ref="B29:C29"/>
    <mergeCell ref="B7:O7"/>
    <mergeCell ref="B3:O3"/>
    <mergeCell ref="B4:O4"/>
    <mergeCell ref="B5:O5"/>
    <mergeCell ref="B6:O6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6" sqref="D16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33" t="s">
        <v>0</v>
      </c>
      <c r="C5" s="433"/>
      <c r="D5" s="433"/>
      <c r="E5" s="433"/>
    </row>
    <row r="6" spans="1:5" ht="18">
      <c r="A6" s="276"/>
      <c r="B6" s="433" t="s">
        <v>1</v>
      </c>
      <c r="C6" s="433"/>
      <c r="D6" s="433"/>
      <c r="E6" s="43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33" t="s">
        <v>145</v>
      </c>
      <c r="C9" s="433"/>
      <c r="D9" s="433"/>
      <c r="E9" s="43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150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10</v>
      </c>
      <c r="E15" s="281"/>
    </row>
    <row r="16" spans="1:5">
      <c r="A16" s="276"/>
      <c r="B16" s="285" t="s">
        <v>148</v>
      </c>
      <c r="C16" s="286"/>
      <c r="D16" s="290">
        <v>0.47141981934649985</v>
      </c>
      <c r="E16" s="281"/>
    </row>
    <row r="17" spans="1:5" ht="13.5" thickBot="1">
      <c r="A17" s="276"/>
      <c r="B17" s="285" t="s">
        <v>149</v>
      </c>
      <c r="C17" s="286"/>
      <c r="D17" s="291">
        <v>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zoomScaleNormal="75" workbookViewId="0">
      <pane xSplit="3" ySplit="12" topLeftCell="D27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10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103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153</v>
      </c>
      <c r="J11" s="329" t="s">
        <v>109</v>
      </c>
      <c r="K11" s="329" t="s">
        <v>151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152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5531.6043465277544</v>
      </c>
      <c r="E15" s="227">
        <v>1346.2834581694358</v>
      </c>
      <c r="F15" s="225">
        <v>933.82634473470102</v>
      </c>
      <c r="G15" s="227">
        <v>616.86792369405725</v>
      </c>
      <c r="H15" s="227">
        <v>346.60682335718371</v>
      </c>
      <c r="I15" s="227">
        <v>0.199450603454954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2.444</v>
      </c>
      <c r="AF15" s="227"/>
      <c r="AG15" s="227"/>
      <c r="AH15" s="227"/>
      <c r="AI15" s="227"/>
      <c r="AJ15" s="227">
        <v>4417.0333471231052</v>
      </c>
      <c r="AK15" s="227"/>
      <c r="AL15" s="227">
        <v>0.99425595723845295</v>
      </c>
      <c r="AM15" s="227"/>
      <c r="AN15" s="227"/>
      <c r="AO15" s="227"/>
      <c r="AP15" s="227"/>
      <c r="AQ15" s="227"/>
      <c r="AR15" s="227">
        <v>164.71408119618641</v>
      </c>
      <c r="AS15" s="295">
        <f>SUM(D15:AR15)/2</f>
        <v>6680.2870156815598</v>
      </c>
    </row>
    <row r="16" spans="1:62" s="23" customFormat="1" ht="18" customHeight="1">
      <c r="A16" s="26"/>
      <c r="B16" s="51" t="s">
        <v>106</v>
      </c>
      <c r="C16" s="328"/>
      <c r="D16" s="227">
        <v>29156.016405570273</v>
      </c>
      <c r="E16" s="227">
        <v>1437.3844638459</v>
      </c>
      <c r="F16" s="227">
        <v>1227.2652557067365</v>
      </c>
      <c r="G16" s="227">
        <v>248.55082839291978</v>
      </c>
      <c r="H16" s="227">
        <v>5.8081580795844445</v>
      </c>
      <c r="I16" s="225"/>
      <c r="J16" s="227"/>
      <c r="K16" s="227"/>
      <c r="L16" s="227"/>
      <c r="M16" s="227">
        <v>11.3991980473829</v>
      </c>
      <c r="N16" s="227"/>
      <c r="O16" s="227"/>
      <c r="P16" s="227"/>
      <c r="Q16" s="227"/>
      <c r="R16" s="227">
        <v>0.49941985413664747</v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6.0076353020946094</v>
      </c>
      <c r="AE16" s="227"/>
      <c r="AF16" s="227"/>
      <c r="AG16" s="227"/>
      <c r="AH16" s="227"/>
      <c r="AI16" s="227"/>
      <c r="AJ16" s="227">
        <v>26632.66254278077</v>
      </c>
      <c r="AK16" s="227"/>
      <c r="AL16" s="227"/>
      <c r="AM16" s="227"/>
      <c r="AN16" s="227"/>
      <c r="AO16" s="227"/>
      <c r="AP16" s="227"/>
      <c r="AQ16" s="227"/>
      <c r="AR16" s="227">
        <v>256.65624640177248</v>
      </c>
      <c r="AS16" s="295">
        <f>SUM(D16:AR16)/2</f>
        <v>29491.125076990786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4410.9546733440511</v>
      </c>
      <c r="E17" s="227">
        <v>1133.7966557931584</v>
      </c>
      <c r="F17" s="227">
        <v>3.3687534435100899</v>
      </c>
      <c r="G17" s="227">
        <v>39.902006134159294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4850.7248510258378</v>
      </c>
      <c r="AK17" s="227"/>
      <c r="AL17" s="227"/>
      <c r="AM17" s="227"/>
      <c r="AN17" s="227"/>
      <c r="AO17" s="227"/>
      <c r="AP17" s="227"/>
      <c r="AQ17" s="227"/>
      <c r="AR17" s="227">
        <v>5.3586421493422751</v>
      </c>
      <c r="AS17" s="295">
        <f>SUM(D17:AR17)/2</f>
        <v>5222.0527909450293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39098.575425442075</v>
      </c>
      <c r="E18" s="295">
        <f t="shared" si="0"/>
        <v>3917.4645778084941</v>
      </c>
      <c r="F18" s="295">
        <f t="shared" si="0"/>
        <v>2164.4603538849478</v>
      </c>
      <c r="G18" s="295">
        <f t="shared" si="0"/>
        <v>905.32075822113632</v>
      </c>
      <c r="H18" s="295">
        <f t="shared" si="0"/>
        <v>352.41498143676813</v>
      </c>
      <c r="I18" s="295">
        <f t="shared" si="0"/>
        <v>0.199450603454954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11.3991980473829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0.49941985413664747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6.0076353020946094</v>
      </c>
      <c r="AE18" s="295">
        <f t="shared" si="0"/>
        <v>2.444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35900.420740929716</v>
      </c>
      <c r="AK18" s="295">
        <f t="shared" si="0"/>
        <v>0</v>
      </c>
      <c r="AL18" s="295">
        <f t="shared" si="0"/>
        <v>0.99425595723845295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426.72896974730116</v>
      </c>
      <c r="AS18" s="295">
        <f>SUM(D18:AR18)/2</f>
        <v>41393.464883617373</v>
      </c>
      <c r="AU18" s="181"/>
      <c r="AV18" s="23"/>
    </row>
    <row r="19" spans="1:62" s="17" customFormat="1" ht="18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41393.464883617373</v>
      </c>
      <c r="AU19" s="181"/>
      <c r="AV19" s="186"/>
    </row>
    <row r="20" spans="1:62" s="17" customFormat="1" ht="18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/>
      <c r="E29" s="227">
        <v>33.820843682984396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33.820843682984396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33.820843682984396</v>
      </c>
    </row>
    <row r="30" spans="1:62" s="17" customFormat="1" ht="18" customHeight="1">
      <c r="A30" s="24"/>
      <c r="B30" s="51" t="s">
        <v>106</v>
      </c>
      <c r="C30" s="25"/>
      <c r="D30" s="227">
        <v>174.80672188457575</v>
      </c>
      <c r="E30" s="227">
        <v>53.822330198521449</v>
      </c>
      <c r="F30" s="227">
        <v>10.0114598533139</v>
      </c>
      <c r="G30" s="227">
        <v>19.8479936256816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52.944540012651011</v>
      </c>
      <c r="AK30" s="227"/>
      <c r="AL30" s="227"/>
      <c r="AM30" s="227"/>
      <c r="AN30" s="227"/>
      <c r="AO30" s="227"/>
      <c r="AP30" s="227"/>
      <c r="AQ30" s="227"/>
      <c r="AR30" s="227">
        <v>65.237073140795303</v>
      </c>
      <c r="AS30" s="295">
        <f>SUM(D30:AR30)/2</f>
        <v>188.33505935776952</v>
      </c>
    </row>
    <row r="31" spans="1:62" s="17" customFormat="1" ht="18" customHeight="1">
      <c r="A31" s="20"/>
      <c r="B31" s="51" t="s">
        <v>107</v>
      </c>
      <c r="C31" s="25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0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174.80672188457575</v>
      </c>
      <c r="E32" s="295">
        <f t="shared" si="2"/>
        <v>87.643173881505845</v>
      </c>
      <c r="F32" s="295">
        <f t="shared" si="2"/>
        <v>10.0114598533139</v>
      </c>
      <c r="G32" s="295">
        <f t="shared" si="2"/>
        <v>19.8479936256816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86.765383695635407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65.237073140795303</v>
      </c>
      <c r="AS32" s="295">
        <f>SUM(D32:AR32)/2</f>
        <v>222.15590304075391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222.15590304075391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0</v>
      </c>
    </row>
    <row r="37" spans="1:62" s="17" customFormat="1" ht="18" customHeight="1">
      <c r="A37" s="24"/>
      <c r="B37" s="51" t="s">
        <v>106</v>
      </c>
      <c r="C37" s="25"/>
      <c r="D37" s="227">
        <v>183.00542952901336</v>
      </c>
      <c r="E37" s="227">
        <v>33.591489342155263</v>
      </c>
      <c r="F37" s="227">
        <v>10.012297547709201</v>
      </c>
      <c r="G37" s="227">
        <v>59.23349761724316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40.017896539488049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183.00542952901336</v>
      </c>
    </row>
    <row r="38" spans="1:62" s="17" customFormat="1" ht="18" customHeight="1">
      <c r="A38" s="20"/>
      <c r="B38" s="51" t="s">
        <v>107</v>
      </c>
      <c r="C38" s="25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0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183.00542952901336</v>
      </c>
      <c r="E39" s="295">
        <f t="shared" si="3"/>
        <v>33.591489342155263</v>
      </c>
      <c r="F39" s="295">
        <f t="shared" si="3"/>
        <v>10.012297547709201</v>
      </c>
      <c r="G39" s="295">
        <f t="shared" si="3"/>
        <v>59.23349761724316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40.017896539488049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183.00542952901336</v>
      </c>
    </row>
    <row r="40" spans="1:62" s="17" customFormat="1" ht="18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183.00542952901336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357.81215141358911</v>
      </c>
      <c r="E42" s="295">
        <f>+SUM(E39,E32)</f>
        <v>121.2346632236611</v>
      </c>
      <c r="F42" s="295">
        <f>+SUM(F39,F32)</f>
        <v>20.023757401023101</v>
      </c>
      <c r="G42" s="295">
        <f>+SUM(G39,G32)</f>
        <v>79.081491242924756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126.78328023512346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105.387321623213</v>
      </c>
      <c r="AS42" s="295">
        <f>SUM(D42:AR42)/2</f>
        <v>405.16133256976724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24"/>
      <c r="B46" s="21" t="s">
        <v>14</v>
      </c>
      <c r="C46" s="21"/>
      <c r="D46" s="295">
        <f t="shared" ref="D46:AR46" si="5">+SUM(D42,D25,D18)</f>
        <v>39456.387576855661</v>
      </c>
      <c r="E46" s="295">
        <f t="shared" si="5"/>
        <v>4038.6992410321554</v>
      </c>
      <c r="F46" s="295">
        <f t="shared" si="5"/>
        <v>2184.4841112859708</v>
      </c>
      <c r="G46" s="295">
        <f t="shared" si="5"/>
        <v>984.40224946406101</v>
      </c>
      <c r="H46" s="295">
        <f t="shared" si="5"/>
        <v>352.41498143676813</v>
      </c>
      <c r="I46" s="295">
        <f t="shared" si="5"/>
        <v>0.199450603454954</v>
      </c>
      <c r="J46" s="295">
        <f t="shared" si="5"/>
        <v>0</v>
      </c>
      <c r="K46" s="295">
        <f t="shared" si="5"/>
        <v>0</v>
      </c>
      <c r="L46" s="295">
        <f t="shared" si="5"/>
        <v>0</v>
      </c>
      <c r="M46" s="295">
        <f t="shared" si="5"/>
        <v>11.3991980473829</v>
      </c>
      <c r="N46" s="295">
        <f t="shared" si="5"/>
        <v>0</v>
      </c>
      <c r="O46" s="295">
        <f t="shared" si="5"/>
        <v>0</v>
      </c>
      <c r="P46" s="295">
        <f t="shared" si="5"/>
        <v>0</v>
      </c>
      <c r="Q46" s="295">
        <f t="shared" si="5"/>
        <v>0</v>
      </c>
      <c r="R46" s="295">
        <f t="shared" si="5"/>
        <v>0.49941985413664747</v>
      </c>
      <c r="S46" s="295">
        <f t="shared" si="5"/>
        <v>0</v>
      </c>
      <c r="T46" s="295">
        <f t="shared" si="5"/>
        <v>0</v>
      </c>
      <c r="U46" s="295">
        <f t="shared" si="5"/>
        <v>0</v>
      </c>
      <c r="V46" s="295">
        <f t="shared" si="5"/>
        <v>0</v>
      </c>
      <c r="W46" s="295">
        <f t="shared" si="5"/>
        <v>0</v>
      </c>
      <c r="X46" s="295">
        <f t="shared" si="5"/>
        <v>0</v>
      </c>
      <c r="Y46" s="295">
        <f t="shared" si="5"/>
        <v>0</v>
      </c>
      <c r="Z46" s="295">
        <f t="shared" si="5"/>
        <v>0</v>
      </c>
      <c r="AA46" s="295">
        <f t="shared" si="5"/>
        <v>0</v>
      </c>
      <c r="AB46" s="295">
        <f t="shared" si="5"/>
        <v>0</v>
      </c>
      <c r="AC46" s="295">
        <f t="shared" si="5"/>
        <v>0</v>
      </c>
      <c r="AD46" s="295">
        <f t="shared" si="5"/>
        <v>6.0076353020946094</v>
      </c>
      <c r="AE46" s="295">
        <f t="shared" si="5"/>
        <v>2.444</v>
      </c>
      <c r="AF46" s="295">
        <f t="shared" si="5"/>
        <v>0</v>
      </c>
      <c r="AG46" s="295">
        <f t="shared" si="5"/>
        <v>0</v>
      </c>
      <c r="AH46" s="295">
        <f t="shared" si="5"/>
        <v>0</v>
      </c>
      <c r="AI46" s="295">
        <f t="shared" si="5"/>
        <v>0</v>
      </c>
      <c r="AJ46" s="295">
        <f t="shared" si="5"/>
        <v>36027.204021164842</v>
      </c>
      <c r="AK46" s="295">
        <f t="shared" si="5"/>
        <v>0</v>
      </c>
      <c r="AL46" s="295">
        <f t="shared" si="5"/>
        <v>0.99425595723845295</v>
      </c>
      <c r="AM46" s="295">
        <f t="shared" si="5"/>
        <v>0</v>
      </c>
      <c r="AN46" s="295">
        <f t="shared" si="5"/>
        <v>0</v>
      </c>
      <c r="AO46" s="295">
        <f t="shared" si="5"/>
        <v>0</v>
      </c>
      <c r="AP46" s="295">
        <f t="shared" si="5"/>
        <v>0</v>
      </c>
      <c r="AQ46" s="295">
        <f t="shared" si="5"/>
        <v>0</v>
      </c>
      <c r="AR46" s="295">
        <f t="shared" si="5"/>
        <v>532.1162913705142</v>
      </c>
      <c r="AS46" s="295">
        <f>+SUM(AS42,AS25,AS18,AS44)</f>
        <v>41798.626216187142</v>
      </c>
    </row>
    <row r="47" spans="1:62" s="17" customFormat="1" ht="18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41798.626216187142</v>
      </c>
    </row>
    <row r="48" spans="1:62" s="17" customFormat="1" ht="16.5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154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95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153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151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152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153</v>
      </c>
      <c r="J13" s="77" t="s">
        <v>109</v>
      </c>
      <c r="K13" s="77" t="s">
        <v>151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152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Complementary_Inf_Rus</vt:lpstr>
      <vt:lpstr>OUT_1RUS</vt:lpstr>
      <vt:lpstr>OUT_4RUS</vt:lpstr>
      <vt:lpstr>Complementary_Inf</vt:lpstr>
      <vt:lpstr>General_Checks</vt:lpstr>
      <vt:lpstr>OUT_1</vt:lpstr>
      <vt:lpstr>OUT_1_Check</vt:lpstr>
      <vt:lpstr>OUT_2_Check</vt:lpstr>
      <vt:lpstr>OUT_3_Check</vt:lpstr>
      <vt:lpstr>OUT_4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2007-12-26T12:32:57Z</cp:lastPrinted>
  <dcterms:created xsi:type="dcterms:W3CDTF">2000-03-23T14:24:07Z</dcterms:created>
  <dcterms:modified xsi:type="dcterms:W3CDTF">2019-10-07T14:18:32Z</dcterms:modified>
</cp:coreProperties>
</file>