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536" tabRatio="599" activeTab="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</sheets>
  <definedNames/>
  <calcPr fullCalcOnLoad="1"/>
</workbook>
</file>

<file path=xl/sharedStrings.xml><?xml version="1.0" encoding="utf-8"?>
<sst xmlns="http://schemas.openxmlformats.org/spreadsheetml/2006/main" count="249" uniqueCount="58">
  <si>
    <t>I.   ДЕНЕЖНАЯ  БАЗА</t>
  </si>
  <si>
    <t xml:space="preserve">          а)  наличные деньги в обращении</t>
  </si>
  <si>
    <t xml:space="preserve">          б) обязательные резервы</t>
  </si>
  <si>
    <t>II. ЧИСТЫЕ  МЕЖДУНАРОДНЫЕ</t>
  </si>
  <si>
    <t xml:space="preserve">      РЕЗЕРВЫ</t>
  </si>
  <si>
    <t>III. ЧИСТЫЕ ВНУТРЕННИЕ АКТИВЫ</t>
  </si>
  <si>
    <t>1. Чистый кредит расширенному</t>
  </si>
  <si>
    <t xml:space="preserve">     Правительству - всего</t>
  </si>
  <si>
    <t xml:space="preserve"> в т.ч.: -  задолженность Федерального</t>
  </si>
  <si>
    <t xml:space="preserve">                      Правительства</t>
  </si>
  <si>
    <t xml:space="preserve">    - рублевый эквивалент</t>
  </si>
  <si>
    <r>
      <t xml:space="preserve">    б)  остатки средств  </t>
    </r>
    <r>
      <rPr>
        <b/>
        <i/>
        <sz val="10"/>
        <rFont val="Times New Roman Cyr"/>
        <family val="0"/>
      </rPr>
      <t xml:space="preserve">местных </t>
    </r>
  </si>
  <si>
    <t xml:space="preserve">            органов    власти</t>
  </si>
  <si>
    <r>
      <t xml:space="preserve">     в) остатки средств  </t>
    </r>
    <r>
      <rPr>
        <b/>
        <i/>
        <sz val="10"/>
        <rFont val="Times New Roman Cyr"/>
        <family val="0"/>
      </rPr>
      <t>внебюджетных</t>
    </r>
    <r>
      <rPr>
        <i/>
        <sz val="10"/>
        <rFont val="Times New Roman Cyr"/>
        <family val="0"/>
      </rPr>
      <t xml:space="preserve"> </t>
    </r>
  </si>
  <si>
    <t xml:space="preserve">            фондов</t>
  </si>
  <si>
    <t>3. Кредиты  странам СНГ</t>
  </si>
  <si>
    <t>4. Прочие неклассифицированные</t>
  </si>
  <si>
    <t xml:space="preserve">     активы - всего</t>
  </si>
  <si>
    <r>
      <t xml:space="preserve">а) Чистый кредит  </t>
    </r>
    <r>
      <rPr>
        <b/>
        <sz val="10"/>
        <rFont val="Times New Roman Cyr"/>
        <family val="0"/>
      </rPr>
      <t xml:space="preserve">федеральному </t>
    </r>
    <r>
      <rPr>
        <sz val="10"/>
        <rFont val="Times New Roman Cyr"/>
        <family val="0"/>
      </rPr>
      <t>Правительству</t>
    </r>
  </si>
  <si>
    <t xml:space="preserve">    -  переоформление задолженности на госдолг</t>
  </si>
  <si>
    <t>3. Прочие неклассифицированные</t>
  </si>
  <si>
    <t xml:space="preserve">        г) облигации Банка России</t>
  </si>
  <si>
    <r>
      <t xml:space="preserve">      РЕЗЕРВЫ </t>
    </r>
    <r>
      <rPr>
        <b/>
        <vertAlign val="superscript"/>
        <sz val="10"/>
        <rFont val="Times New Roman Cyr"/>
        <family val="0"/>
      </rPr>
      <t>1)</t>
    </r>
  </si>
  <si>
    <r>
      <t xml:space="preserve">    - рублевый эквивалент </t>
    </r>
    <r>
      <rPr>
        <vertAlign val="superscript"/>
        <sz val="10"/>
        <rFont val="Times New Roman Cyr"/>
        <family val="0"/>
      </rPr>
      <t>1)</t>
    </r>
  </si>
  <si>
    <t>Начиная с 1.01.98  при расчете  чистых  международных  резервов  и  рублевого  эквивалента  исключена переоценка активов и пассивов, возникающая при</t>
  </si>
  <si>
    <r>
      <rPr>
        <vertAlign val="superscript"/>
        <sz val="9"/>
        <rFont val="Arial Cyr"/>
        <family val="0"/>
      </rPr>
      <t>1)</t>
    </r>
    <r>
      <rPr>
        <sz val="9"/>
        <rFont val="Arial Cyr"/>
        <family val="2"/>
      </rPr>
      <t xml:space="preserve"> Чистые  международные  резервы  рассчитаны  по курсу  6,00  рублей  за  доллар  США.</t>
    </r>
  </si>
  <si>
    <t xml:space="preserve">      -млрд долларов</t>
  </si>
  <si>
    <t xml:space="preserve">    - в национальной валюте</t>
  </si>
  <si>
    <t xml:space="preserve">    - в иностранной валюте</t>
  </si>
  <si>
    <r>
      <rPr>
        <vertAlign val="superscript"/>
        <sz val="9"/>
        <rFont val="Arial Cyr"/>
        <family val="0"/>
      </rPr>
      <t>1)</t>
    </r>
    <r>
      <rPr>
        <sz val="9"/>
        <rFont val="Arial Cyr"/>
        <family val="2"/>
      </rPr>
      <t xml:space="preserve"> Чистые  международные  резервы  рассчитаны  по курсу на 1.04.99, равному 24,18  рублей  за  доллар  США.</t>
    </r>
  </si>
  <si>
    <t xml:space="preserve">1) Чистые  международные  резервы  рассчитаны  по курсу на 1.01.2000, равному 27,00  рублей за доллар США и по </t>
  </si>
  <si>
    <t xml:space="preserve">    фиксированным кросc-курсам доллара США к иностранным валютам на конец 1999 года.</t>
  </si>
  <si>
    <t xml:space="preserve">                      Правительства </t>
  </si>
  <si>
    <t xml:space="preserve">1) Чистые  международные  резервы  и задолженность федерального правительства  в иностранной  </t>
  </si>
  <si>
    <t xml:space="preserve"> валюте рассчитаны по курсу на 1.01.2001, равному 28,16 рублей за доллар США и по фиксированным</t>
  </si>
  <si>
    <t xml:space="preserve"> кросc-курсам доллара США к иностранным валютам на конец 2000 года.</t>
  </si>
  <si>
    <t xml:space="preserve">        г) обязательства с обратным выкупом (БМР)</t>
  </si>
  <si>
    <t xml:space="preserve">        б) остатки средств на корсчетах КО</t>
  </si>
  <si>
    <t xml:space="preserve">        в) депозиты КО в ЦБ</t>
  </si>
  <si>
    <t xml:space="preserve">        а) валовый кредит банкам</t>
  </si>
  <si>
    <t>1) Чистые  международные  резервы  и задолженность федерального правительства  в иностранной  валюте рассчитаны по курсу</t>
  </si>
  <si>
    <t xml:space="preserve">  на 1.01.2002, равному 30,14 рублей за доллар США и по фиксированным кросс-курсам доллара США к иностранным валютам на конец 2001 года.</t>
  </si>
  <si>
    <t>1) Чистые  международные  резервы  и задолженность федерального правительства  в иностранной  валюте рассчитаны по курсу на 1.01.2003,</t>
  </si>
  <si>
    <t xml:space="preserve"> равному 31,7844 рублей за доллар США и по фиксированным кросс-курсам доллара США к иностранным валютам на конец 2002 года.</t>
  </si>
  <si>
    <t>(отчетность составлена на основе Меморандума определений от 22.07.1999)</t>
  </si>
  <si>
    <t xml:space="preserve">      РЕЗЕРВЫ </t>
  </si>
  <si>
    <t>(отчетность составлена на основе Меморандума определений на 1999 год)</t>
  </si>
  <si>
    <t xml:space="preserve">ДЕНЕЖНАЯ  ПРОГРАММА  В  1999  ГОДУ (млрд рублей) </t>
  </si>
  <si>
    <t xml:space="preserve">ДЕНЕЖНАЯ  ПРОГРАММА  В  2000  ГОДУ (млрд рублей) </t>
  </si>
  <si>
    <t xml:space="preserve">ДЕНЕЖНАЯ  ПРОГРАММА  В  2001  ГОДУ (млрд рублей) </t>
  </si>
  <si>
    <t xml:space="preserve">ДЕНЕЖНАЯ  ПРОГРАММА  В  2002  ГОДУ (млрд рублей) </t>
  </si>
  <si>
    <t xml:space="preserve">ДЕНЕЖНАЯ  ПРОГРАММА  В  2003  ГОДУ (млрд рублей) </t>
  </si>
  <si>
    <t xml:space="preserve">ДЕНЕЖНАЯ  ПРОГРАММА  В  1998  ГОДУ (млрд рублей) </t>
  </si>
  <si>
    <t xml:space="preserve">ДЕНЕЖНАЯ  ПРОГРАММА  В  1997  ГОДУ (трлн рублей) </t>
  </si>
  <si>
    <t xml:space="preserve">ДЕНЕЖНАЯ  ПРОГРАММА  В  1996  ГОДУ (трлн рублей) </t>
  </si>
  <si>
    <t xml:space="preserve">ДЕНЕЖНАЯ  ПРОГРАММА  В  1995  ГОДУ (трлн рублей) </t>
  </si>
  <si>
    <t>изменении  кросс-курсов валют по отношению  к доллару США  за период с начала 1998 г.</t>
  </si>
  <si>
    <t>2. Чистый кредит банкам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</si>
</sst>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00"/>
    <numFmt numFmtId="194" formatCode="0.000000000"/>
    <numFmt numFmtId="195" formatCode="0.0000000000"/>
    <numFmt numFmtId="196" formatCode="0.000000"/>
    <numFmt numFmtId="197" formatCode="[$-FC19]d\ mmmm\ yyyy\ &quot;г.&quot;"/>
    <numFmt numFmtId="198" formatCode="dd/mm/yy;@"/>
    <numFmt numFmtId="199" formatCode="mmm/yyyy"/>
  </numFmts>
  <fonts count="47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u val="single"/>
      <sz val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vertAlign val="superscript"/>
      <sz val="10"/>
      <name val="Times New Roman Cyr"/>
      <family val="0"/>
    </font>
    <font>
      <b/>
      <vertAlign val="superscript"/>
      <sz val="10"/>
      <name val="Times New Roman Cyr"/>
      <family val="0"/>
    </font>
    <font>
      <sz val="9"/>
      <name val="Arial Cyr"/>
      <family val="2"/>
    </font>
    <font>
      <vertAlign val="superscript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91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1" fontId="0" fillId="0" borderId="10" xfId="0" applyNumberFormat="1" applyBorder="1" applyAlignment="1">
      <alignment/>
    </xf>
    <xf numFmtId="191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91" fontId="1" fillId="0" borderId="12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191" fontId="0" fillId="0" borderId="12" xfId="0" applyNumberFormat="1" applyBorder="1" applyAlignment="1">
      <alignment/>
    </xf>
    <xf numFmtId="0" fontId="0" fillId="33" borderId="0" xfId="0" applyFill="1" applyBorder="1" applyAlignment="1">
      <alignment/>
    </xf>
    <xf numFmtId="191" fontId="2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/>
    </xf>
    <xf numFmtId="198" fontId="1" fillId="0" borderId="14" xfId="0" applyNumberFormat="1" applyFont="1" applyBorder="1" applyAlignment="1">
      <alignment/>
    </xf>
    <xf numFmtId="198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191" fontId="0" fillId="33" borderId="0" xfId="0" applyNumberFormat="1" applyFill="1" applyBorder="1" applyAlignment="1">
      <alignment/>
    </xf>
    <xf numFmtId="191" fontId="8" fillId="0" borderId="13" xfId="0" applyNumberFormat="1" applyFont="1" applyBorder="1" applyAlignment="1">
      <alignment/>
    </xf>
    <xf numFmtId="191" fontId="8" fillId="0" borderId="15" xfId="0" applyNumberFormat="1" applyFont="1" applyBorder="1" applyAlignment="1">
      <alignment/>
    </xf>
    <xf numFmtId="191" fontId="8" fillId="33" borderId="15" xfId="0" applyNumberFormat="1" applyFont="1" applyFill="1" applyBorder="1" applyAlignment="1">
      <alignment/>
    </xf>
    <xf numFmtId="191" fontId="1" fillId="0" borderId="13" xfId="0" applyNumberFormat="1" applyFont="1" applyBorder="1" applyAlignment="1">
      <alignment/>
    </xf>
    <xf numFmtId="191" fontId="1" fillId="0" borderId="15" xfId="0" applyNumberFormat="1" applyFont="1" applyBorder="1" applyAlignment="1">
      <alignment/>
    </xf>
    <xf numFmtId="191" fontId="1" fillId="33" borderId="15" xfId="0" applyNumberFormat="1" applyFont="1" applyFill="1" applyBorder="1" applyAlignment="1">
      <alignment/>
    </xf>
    <xf numFmtId="191" fontId="3" fillId="0" borderId="13" xfId="0" applyNumberFormat="1" applyFont="1" applyBorder="1" applyAlignment="1">
      <alignment/>
    </xf>
    <xf numFmtId="191" fontId="3" fillId="0" borderId="15" xfId="0" applyNumberFormat="1" applyFont="1" applyBorder="1" applyAlignment="1">
      <alignment/>
    </xf>
    <xf numFmtId="191" fontId="1" fillId="33" borderId="0" xfId="0" applyNumberFormat="1" applyFont="1" applyFill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6" xfId="0" applyNumberFormat="1" applyFont="1" applyBorder="1" applyAlignment="1">
      <alignment/>
    </xf>
    <xf numFmtId="191" fontId="1" fillId="33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/>
    </xf>
    <xf numFmtId="2" fontId="1" fillId="0" borderId="12" xfId="42" applyNumberFormat="1" applyFont="1" applyBorder="1" applyAlignment="1">
      <alignment/>
    </xf>
    <xf numFmtId="191" fontId="8" fillId="0" borderId="17" xfId="0" applyNumberFormat="1" applyFont="1" applyBorder="1" applyAlignment="1">
      <alignment/>
    </xf>
    <xf numFmtId="191" fontId="2" fillId="0" borderId="12" xfId="0" applyNumberFormat="1" applyFont="1" applyBorder="1" applyAlignment="1">
      <alignment/>
    </xf>
    <xf numFmtId="191" fontId="1" fillId="0" borderId="17" xfId="0" applyNumberFormat="1" applyFont="1" applyBorder="1" applyAlignment="1">
      <alignment/>
    </xf>
    <xf numFmtId="191" fontId="3" fillId="0" borderId="17" xfId="0" applyNumberFormat="1" applyFont="1" applyBorder="1" applyAlignment="1">
      <alignment/>
    </xf>
    <xf numFmtId="191" fontId="1" fillId="0" borderId="18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191" fontId="2" fillId="33" borderId="12" xfId="0" applyNumberFormat="1" applyFont="1" applyFill="1" applyBorder="1" applyAlignment="1">
      <alignment/>
    </xf>
    <xf numFmtId="191" fontId="0" fillId="33" borderId="12" xfId="0" applyNumberFormat="1" applyFill="1" applyBorder="1" applyAlignment="1">
      <alignment/>
    </xf>
    <xf numFmtId="191" fontId="8" fillId="33" borderId="17" xfId="0" applyNumberFormat="1" applyFont="1" applyFill="1" applyBorder="1" applyAlignment="1">
      <alignment/>
    </xf>
    <xf numFmtId="191" fontId="1" fillId="33" borderId="17" xfId="0" applyNumberFormat="1" applyFont="1" applyFill="1" applyBorder="1" applyAlignment="1">
      <alignment/>
    </xf>
    <xf numFmtId="191" fontId="1" fillId="33" borderId="12" xfId="0" applyNumberFormat="1" applyFont="1" applyFill="1" applyBorder="1" applyAlignment="1">
      <alignment/>
    </xf>
    <xf numFmtId="191" fontId="1" fillId="33" borderId="18" xfId="0" applyNumberFormat="1" applyFont="1" applyFill="1" applyBorder="1" applyAlignment="1">
      <alignment/>
    </xf>
    <xf numFmtId="198" fontId="1" fillId="0" borderId="14" xfId="42" applyNumberFormat="1" applyFont="1" applyBorder="1" applyAlignment="1">
      <alignment/>
    </xf>
    <xf numFmtId="198" fontId="1" fillId="0" borderId="19" xfId="0" applyNumberFormat="1" applyFont="1" applyBorder="1" applyAlignment="1">
      <alignment/>
    </xf>
    <xf numFmtId="198" fontId="1" fillId="0" borderId="20" xfId="42" applyNumberFormat="1" applyFont="1" applyBorder="1" applyAlignment="1">
      <alignment/>
    </xf>
    <xf numFmtId="198" fontId="1" fillId="0" borderId="2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91" fontId="1" fillId="0" borderId="22" xfId="0" applyNumberFormat="1" applyFont="1" applyBorder="1" applyAlignment="1">
      <alignment/>
    </xf>
    <xf numFmtId="0" fontId="0" fillId="33" borderId="12" xfId="0" applyFill="1" applyBorder="1" applyAlignment="1">
      <alignment/>
    </xf>
    <xf numFmtId="198" fontId="0" fillId="0" borderId="14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33" borderId="12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98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3" xfId="0" applyFont="1" applyBorder="1" applyAlignment="1">
      <alignment/>
    </xf>
    <xf numFmtId="191" fontId="2" fillId="0" borderId="24" xfId="0" applyNumberFormat="1" applyFont="1" applyBorder="1" applyAlignment="1">
      <alignment/>
    </xf>
    <xf numFmtId="191" fontId="2" fillId="0" borderId="25" xfId="0" applyNumberFormat="1" applyFont="1" applyBorder="1" applyAlignment="1">
      <alignment/>
    </xf>
    <xf numFmtId="191" fontId="2" fillId="0" borderId="23" xfId="0" applyNumberFormat="1" applyFont="1" applyBorder="1" applyAlignment="1">
      <alignment/>
    </xf>
    <xf numFmtId="191" fontId="2" fillId="33" borderId="24" xfId="0" applyNumberFormat="1" applyFont="1" applyFill="1" applyBorder="1" applyAlignment="1">
      <alignment/>
    </xf>
    <xf numFmtId="191" fontId="2" fillId="33" borderId="25" xfId="0" applyNumberFormat="1" applyFont="1" applyFill="1" applyBorder="1" applyAlignment="1">
      <alignment/>
    </xf>
    <xf numFmtId="191" fontId="0" fillId="0" borderId="24" xfId="0" applyNumberFormat="1" applyBorder="1" applyAlignment="1">
      <alignment/>
    </xf>
    <xf numFmtId="191" fontId="0" fillId="33" borderId="24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</cols>
  <sheetData>
    <row r="1" spans="1:32" ht="12.75">
      <c r="A1" s="13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4:32" ht="12.75" customHeight="1" thickBot="1"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6" customFormat="1" ht="13.5" thickBot="1">
      <c r="A3" s="66"/>
      <c r="B3" s="58">
        <v>34700</v>
      </c>
      <c r="C3" s="25">
        <v>34731</v>
      </c>
      <c r="D3" s="58">
        <v>34759</v>
      </c>
      <c r="E3" s="59">
        <v>34790</v>
      </c>
      <c r="F3" s="60">
        <v>34820</v>
      </c>
      <c r="G3" s="25">
        <v>34851</v>
      </c>
      <c r="H3" s="58">
        <v>34881</v>
      </c>
      <c r="I3" s="61">
        <v>34912</v>
      </c>
      <c r="J3" s="58">
        <v>34943</v>
      </c>
      <c r="K3" s="61">
        <v>34973</v>
      </c>
      <c r="L3" s="58">
        <v>35004</v>
      </c>
      <c r="M3" s="25">
        <v>35034</v>
      </c>
      <c r="N3" s="58">
        <v>35065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3.5">
      <c r="A5" s="23" t="s">
        <v>0</v>
      </c>
      <c r="B5" s="45">
        <f aca="true" t="shared" si="0" ref="B5:N5">B7+B8</f>
        <v>48.5</v>
      </c>
      <c r="C5" s="45">
        <f t="shared" si="0"/>
        <v>44</v>
      </c>
      <c r="D5" s="45">
        <f t="shared" si="0"/>
        <v>47.599999999999994</v>
      </c>
      <c r="E5" s="30">
        <f t="shared" si="0"/>
        <v>49.9</v>
      </c>
      <c r="F5" s="29">
        <f t="shared" si="0"/>
        <v>57.400000000000006</v>
      </c>
      <c r="G5" s="45">
        <f t="shared" si="0"/>
        <v>64</v>
      </c>
      <c r="H5" s="45">
        <f t="shared" si="0"/>
        <v>73.7</v>
      </c>
      <c r="I5" s="30">
        <f t="shared" si="0"/>
        <v>81.7</v>
      </c>
      <c r="J5" s="45">
        <f t="shared" si="0"/>
        <v>86.19999999999999</v>
      </c>
      <c r="K5" s="30">
        <f t="shared" si="0"/>
        <v>89.4</v>
      </c>
      <c r="L5" s="45">
        <f t="shared" si="0"/>
        <v>90.8</v>
      </c>
      <c r="M5" s="45">
        <f t="shared" si="0"/>
        <v>95.5</v>
      </c>
      <c r="N5" s="54">
        <f t="shared" si="0"/>
        <v>103.80000000000001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7" t="s">
        <v>1</v>
      </c>
      <c r="B7" s="19">
        <v>38.5</v>
      </c>
      <c r="C7" s="19">
        <v>33.1</v>
      </c>
      <c r="D7" s="19">
        <v>35.8</v>
      </c>
      <c r="E7" s="2">
        <v>37.3</v>
      </c>
      <c r="F7" s="11">
        <v>44.1</v>
      </c>
      <c r="G7" s="19">
        <v>48.6</v>
      </c>
      <c r="H7" s="19">
        <v>57.6</v>
      </c>
      <c r="I7" s="2">
        <v>62.9</v>
      </c>
      <c r="J7" s="53">
        <v>66.6</v>
      </c>
      <c r="K7" s="28">
        <v>69.5</v>
      </c>
      <c r="L7" s="19">
        <v>70.6</v>
      </c>
      <c r="M7" s="19">
        <v>74.8</v>
      </c>
      <c r="N7" s="53">
        <v>83.4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7" t="s">
        <v>2</v>
      </c>
      <c r="B8" s="19">
        <v>10</v>
      </c>
      <c r="C8" s="19">
        <v>10.9</v>
      </c>
      <c r="D8" s="19">
        <v>11.8</v>
      </c>
      <c r="E8" s="2">
        <v>12.6</v>
      </c>
      <c r="F8" s="11">
        <v>13.3</v>
      </c>
      <c r="G8" s="19">
        <v>15.4</v>
      </c>
      <c r="H8" s="19">
        <v>16.1</v>
      </c>
      <c r="I8" s="2">
        <v>18.8</v>
      </c>
      <c r="J8" s="53">
        <v>19.6</v>
      </c>
      <c r="K8" s="28">
        <v>19.9</v>
      </c>
      <c r="L8" s="19">
        <v>20.2</v>
      </c>
      <c r="M8" s="19">
        <v>20.7</v>
      </c>
      <c r="N8" s="53">
        <v>20.4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23" t="s">
        <v>4</v>
      </c>
      <c r="B10" s="45">
        <v>8.1</v>
      </c>
      <c r="C10" s="45">
        <v>3.5</v>
      </c>
      <c r="D10" s="45">
        <v>5.6</v>
      </c>
      <c r="E10" s="30">
        <v>9.1</v>
      </c>
      <c r="F10" s="29">
        <v>11.3</v>
      </c>
      <c r="G10" s="45">
        <v>19.8</v>
      </c>
      <c r="H10" s="45">
        <v>26.2</v>
      </c>
      <c r="I10" s="30">
        <v>26.5</v>
      </c>
      <c r="J10" s="54">
        <v>26.6</v>
      </c>
      <c r="K10" s="31">
        <v>25.5</v>
      </c>
      <c r="L10" s="45">
        <v>28.2</v>
      </c>
      <c r="M10" s="45">
        <v>24.7</v>
      </c>
      <c r="N10" s="54">
        <v>27.3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7" customFormat="1" ht="13.5">
      <c r="A11" s="41"/>
      <c r="B11" s="46"/>
      <c r="C11" s="46"/>
      <c r="D11" s="46"/>
      <c r="E11" s="15"/>
      <c r="F11" s="16"/>
      <c r="G11" s="46"/>
      <c r="H11" s="46"/>
      <c r="I11" s="15"/>
      <c r="J11" s="52"/>
      <c r="K11" s="21"/>
      <c r="L11" s="46"/>
      <c r="M11" s="19"/>
      <c r="N11" s="5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3.5">
      <c r="A12" s="23" t="s">
        <v>5</v>
      </c>
      <c r="B12" s="45">
        <f aca="true" t="shared" si="1" ref="B12:N12">B5-B10</f>
        <v>40.4</v>
      </c>
      <c r="C12" s="45">
        <f t="shared" si="1"/>
        <v>40.5</v>
      </c>
      <c r="D12" s="45">
        <f t="shared" si="1"/>
        <v>41.99999999999999</v>
      </c>
      <c r="E12" s="30">
        <f t="shared" si="1"/>
        <v>40.8</v>
      </c>
      <c r="F12" s="29">
        <f t="shared" si="1"/>
        <v>46.10000000000001</v>
      </c>
      <c r="G12" s="45">
        <f t="shared" si="1"/>
        <v>44.2</v>
      </c>
      <c r="H12" s="45">
        <f t="shared" si="1"/>
        <v>47.5</v>
      </c>
      <c r="I12" s="30">
        <f t="shared" si="1"/>
        <v>55.2</v>
      </c>
      <c r="J12" s="54">
        <f t="shared" si="1"/>
        <v>59.59999999999999</v>
      </c>
      <c r="K12" s="31">
        <f t="shared" si="1"/>
        <v>63.900000000000006</v>
      </c>
      <c r="L12" s="45">
        <f t="shared" si="1"/>
        <v>62.599999999999994</v>
      </c>
      <c r="M12" s="45">
        <f t="shared" si="1"/>
        <v>70.8</v>
      </c>
      <c r="N12" s="54">
        <f t="shared" si="1"/>
        <v>76.50000000000001</v>
      </c>
      <c r="O12" s="81"/>
      <c r="P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</row>
    <row r="14" spans="1:32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23" t="s">
        <v>7</v>
      </c>
      <c r="B15" s="47">
        <f aca="true" t="shared" si="2" ref="B15:N15">B17+B25+B27</f>
        <v>66.7</v>
      </c>
      <c r="C15" s="47">
        <f t="shared" si="2"/>
        <v>64.60000000000001</v>
      </c>
      <c r="D15" s="47">
        <f t="shared" si="2"/>
        <v>66.4</v>
      </c>
      <c r="E15" s="33">
        <f t="shared" si="2"/>
        <v>67.1</v>
      </c>
      <c r="F15" s="32">
        <f t="shared" si="2"/>
        <v>69.8</v>
      </c>
      <c r="G15" s="47">
        <f t="shared" si="2"/>
        <v>71.8</v>
      </c>
      <c r="H15" s="47">
        <f t="shared" si="2"/>
        <v>79.09999999999998</v>
      </c>
      <c r="I15" s="33">
        <f t="shared" si="2"/>
        <v>88.5</v>
      </c>
      <c r="J15" s="55">
        <f t="shared" si="2"/>
        <v>95.50000000000001</v>
      </c>
      <c r="K15" s="34">
        <f t="shared" si="2"/>
        <v>100.3</v>
      </c>
      <c r="L15" s="47">
        <f t="shared" si="2"/>
        <v>100.70000000000002</v>
      </c>
      <c r="M15" s="47">
        <f t="shared" si="2"/>
        <v>107.7</v>
      </c>
      <c r="N15" s="55">
        <f t="shared" si="2"/>
        <v>111.1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68" t="s">
        <v>18</v>
      </c>
      <c r="B17" s="47">
        <f aca="true" t="shared" si="3" ref="B17:N17">B20+B23+B24</f>
        <v>72.5</v>
      </c>
      <c r="C17" s="47">
        <f t="shared" si="3"/>
        <v>70</v>
      </c>
      <c r="D17" s="47">
        <f t="shared" si="3"/>
        <v>72.1</v>
      </c>
      <c r="E17" s="33">
        <f t="shared" si="3"/>
        <v>73.5</v>
      </c>
      <c r="F17" s="32">
        <f t="shared" si="3"/>
        <v>76.39999999999999</v>
      </c>
      <c r="G17" s="47">
        <f t="shared" si="3"/>
        <v>78.6</v>
      </c>
      <c r="H17" s="47">
        <f t="shared" si="3"/>
        <v>85.89999999999999</v>
      </c>
      <c r="I17" s="33">
        <f t="shared" si="3"/>
        <v>95.10000000000001</v>
      </c>
      <c r="J17" s="55">
        <f t="shared" si="3"/>
        <v>101.80000000000001</v>
      </c>
      <c r="K17" s="34">
        <f t="shared" si="3"/>
        <v>106.2</v>
      </c>
      <c r="L17" s="47">
        <f t="shared" si="3"/>
        <v>106.80000000000001</v>
      </c>
      <c r="M17" s="47">
        <f t="shared" si="3"/>
        <v>113.6</v>
      </c>
      <c r="N17" s="55">
        <f t="shared" si="3"/>
        <v>115.39999999999999</v>
      </c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9" t="s">
        <v>9</v>
      </c>
      <c r="B20" s="46">
        <v>64.4</v>
      </c>
      <c r="C20" s="46">
        <v>63.6</v>
      </c>
      <c r="D20" s="46">
        <v>63.4</v>
      </c>
      <c r="E20" s="15">
        <v>65.3</v>
      </c>
      <c r="F20" s="16">
        <v>64.8</v>
      </c>
      <c r="G20" s="46">
        <v>65.8</v>
      </c>
      <c r="H20" s="46">
        <v>66.6</v>
      </c>
      <c r="I20" s="2">
        <v>65.2</v>
      </c>
      <c r="J20" s="53">
        <v>66.7</v>
      </c>
      <c r="K20" s="28">
        <v>67.8</v>
      </c>
      <c r="L20" s="19">
        <v>64.8</v>
      </c>
      <c r="M20" s="19">
        <v>68</v>
      </c>
      <c r="N20" s="53">
        <v>84.6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9"/>
      <c r="B21" s="46"/>
      <c r="C21" s="46"/>
      <c r="D21" s="46"/>
      <c r="E21" s="15"/>
      <c r="F21" s="16"/>
      <c r="G21" s="46"/>
      <c r="H21" s="46"/>
      <c r="I21" s="2"/>
      <c r="J21" s="53"/>
      <c r="K21" s="28"/>
      <c r="L21" s="19"/>
      <c r="M21" s="19"/>
      <c r="N21" s="5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9"/>
      <c r="B22" s="46"/>
      <c r="C22" s="46"/>
      <c r="D22" s="46"/>
      <c r="E22" s="15"/>
      <c r="F22" s="16"/>
      <c r="G22" s="46"/>
      <c r="H22" s="46"/>
      <c r="I22" s="2"/>
      <c r="J22" s="53"/>
      <c r="K22" s="28"/>
      <c r="L22" s="19"/>
      <c r="M22" s="19"/>
      <c r="N22" s="5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7" t="s">
        <v>10</v>
      </c>
      <c r="B23" s="19">
        <v>8.1</v>
      </c>
      <c r="C23" s="19">
        <v>6.4</v>
      </c>
      <c r="D23" s="19">
        <v>8.7</v>
      </c>
      <c r="E23" s="2">
        <v>8.2</v>
      </c>
      <c r="F23" s="11">
        <v>11.6</v>
      </c>
      <c r="G23" s="19">
        <v>12.8</v>
      </c>
      <c r="H23" s="19">
        <v>15.1</v>
      </c>
      <c r="I23" s="2">
        <v>16.6</v>
      </c>
      <c r="J23" s="53">
        <v>18.5</v>
      </c>
      <c r="K23" s="28">
        <v>21.2</v>
      </c>
      <c r="L23" s="19">
        <v>24.6</v>
      </c>
      <c r="M23" s="19">
        <v>27.6</v>
      </c>
      <c r="N23" s="53">
        <v>30.8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7" t="s">
        <v>19</v>
      </c>
      <c r="B24" s="19"/>
      <c r="C24" s="19"/>
      <c r="D24" s="19"/>
      <c r="E24" s="2"/>
      <c r="F24" s="11"/>
      <c r="G24" s="19"/>
      <c r="H24" s="19">
        <v>4.2</v>
      </c>
      <c r="I24" s="2">
        <v>13.3</v>
      </c>
      <c r="J24" s="53">
        <v>16.6</v>
      </c>
      <c r="K24" s="28">
        <v>17.2</v>
      </c>
      <c r="L24" s="19">
        <v>17.4</v>
      </c>
      <c r="M24" s="19">
        <v>18</v>
      </c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3.5">
      <c r="A25" s="43" t="s">
        <v>11</v>
      </c>
      <c r="B25" s="48">
        <v>-3.3</v>
      </c>
      <c r="C25" s="48">
        <v>-3.1</v>
      </c>
      <c r="D25" s="48">
        <v>-3.6</v>
      </c>
      <c r="E25" s="36">
        <v>-4.2</v>
      </c>
      <c r="F25" s="35">
        <v>-4.3</v>
      </c>
      <c r="G25" s="48">
        <v>-4.6</v>
      </c>
      <c r="H25" s="48">
        <v>-4.4</v>
      </c>
      <c r="I25" s="33">
        <v>-4.4</v>
      </c>
      <c r="J25" s="55">
        <v>-4.1</v>
      </c>
      <c r="K25" s="34">
        <v>-3.7</v>
      </c>
      <c r="L25" s="47">
        <v>-3.8</v>
      </c>
      <c r="M25" s="47">
        <v>-3.8</v>
      </c>
      <c r="N25" s="55">
        <v>-2.1</v>
      </c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3.5">
      <c r="A27" s="43" t="s">
        <v>13</v>
      </c>
      <c r="B27" s="48">
        <v>-2.5</v>
      </c>
      <c r="C27" s="48">
        <v>-2.3</v>
      </c>
      <c r="D27" s="48">
        <v>-2.1</v>
      </c>
      <c r="E27" s="36">
        <v>-2.2</v>
      </c>
      <c r="F27" s="35">
        <v>-2.3</v>
      </c>
      <c r="G27" s="48">
        <v>-2.2</v>
      </c>
      <c r="H27" s="48">
        <v>-2.4</v>
      </c>
      <c r="I27" s="33">
        <v>-2.2</v>
      </c>
      <c r="J27" s="55">
        <v>-2.2</v>
      </c>
      <c r="K27" s="34">
        <v>-2.2</v>
      </c>
      <c r="L27" s="47">
        <v>-2.3</v>
      </c>
      <c r="M27" s="47">
        <v>-2.1</v>
      </c>
      <c r="N27" s="55">
        <v>-2.2</v>
      </c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23" t="s">
        <v>57</v>
      </c>
      <c r="B29" s="47">
        <f aca="true" t="shared" si="4" ref="B29:G29">B30+B31</f>
        <v>1.5</v>
      </c>
      <c r="C29" s="47">
        <f t="shared" si="4"/>
        <v>6</v>
      </c>
      <c r="D29" s="47">
        <f t="shared" si="4"/>
        <v>7.4</v>
      </c>
      <c r="E29" s="33">
        <f t="shared" si="4"/>
        <v>7.399999999999999</v>
      </c>
      <c r="F29" s="32">
        <f t="shared" si="4"/>
        <v>2.099999999999998</v>
      </c>
      <c r="G29" s="47">
        <f t="shared" si="4"/>
        <v>0</v>
      </c>
      <c r="H29" s="47">
        <f>H30+H31+H32</f>
        <v>-6.800000000000002</v>
      </c>
      <c r="I29" s="33">
        <f>I30+I31</f>
        <v>-4</v>
      </c>
      <c r="J29" s="55">
        <f>J30+J31</f>
        <v>-5</v>
      </c>
      <c r="K29" s="34">
        <f>K30+K31</f>
        <v>-2.4000000000000004</v>
      </c>
      <c r="L29" s="47">
        <f>L30+L31</f>
        <v>-3.0999999999999996</v>
      </c>
      <c r="M29" s="47">
        <f>M30+M31</f>
        <v>-2.0999999999999996</v>
      </c>
      <c r="N29" s="55">
        <f>N30+N31+N32</f>
        <v>-3.3000000000000003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7" t="s">
        <v>39</v>
      </c>
      <c r="B30" s="19">
        <v>14.9</v>
      </c>
      <c r="C30" s="19">
        <v>15.8</v>
      </c>
      <c r="D30" s="19">
        <v>17.8</v>
      </c>
      <c r="E30" s="2">
        <v>19.9</v>
      </c>
      <c r="F30" s="11">
        <v>16.4</v>
      </c>
      <c r="G30" s="19">
        <v>16.7</v>
      </c>
      <c r="H30" s="19">
        <v>13</v>
      </c>
      <c r="I30" s="2">
        <v>9.2</v>
      </c>
      <c r="J30" s="53">
        <v>9.2</v>
      </c>
      <c r="K30" s="28">
        <v>10.6</v>
      </c>
      <c r="L30" s="19">
        <v>11.4</v>
      </c>
      <c r="M30" s="19">
        <v>12.4</v>
      </c>
      <c r="N30" s="53">
        <v>11.7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7" t="s">
        <v>37</v>
      </c>
      <c r="B31" s="19">
        <v>-13.4</v>
      </c>
      <c r="C31" s="19">
        <v>-9.8</v>
      </c>
      <c r="D31" s="19">
        <v>-10.4</v>
      </c>
      <c r="E31" s="2">
        <v>-12.5</v>
      </c>
      <c r="F31" s="11">
        <v>-14.3</v>
      </c>
      <c r="G31" s="19">
        <v>-16.7</v>
      </c>
      <c r="H31" s="19">
        <v>-18.6</v>
      </c>
      <c r="I31" s="2">
        <v>-13.2</v>
      </c>
      <c r="J31" s="53">
        <v>-14.2</v>
      </c>
      <c r="K31" s="28">
        <v>-13</v>
      </c>
      <c r="L31" s="19">
        <v>-14.5</v>
      </c>
      <c r="M31" s="19">
        <v>-14.5</v>
      </c>
      <c r="N31" s="53">
        <v>-14.1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7" t="s">
        <v>38</v>
      </c>
      <c r="B32" s="19"/>
      <c r="C32" s="19"/>
      <c r="D32" s="19"/>
      <c r="E32" s="2"/>
      <c r="F32" s="11"/>
      <c r="G32" s="19"/>
      <c r="H32" s="19">
        <v>-1.2</v>
      </c>
      <c r="I32" s="2"/>
      <c r="J32" s="53"/>
      <c r="K32" s="28"/>
      <c r="L32" s="19"/>
      <c r="M32" s="19"/>
      <c r="N32" s="53">
        <v>-0.9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7"/>
      <c r="B33" s="19"/>
      <c r="C33" s="19"/>
      <c r="D33" s="19"/>
      <c r="E33" s="2"/>
      <c r="F33" s="11"/>
      <c r="G33" s="19"/>
      <c r="H33" s="19"/>
      <c r="I33" s="2"/>
      <c r="J33" s="53"/>
      <c r="K33" s="28"/>
      <c r="L33" s="19"/>
      <c r="M33" s="19"/>
      <c r="N33" s="5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8" t="s">
        <v>15</v>
      </c>
      <c r="B35" s="14">
        <v>2.2</v>
      </c>
      <c r="C35" s="14">
        <v>2.3</v>
      </c>
      <c r="D35" s="14">
        <v>2.2</v>
      </c>
      <c r="E35" s="5">
        <v>2.2</v>
      </c>
      <c r="F35" s="12">
        <v>2.2</v>
      </c>
      <c r="G35" s="14">
        <v>2.2</v>
      </c>
      <c r="H35" s="14">
        <v>2.2</v>
      </c>
      <c r="I35" s="5">
        <v>2.2</v>
      </c>
      <c r="J35" s="56">
        <v>2.2</v>
      </c>
      <c r="K35" s="37">
        <v>2.2</v>
      </c>
      <c r="L35" s="14">
        <v>2.2</v>
      </c>
      <c r="M35" s="14">
        <v>2.1</v>
      </c>
      <c r="N35" s="56">
        <v>2.1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8" t="s">
        <v>16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 thickBot="1">
      <c r="A37" s="10" t="s">
        <v>17</v>
      </c>
      <c r="B37" s="49">
        <f aca="true" t="shared" si="5" ref="B37:N37">B12-B15-B29-B35</f>
        <v>-30.000000000000004</v>
      </c>
      <c r="C37" s="49">
        <f t="shared" si="5"/>
        <v>-32.400000000000006</v>
      </c>
      <c r="D37" s="49">
        <f t="shared" si="5"/>
        <v>-34.000000000000014</v>
      </c>
      <c r="E37" s="39">
        <f t="shared" si="5"/>
        <v>-35.9</v>
      </c>
      <c r="F37" s="38">
        <f t="shared" si="5"/>
        <v>-27.999999999999986</v>
      </c>
      <c r="G37" s="49">
        <f t="shared" si="5"/>
        <v>-29.799999999999994</v>
      </c>
      <c r="H37" s="49">
        <f t="shared" si="5"/>
        <v>-26.99999999999998</v>
      </c>
      <c r="I37" s="39">
        <f t="shared" si="5"/>
        <v>-31.499999999999996</v>
      </c>
      <c r="J37" s="57">
        <f t="shared" si="5"/>
        <v>-33.10000000000003</v>
      </c>
      <c r="K37" s="40">
        <f t="shared" si="5"/>
        <v>-36.199999999999996</v>
      </c>
      <c r="L37" s="57">
        <f t="shared" si="5"/>
        <v>-37.200000000000024</v>
      </c>
      <c r="M37" s="57">
        <f t="shared" si="5"/>
        <v>-36.900000000000006</v>
      </c>
      <c r="N37" s="57">
        <f t="shared" si="5"/>
        <v>-33.39999999999998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4:32" ht="12.75">
      <c r="D38" s="1"/>
      <c r="E38" s="1"/>
      <c r="F38" s="1"/>
      <c r="G38" s="1"/>
      <c r="H38" s="1"/>
      <c r="I38" s="1"/>
      <c r="J38" s="1"/>
      <c r="K38" s="1"/>
      <c r="N38" s="2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4:32" ht="12.75">
      <c r="D39" s="1"/>
      <c r="E39" s="1"/>
      <c r="F39" s="1"/>
      <c r="G39" s="1"/>
      <c r="H39" s="1"/>
      <c r="I39" s="1"/>
      <c r="J39" s="1"/>
      <c r="K39" s="1"/>
      <c r="N39" s="2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4:32" ht="12.75"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4:10" ht="12.75">
      <c r="D41" s="1"/>
      <c r="E41" s="1"/>
      <c r="F41" s="1"/>
      <c r="G41" s="1"/>
      <c r="H41" s="1"/>
      <c r="I41" s="1"/>
      <c r="J41" s="1"/>
    </row>
    <row r="42" spans="4:10" ht="12.75">
      <c r="D42" s="1"/>
      <c r="E42" s="1"/>
      <c r="F42" s="1"/>
      <c r="G42" s="1"/>
      <c r="H42" s="1"/>
      <c r="I42" s="1"/>
      <c r="J42" s="1"/>
    </row>
    <row r="43" spans="4:10" ht="12.75">
      <c r="D43" s="1"/>
      <c r="E43" s="1"/>
      <c r="F43" s="1"/>
      <c r="G43" s="1"/>
      <c r="H43" s="1"/>
      <c r="I43" s="1"/>
      <c r="J43" s="1"/>
    </row>
    <row r="44" spans="4:10" ht="12.75"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0" ht="12.75">
      <c r="D107" s="1"/>
      <c r="E107" s="1"/>
      <c r="F107" s="1"/>
      <c r="G107" s="1"/>
      <c r="H107" s="1"/>
      <c r="I107" s="1"/>
      <c r="J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1" ht="12.75">
      <c r="D116" s="1"/>
      <c r="E116" s="1"/>
      <c r="F116" s="1"/>
      <c r="G116" s="1"/>
      <c r="H116" s="1"/>
      <c r="I116" s="1"/>
      <c r="J116" s="1"/>
      <c r="K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4:10" ht="12.75">
      <c r="D158" s="1"/>
      <c r="E158" s="1"/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  <row r="162" spans="6:10" ht="12.75">
      <c r="F162" s="1"/>
      <c r="G162" s="1"/>
      <c r="H162" s="1"/>
      <c r="I162" s="1"/>
      <c r="J162" s="1"/>
    </row>
  </sheetData>
  <sheetProtection/>
  <printOptions/>
  <pageMargins left="0.76" right="0.59" top="0.984251968503937" bottom="0.984251968503937" header="0.5118110236220472" footer="0.5118110236220472"/>
  <pageSetup fitToHeight="1" fitToWidth="1"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1"/>
  <sheetViews>
    <sheetView zoomScalePageLayoutView="0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  <col min="15" max="29" width="8.875" style="1" customWidth="1"/>
  </cols>
  <sheetData>
    <row r="1" spans="1:20" ht="12.75">
      <c r="A1" s="13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</row>
    <row r="2" spans="4:13" ht="12.75" customHeight="1" thickBot="1">
      <c r="D2" s="1"/>
      <c r="E2" s="1"/>
      <c r="F2" s="1"/>
      <c r="G2" s="1"/>
      <c r="H2" s="1"/>
      <c r="I2" s="1"/>
      <c r="J2" s="1"/>
      <c r="K2" s="1"/>
      <c r="L2" s="1"/>
      <c r="M2" s="1"/>
    </row>
    <row r="3" spans="1:29" s="26" customFormat="1" ht="13.5" thickBot="1">
      <c r="A3" s="66"/>
      <c r="B3" s="58">
        <v>35065</v>
      </c>
      <c r="C3" s="25">
        <v>35096</v>
      </c>
      <c r="D3" s="58">
        <v>35125</v>
      </c>
      <c r="E3" s="59">
        <v>35156</v>
      </c>
      <c r="F3" s="60">
        <v>35186</v>
      </c>
      <c r="G3" s="25">
        <v>35217</v>
      </c>
      <c r="H3" s="58">
        <v>35247</v>
      </c>
      <c r="I3" s="61">
        <v>35278</v>
      </c>
      <c r="J3" s="58">
        <v>35309</v>
      </c>
      <c r="K3" s="61">
        <v>35339</v>
      </c>
      <c r="L3" s="58">
        <v>35370</v>
      </c>
      <c r="M3" s="25">
        <v>35400</v>
      </c>
      <c r="N3" s="58">
        <v>35431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14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</row>
    <row r="5" spans="1:14" ht="13.5">
      <c r="A5" s="23" t="s">
        <v>0</v>
      </c>
      <c r="B5" s="45">
        <f aca="true" t="shared" si="0" ref="B5:N5">B7+B8</f>
        <v>103.80000000000001</v>
      </c>
      <c r="C5" s="45">
        <f t="shared" si="0"/>
        <v>100.85</v>
      </c>
      <c r="D5" s="45">
        <f t="shared" si="0"/>
        <v>106.68</v>
      </c>
      <c r="E5" s="30">
        <f t="shared" si="0"/>
        <v>113.69</v>
      </c>
      <c r="F5" s="29">
        <f t="shared" si="0"/>
        <v>120.9</v>
      </c>
      <c r="G5" s="45">
        <f t="shared" si="0"/>
        <v>118.75</v>
      </c>
      <c r="H5" s="45">
        <f t="shared" si="0"/>
        <v>129.372089</v>
      </c>
      <c r="I5" s="30">
        <f t="shared" si="0"/>
        <v>130.8429493</v>
      </c>
      <c r="J5" s="45">
        <f t="shared" si="0"/>
        <v>129.00573780000002</v>
      </c>
      <c r="K5" s="30">
        <f t="shared" si="0"/>
        <v>125.64449989999999</v>
      </c>
      <c r="L5" s="45">
        <f t="shared" si="0"/>
        <v>124.00910240000002</v>
      </c>
      <c r="M5" s="45">
        <f t="shared" si="0"/>
        <v>125.01124360000001</v>
      </c>
      <c r="N5" s="54">
        <f t="shared" si="0"/>
        <v>130.91123729999998</v>
      </c>
    </row>
    <row r="6" spans="1:14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</row>
    <row r="7" spans="1:14" ht="12.75">
      <c r="A7" s="7" t="s">
        <v>1</v>
      </c>
      <c r="B7" s="19">
        <v>83.4</v>
      </c>
      <c r="C7" s="19">
        <v>78.95</v>
      </c>
      <c r="D7" s="19">
        <v>84.04</v>
      </c>
      <c r="E7" s="2">
        <v>90.29</v>
      </c>
      <c r="F7" s="11">
        <v>96.8</v>
      </c>
      <c r="G7" s="19">
        <v>97.2</v>
      </c>
      <c r="H7" s="19">
        <v>108.3511496</v>
      </c>
      <c r="I7" s="2">
        <v>107.1199493</v>
      </c>
      <c r="J7" s="53">
        <v>105.45823780000002</v>
      </c>
      <c r="K7" s="28">
        <v>101.05253289999999</v>
      </c>
      <c r="L7" s="19">
        <v>98.78116330000002</v>
      </c>
      <c r="M7" s="19">
        <v>100.24666040000001</v>
      </c>
      <c r="N7" s="53">
        <v>108.5960873</v>
      </c>
    </row>
    <row r="8" spans="1:14" ht="12.75">
      <c r="A8" s="7" t="s">
        <v>2</v>
      </c>
      <c r="B8" s="19">
        <v>20.4</v>
      </c>
      <c r="C8" s="19">
        <v>21.9</v>
      </c>
      <c r="D8" s="19">
        <v>22.64</v>
      </c>
      <c r="E8" s="2">
        <v>23.4</v>
      </c>
      <c r="F8" s="11">
        <v>24.1</v>
      </c>
      <c r="G8" s="19">
        <v>21.55</v>
      </c>
      <c r="H8" s="19">
        <v>21.0209394</v>
      </c>
      <c r="I8" s="2">
        <v>23.723</v>
      </c>
      <c r="J8" s="53">
        <v>23.5475</v>
      </c>
      <c r="K8" s="28">
        <v>24.591967</v>
      </c>
      <c r="L8" s="19">
        <v>25.227939100000004</v>
      </c>
      <c r="M8" s="19">
        <v>24.7645832</v>
      </c>
      <c r="N8" s="53">
        <v>22.315150000000003</v>
      </c>
    </row>
    <row r="9" spans="1:14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</row>
    <row r="10" spans="1:14" ht="13.5">
      <c r="A10" s="23" t="s">
        <v>4</v>
      </c>
      <c r="B10" s="45">
        <v>35.7</v>
      </c>
      <c r="C10" s="45">
        <v>25.3</v>
      </c>
      <c r="D10" s="45">
        <v>24</v>
      </c>
      <c r="E10" s="30">
        <v>40.2</v>
      </c>
      <c r="F10" s="29">
        <v>31</v>
      </c>
      <c r="G10" s="45">
        <v>20</v>
      </c>
      <c r="H10" s="45">
        <v>20.977008108800003</v>
      </c>
      <c r="I10" s="30">
        <v>19.228910380799988</v>
      </c>
      <c r="J10" s="54">
        <v>17.224160889600004</v>
      </c>
      <c r="K10" s="31">
        <v>14.682368889600003</v>
      </c>
      <c r="L10" s="45">
        <v>7.299200889599988</v>
      </c>
      <c r="M10" s="45">
        <v>16.0183105298</v>
      </c>
      <c r="N10" s="54">
        <v>9.88416302980001</v>
      </c>
    </row>
    <row r="11" spans="1:29" s="17" customFormat="1" ht="13.5">
      <c r="A11" s="41"/>
      <c r="B11" s="46"/>
      <c r="C11" s="46"/>
      <c r="D11" s="46"/>
      <c r="E11" s="15"/>
      <c r="F11" s="16"/>
      <c r="G11" s="46"/>
      <c r="H11" s="46"/>
      <c r="I11" s="15"/>
      <c r="J11" s="52"/>
      <c r="K11" s="21"/>
      <c r="L11" s="46"/>
      <c r="M11" s="19"/>
      <c r="N11" s="5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16" ht="13.5">
      <c r="A12" s="23" t="s">
        <v>5</v>
      </c>
      <c r="B12" s="45">
        <f aca="true" t="shared" si="1" ref="B12:N12">B5-B10</f>
        <v>68.10000000000001</v>
      </c>
      <c r="C12" s="45">
        <f t="shared" si="1"/>
        <v>75.55</v>
      </c>
      <c r="D12" s="45">
        <f t="shared" si="1"/>
        <v>82.68</v>
      </c>
      <c r="E12" s="30">
        <f t="shared" si="1"/>
        <v>73.49</v>
      </c>
      <c r="F12" s="29">
        <f t="shared" si="1"/>
        <v>89.9</v>
      </c>
      <c r="G12" s="45">
        <f t="shared" si="1"/>
        <v>98.75</v>
      </c>
      <c r="H12" s="45">
        <f t="shared" si="1"/>
        <v>108.39508089119998</v>
      </c>
      <c r="I12" s="30">
        <f t="shared" si="1"/>
        <v>111.6140389192</v>
      </c>
      <c r="J12" s="54">
        <f t="shared" si="1"/>
        <v>111.78157691040002</v>
      </c>
      <c r="K12" s="31">
        <f t="shared" si="1"/>
        <v>110.96213101039999</v>
      </c>
      <c r="L12" s="45">
        <f t="shared" si="1"/>
        <v>116.70990151040003</v>
      </c>
      <c r="M12" s="45">
        <f t="shared" si="1"/>
        <v>108.99293307020001</v>
      </c>
      <c r="N12" s="54">
        <f t="shared" si="1"/>
        <v>121.02707427019998</v>
      </c>
      <c r="O12" s="81"/>
      <c r="P12" s="8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14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</row>
    <row r="15" spans="1:14" ht="12.75">
      <c r="A15" s="23" t="s">
        <v>7</v>
      </c>
      <c r="B15" s="47">
        <f aca="true" t="shared" si="2" ref="B15:N15">B17+B25+B27</f>
        <v>111.129</v>
      </c>
      <c r="C15" s="47">
        <f t="shared" si="2"/>
        <v>118.98400000000001</v>
      </c>
      <c r="D15" s="47">
        <f t="shared" si="2"/>
        <v>123.80000000000001</v>
      </c>
      <c r="E15" s="33">
        <f t="shared" si="2"/>
        <v>114.8</v>
      </c>
      <c r="F15" s="32">
        <f t="shared" si="2"/>
        <v>124.91999999999999</v>
      </c>
      <c r="G15" s="47">
        <f t="shared" si="2"/>
        <v>132.06099999999998</v>
      </c>
      <c r="H15" s="47">
        <f t="shared" si="2"/>
        <v>141.1078821562014</v>
      </c>
      <c r="I15" s="33">
        <f t="shared" si="2"/>
        <v>145.79914515152797</v>
      </c>
      <c r="J15" s="55">
        <f t="shared" si="2"/>
        <v>148.31290396563952</v>
      </c>
      <c r="K15" s="34">
        <f t="shared" si="2"/>
        <v>149.78892486054244</v>
      </c>
      <c r="L15" s="47">
        <f t="shared" si="2"/>
        <v>157.35927617083487</v>
      </c>
      <c r="M15" s="47">
        <f t="shared" si="2"/>
        <v>152.22361254791502</v>
      </c>
      <c r="N15" s="55">
        <f t="shared" si="2"/>
        <v>161.23313249926807</v>
      </c>
    </row>
    <row r="16" spans="1:14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</row>
    <row r="17" spans="1:17" ht="12.75">
      <c r="A17" s="68" t="s">
        <v>18</v>
      </c>
      <c r="B17" s="47">
        <f aca="true" t="shared" si="3" ref="B17:N17">B20+B23+B24</f>
        <v>115.34</v>
      </c>
      <c r="C17" s="47">
        <f t="shared" si="3"/>
        <v>123.3</v>
      </c>
      <c r="D17" s="47">
        <f t="shared" si="3"/>
        <v>127.9</v>
      </c>
      <c r="E17" s="33">
        <f t="shared" si="3"/>
        <v>120</v>
      </c>
      <c r="F17" s="32">
        <f t="shared" si="3"/>
        <v>129.42</v>
      </c>
      <c r="G17" s="47">
        <f t="shared" si="3"/>
        <v>136.361</v>
      </c>
      <c r="H17" s="47">
        <f t="shared" si="3"/>
        <v>144.9040821562014</v>
      </c>
      <c r="I17" s="33">
        <f t="shared" si="3"/>
        <v>149.95068515152798</v>
      </c>
      <c r="J17" s="55">
        <f t="shared" si="3"/>
        <v>152.29301396563952</v>
      </c>
      <c r="K17" s="34">
        <f t="shared" si="3"/>
        <v>153.86249486054243</v>
      </c>
      <c r="L17" s="47">
        <f t="shared" si="3"/>
        <v>162.07096617083488</v>
      </c>
      <c r="M17" s="47">
        <f t="shared" si="3"/>
        <v>156.91691254791505</v>
      </c>
      <c r="N17" s="55">
        <f t="shared" si="3"/>
        <v>165.63313249926807</v>
      </c>
      <c r="O17" s="3"/>
      <c r="P17" s="3"/>
      <c r="Q17" s="3"/>
    </row>
    <row r="18" spans="1:14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</row>
    <row r="19" spans="1:14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</row>
    <row r="20" spans="1:14" ht="12.75">
      <c r="A20" s="9" t="s">
        <v>9</v>
      </c>
      <c r="B20" s="46">
        <v>84.54</v>
      </c>
      <c r="C20" s="46">
        <v>88.5</v>
      </c>
      <c r="D20" s="46">
        <v>88</v>
      </c>
      <c r="E20" s="15">
        <v>90.2</v>
      </c>
      <c r="F20" s="16">
        <v>91.85</v>
      </c>
      <c r="G20" s="46">
        <v>92.161</v>
      </c>
      <c r="H20" s="46">
        <v>98.40411000000002</v>
      </c>
      <c r="I20" s="2">
        <v>102.21535</v>
      </c>
      <c r="J20" s="53">
        <v>102.13150999999999</v>
      </c>
      <c r="K20" s="28">
        <v>103.22828000000005</v>
      </c>
      <c r="L20" s="19">
        <v>109.04814000000002</v>
      </c>
      <c r="M20" s="19">
        <v>109.26394</v>
      </c>
      <c r="N20" s="53">
        <v>111.69393340000003</v>
      </c>
    </row>
    <row r="21" spans="1:14" ht="12.75">
      <c r="A21" s="9"/>
      <c r="B21" s="46"/>
      <c r="C21" s="46"/>
      <c r="D21" s="46"/>
      <c r="E21" s="15"/>
      <c r="F21" s="16"/>
      <c r="G21" s="46"/>
      <c r="H21" s="46"/>
      <c r="I21" s="2"/>
      <c r="J21" s="53"/>
      <c r="K21" s="28"/>
      <c r="L21" s="19"/>
      <c r="M21" s="19"/>
      <c r="N21" s="53"/>
    </row>
    <row r="22" spans="1:14" ht="12.75">
      <c r="A22" s="9"/>
      <c r="B22" s="46"/>
      <c r="C22" s="46"/>
      <c r="D22" s="46"/>
      <c r="E22" s="15"/>
      <c r="F22" s="16"/>
      <c r="G22" s="46"/>
      <c r="H22" s="46"/>
      <c r="I22" s="2"/>
      <c r="J22" s="53"/>
      <c r="K22" s="28"/>
      <c r="L22" s="19"/>
      <c r="M22" s="19"/>
      <c r="N22" s="53"/>
    </row>
    <row r="23" spans="1:14" ht="12.75">
      <c r="A23" s="7" t="s">
        <v>10</v>
      </c>
      <c r="B23" s="19">
        <v>30.8</v>
      </c>
      <c r="C23" s="19">
        <v>34.8</v>
      </c>
      <c r="D23" s="19">
        <v>39.9</v>
      </c>
      <c r="E23" s="2">
        <v>29.8</v>
      </c>
      <c r="F23" s="11">
        <v>37.57</v>
      </c>
      <c r="G23" s="19">
        <v>44.2</v>
      </c>
      <c r="H23" s="19">
        <v>46.4999721562014</v>
      </c>
      <c r="I23" s="2">
        <v>47.735335151527984</v>
      </c>
      <c r="J23" s="53">
        <v>50.16150396563953</v>
      </c>
      <c r="K23" s="28">
        <v>50.63421486054238</v>
      </c>
      <c r="L23" s="19">
        <v>53.022826170834854</v>
      </c>
      <c r="M23" s="19">
        <v>47.65297254791504</v>
      </c>
      <c r="N23" s="53">
        <v>53.93919909926803</v>
      </c>
    </row>
    <row r="24" spans="1:14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</row>
    <row r="25" spans="1:18" ht="13.5">
      <c r="A25" s="43" t="s">
        <v>11</v>
      </c>
      <c r="B25" s="48">
        <v>-2.125</v>
      </c>
      <c r="C25" s="48">
        <v>-2.582</v>
      </c>
      <c r="D25" s="48">
        <v>-2.5</v>
      </c>
      <c r="E25" s="36">
        <v>-3.4</v>
      </c>
      <c r="F25" s="35">
        <v>-2.8</v>
      </c>
      <c r="G25" s="48">
        <v>-2.8</v>
      </c>
      <c r="H25" s="48">
        <v>-2.39962</v>
      </c>
      <c r="I25" s="33">
        <v>-2.79907</v>
      </c>
      <c r="J25" s="55">
        <v>-2.54187</v>
      </c>
      <c r="K25" s="34">
        <v>-2.6212199999999997</v>
      </c>
      <c r="L25" s="47">
        <v>-3.1179699999999997</v>
      </c>
      <c r="M25" s="47">
        <v>-2.84978</v>
      </c>
      <c r="N25" s="55">
        <v>-2.1</v>
      </c>
      <c r="O25" s="3"/>
      <c r="P25" s="3"/>
      <c r="Q25" s="3"/>
      <c r="R25" s="3"/>
    </row>
    <row r="26" spans="1:14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</row>
    <row r="27" spans="1:20" ht="13.5">
      <c r="A27" s="43" t="s">
        <v>13</v>
      </c>
      <c r="B27" s="48">
        <v>-2.086</v>
      </c>
      <c r="C27" s="48">
        <v>-1.734</v>
      </c>
      <c r="D27" s="48">
        <v>-1.6</v>
      </c>
      <c r="E27" s="36">
        <v>-1.8</v>
      </c>
      <c r="F27" s="35">
        <v>-1.7</v>
      </c>
      <c r="G27" s="48">
        <v>-1.5</v>
      </c>
      <c r="H27" s="48">
        <v>-1.39658</v>
      </c>
      <c r="I27" s="33">
        <v>-1.35247</v>
      </c>
      <c r="J27" s="55">
        <v>-1.43824</v>
      </c>
      <c r="K27" s="34">
        <v>-1.4523499999999998</v>
      </c>
      <c r="L27" s="47">
        <v>-1.59372</v>
      </c>
      <c r="M27" s="47">
        <v>-1.84352</v>
      </c>
      <c r="N27" s="55">
        <v>-2.3</v>
      </c>
      <c r="O27" s="3"/>
      <c r="P27" s="3"/>
      <c r="Q27" s="3"/>
      <c r="R27" s="3"/>
      <c r="S27" s="3"/>
      <c r="T27" s="3"/>
    </row>
    <row r="28" spans="1:14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</row>
    <row r="29" spans="1:14" ht="12.75">
      <c r="A29" s="23" t="s">
        <v>57</v>
      </c>
      <c r="B29" s="47">
        <f>B30+B31+B32</f>
        <v>-3.3000000000000003</v>
      </c>
      <c r="C29" s="47">
        <f aca="true" t="shared" si="4" ref="C29:N29">C30+C31+C32</f>
        <v>-3.099999999999999</v>
      </c>
      <c r="D29" s="47">
        <f t="shared" si="4"/>
        <v>-1.6999999999999993</v>
      </c>
      <c r="E29" s="47">
        <f t="shared" si="4"/>
        <v>-2.9000000000000004</v>
      </c>
      <c r="F29" s="47">
        <f t="shared" si="4"/>
        <v>-1.334999999999999</v>
      </c>
      <c r="G29" s="47">
        <f t="shared" si="4"/>
        <v>-1.700000000000001</v>
      </c>
      <c r="H29" s="47">
        <f t="shared" si="4"/>
        <v>-4.089600000000001</v>
      </c>
      <c r="I29" s="47">
        <f t="shared" si="4"/>
        <v>-6.161430000000001</v>
      </c>
      <c r="J29" s="47">
        <f t="shared" si="4"/>
        <v>-3.0509000000000004</v>
      </c>
      <c r="K29" s="47">
        <f t="shared" si="4"/>
        <v>-11.777979000000002</v>
      </c>
      <c r="L29" s="47">
        <f t="shared" si="4"/>
        <v>-10.404960999999998</v>
      </c>
      <c r="M29" s="47">
        <f t="shared" si="4"/>
        <v>-8.410397999999997</v>
      </c>
      <c r="N29" s="47">
        <f t="shared" si="4"/>
        <v>-11.360478</v>
      </c>
    </row>
    <row r="30" spans="1:14" ht="12.75">
      <c r="A30" s="7" t="s">
        <v>39</v>
      </c>
      <c r="B30" s="19">
        <v>11.7</v>
      </c>
      <c r="C30" s="19">
        <v>11.8</v>
      </c>
      <c r="D30" s="19">
        <v>12</v>
      </c>
      <c r="E30" s="2">
        <v>12.1</v>
      </c>
      <c r="F30" s="11">
        <v>11.765</v>
      </c>
      <c r="G30" s="19">
        <v>11.6</v>
      </c>
      <c r="H30" s="19">
        <v>12.06369</v>
      </c>
      <c r="I30" s="2">
        <v>11.64975</v>
      </c>
      <c r="J30" s="53">
        <v>11.910089999999999</v>
      </c>
      <c r="K30" s="28">
        <v>5.556336999999999</v>
      </c>
      <c r="L30" s="19">
        <v>5.802162999999999</v>
      </c>
      <c r="M30" s="19">
        <v>6.8001700000000005</v>
      </c>
      <c r="N30" s="53">
        <v>6.393522</v>
      </c>
    </row>
    <row r="31" spans="1:14" ht="12.75">
      <c r="A31" s="7" t="s">
        <v>37</v>
      </c>
      <c r="B31" s="19">
        <v>-14.1</v>
      </c>
      <c r="C31" s="19">
        <v>-14.5</v>
      </c>
      <c r="D31" s="19">
        <v>-13.7</v>
      </c>
      <c r="E31" s="2">
        <v>-15</v>
      </c>
      <c r="F31" s="11">
        <v>-13.1</v>
      </c>
      <c r="G31" s="19">
        <v>-13.3</v>
      </c>
      <c r="H31" s="19">
        <v>-14.81629</v>
      </c>
      <c r="I31" s="2">
        <v>-16.81118</v>
      </c>
      <c r="J31" s="53">
        <v>-14.460989999999999</v>
      </c>
      <c r="K31" s="28">
        <v>-17.028216</v>
      </c>
      <c r="L31" s="19">
        <v>-16.058124</v>
      </c>
      <c r="M31" s="19">
        <v>-15.210567999999999</v>
      </c>
      <c r="N31" s="53">
        <v>-17.754</v>
      </c>
    </row>
    <row r="32" spans="1:14" ht="12.75">
      <c r="A32" s="7" t="s">
        <v>38</v>
      </c>
      <c r="B32" s="19">
        <v>-0.9</v>
      </c>
      <c r="C32" s="19">
        <v>-0.4</v>
      </c>
      <c r="D32" s="73">
        <v>0</v>
      </c>
      <c r="E32" s="74">
        <v>0</v>
      </c>
      <c r="F32" s="75">
        <v>0</v>
      </c>
      <c r="G32" s="73">
        <v>0</v>
      </c>
      <c r="H32" s="19">
        <v>-1.337</v>
      </c>
      <c r="I32" s="2">
        <v>-1</v>
      </c>
      <c r="J32" s="53">
        <v>-0.5</v>
      </c>
      <c r="K32" s="28">
        <v>-0.30610000000000004</v>
      </c>
      <c r="L32" s="19">
        <v>-0.149</v>
      </c>
      <c r="M32" s="73">
        <v>0</v>
      </c>
      <c r="N32" s="76">
        <v>0</v>
      </c>
    </row>
    <row r="33" spans="1:14" ht="12.75">
      <c r="A33" s="7"/>
      <c r="B33" s="19"/>
      <c r="C33" s="19"/>
      <c r="D33" s="19"/>
      <c r="E33" s="2"/>
      <c r="F33" s="11"/>
      <c r="G33" s="19"/>
      <c r="H33" s="19"/>
      <c r="I33" s="2"/>
      <c r="J33" s="53"/>
      <c r="K33" s="28"/>
      <c r="L33" s="19"/>
      <c r="M33" s="19"/>
      <c r="N33" s="53"/>
    </row>
    <row r="34" spans="1:14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</row>
    <row r="35" spans="1:14" ht="12.75">
      <c r="A35" s="8" t="s">
        <v>15</v>
      </c>
      <c r="B35" s="14">
        <v>2.1</v>
      </c>
      <c r="C35" s="14">
        <v>2.1</v>
      </c>
      <c r="D35" s="14">
        <v>2.1</v>
      </c>
      <c r="E35" s="5">
        <v>2.1</v>
      </c>
      <c r="F35" s="12">
        <v>2.1</v>
      </c>
      <c r="G35" s="14">
        <v>2.1</v>
      </c>
      <c r="H35" s="14">
        <v>2.1</v>
      </c>
      <c r="I35" s="5">
        <v>2.1</v>
      </c>
      <c r="J35" s="56">
        <v>2.1</v>
      </c>
      <c r="K35" s="37">
        <v>2.1</v>
      </c>
      <c r="L35" s="14">
        <v>2.1</v>
      </c>
      <c r="M35" s="14">
        <v>2.1</v>
      </c>
      <c r="N35" s="56">
        <v>2.1</v>
      </c>
    </row>
    <row r="36" spans="1:14" ht="12.75">
      <c r="A36" s="8" t="s">
        <v>16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</row>
    <row r="37" spans="1:14" ht="13.5" thickBot="1">
      <c r="A37" s="10" t="s">
        <v>17</v>
      </c>
      <c r="B37" s="49">
        <f aca="true" t="shared" si="5" ref="B37:N37">B12-B15-B29-B35</f>
        <v>-41.829</v>
      </c>
      <c r="C37" s="49">
        <f t="shared" si="5"/>
        <v>-42.43400000000001</v>
      </c>
      <c r="D37" s="49">
        <f t="shared" si="5"/>
        <v>-41.52</v>
      </c>
      <c r="E37" s="39">
        <f t="shared" si="5"/>
        <v>-40.510000000000005</v>
      </c>
      <c r="F37" s="38">
        <f t="shared" si="5"/>
        <v>-35.78499999999998</v>
      </c>
      <c r="G37" s="49">
        <f t="shared" si="5"/>
        <v>-33.71099999999998</v>
      </c>
      <c r="H37" s="49">
        <f t="shared" si="5"/>
        <v>-30.723201265001432</v>
      </c>
      <c r="I37" s="39">
        <f t="shared" si="5"/>
        <v>-30.123676232327966</v>
      </c>
      <c r="J37" s="57">
        <f t="shared" si="5"/>
        <v>-35.580427055239504</v>
      </c>
      <c r="K37" s="40">
        <f t="shared" si="5"/>
        <v>-29.14881485014245</v>
      </c>
      <c r="L37" s="57">
        <f t="shared" si="5"/>
        <v>-32.344413660434846</v>
      </c>
      <c r="M37" s="57">
        <f t="shared" si="5"/>
        <v>-36.920281477715015</v>
      </c>
      <c r="N37" s="57">
        <f t="shared" si="5"/>
        <v>-30.945580229068092</v>
      </c>
    </row>
    <row r="38" spans="1:14" ht="13.5">
      <c r="A38" s="22"/>
      <c r="D38" s="1"/>
      <c r="E38" s="1"/>
      <c r="F38" s="1"/>
      <c r="G38" s="1"/>
      <c r="H38" s="1"/>
      <c r="I38" s="1"/>
      <c r="J38" s="1"/>
      <c r="K38" s="1"/>
      <c r="N38" s="24"/>
    </row>
    <row r="39" spans="4:10" ht="12.75">
      <c r="D39" s="1"/>
      <c r="E39" s="1"/>
      <c r="F39" s="1"/>
      <c r="G39" s="1"/>
      <c r="H39" s="1"/>
      <c r="I39" s="1"/>
      <c r="J39" s="1"/>
    </row>
    <row r="40" spans="4:10" ht="12.75">
      <c r="D40" s="1"/>
      <c r="E40" s="1"/>
      <c r="F40" s="1"/>
      <c r="G40" s="1"/>
      <c r="H40" s="1"/>
      <c r="I40" s="1"/>
      <c r="J40" s="1"/>
    </row>
    <row r="41" spans="4:10" ht="12.75">
      <c r="D41" s="1"/>
      <c r="E41" s="1"/>
      <c r="F41" s="1"/>
      <c r="G41" s="1"/>
      <c r="H41" s="1"/>
      <c r="I41" s="1"/>
      <c r="J41" s="1"/>
    </row>
    <row r="42" spans="4:10" ht="12.75">
      <c r="D42" s="1"/>
      <c r="E42" s="1"/>
      <c r="F42" s="1"/>
      <c r="G42" s="1"/>
      <c r="H42" s="1"/>
      <c r="I42" s="1"/>
      <c r="J42" s="1"/>
    </row>
    <row r="43" spans="4:10" ht="12.75">
      <c r="D43" s="1"/>
      <c r="E43" s="1"/>
      <c r="F43" s="1"/>
      <c r="G43" s="1"/>
      <c r="H43" s="1"/>
      <c r="I43" s="1"/>
      <c r="J43" s="1"/>
    </row>
    <row r="44" spans="4:10" ht="12.75"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6" right="0.59" top="0.984251968503937" bottom="0.984251968503937" header="0.5118110236220472" footer="0.5118110236220472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  <col min="15" max="39" width="8.875" style="1" customWidth="1"/>
  </cols>
  <sheetData>
    <row r="1" spans="1:20" ht="12.75">
      <c r="A1" s="13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</row>
    <row r="2" spans="4:13" ht="12.75" customHeight="1" thickBot="1">
      <c r="D2" s="1"/>
      <c r="E2" s="1"/>
      <c r="F2" s="1"/>
      <c r="G2" s="1"/>
      <c r="H2" s="1"/>
      <c r="I2" s="1"/>
      <c r="J2" s="1"/>
      <c r="K2" s="1"/>
      <c r="L2" s="1"/>
      <c r="M2" s="1"/>
    </row>
    <row r="3" spans="1:39" s="26" customFormat="1" ht="13.5" thickBot="1">
      <c r="A3" s="66"/>
      <c r="B3" s="58">
        <v>35431</v>
      </c>
      <c r="C3" s="25">
        <v>35462</v>
      </c>
      <c r="D3" s="58">
        <v>35490</v>
      </c>
      <c r="E3" s="59">
        <v>35521</v>
      </c>
      <c r="F3" s="60">
        <v>35551</v>
      </c>
      <c r="G3" s="25">
        <v>35582</v>
      </c>
      <c r="H3" s="58">
        <v>35612</v>
      </c>
      <c r="I3" s="61">
        <v>35643</v>
      </c>
      <c r="J3" s="58">
        <v>35674</v>
      </c>
      <c r="K3" s="61">
        <v>35704</v>
      </c>
      <c r="L3" s="58">
        <v>35735</v>
      </c>
      <c r="M3" s="25">
        <v>35765</v>
      </c>
      <c r="N3" s="58">
        <v>35796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</row>
    <row r="4" spans="1:14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</row>
    <row r="5" spans="1:14" ht="13.5">
      <c r="A5" s="23" t="s">
        <v>0</v>
      </c>
      <c r="B5" s="45">
        <f aca="true" t="shared" si="0" ref="B5:N5">B7+B8</f>
        <v>130.91146809999998</v>
      </c>
      <c r="C5" s="45">
        <f t="shared" si="0"/>
        <v>123.8581345</v>
      </c>
      <c r="D5" s="45">
        <f t="shared" si="0"/>
        <v>130.1627638</v>
      </c>
      <c r="E5" s="30">
        <f t="shared" si="0"/>
        <v>136.30038100000002</v>
      </c>
      <c r="F5" s="29">
        <f t="shared" si="0"/>
        <v>145.66526589999998</v>
      </c>
      <c r="G5" s="45">
        <f t="shared" si="0"/>
        <v>148.2416544</v>
      </c>
      <c r="H5" s="45">
        <f t="shared" si="0"/>
        <v>167.02850769999998</v>
      </c>
      <c r="I5" s="30">
        <f t="shared" si="0"/>
        <v>171.4192119</v>
      </c>
      <c r="J5" s="45">
        <f t="shared" si="0"/>
        <v>174.7368937</v>
      </c>
      <c r="K5" s="30">
        <f t="shared" si="0"/>
        <v>169.77704740000004</v>
      </c>
      <c r="L5" s="45">
        <f t="shared" si="0"/>
        <v>170.56141990000006</v>
      </c>
      <c r="M5" s="45">
        <f t="shared" si="0"/>
        <v>164.1520569</v>
      </c>
      <c r="N5" s="54">
        <f t="shared" si="0"/>
        <v>164.5301897</v>
      </c>
    </row>
    <row r="6" spans="1:14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</row>
    <row r="7" spans="1:14" ht="12.75">
      <c r="A7" s="7" t="s">
        <v>1</v>
      </c>
      <c r="B7" s="19">
        <v>108.5960873</v>
      </c>
      <c r="C7" s="19">
        <v>100.73874160000001</v>
      </c>
      <c r="D7" s="19">
        <v>106.55908199999999</v>
      </c>
      <c r="E7" s="2">
        <v>110.7463187</v>
      </c>
      <c r="F7" s="11">
        <v>120.11766289999998</v>
      </c>
      <c r="G7" s="19">
        <v>125.31240639999999</v>
      </c>
      <c r="H7" s="19">
        <v>143.20901769999998</v>
      </c>
      <c r="I7" s="2">
        <v>146.42079389999998</v>
      </c>
      <c r="J7" s="53">
        <v>148.1266604</v>
      </c>
      <c r="K7" s="28">
        <v>141.82873050000003</v>
      </c>
      <c r="L7" s="19">
        <v>142.41386490000005</v>
      </c>
      <c r="M7" s="19">
        <v>135.58518389999998</v>
      </c>
      <c r="N7" s="53">
        <v>137.0178237</v>
      </c>
    </row>
    <row r="8" spans="1:14" ht="12.75">
      <c r="A8" s="7" t="s">
        <v>2</v>
      </c>
      <c r="B8" s="19">
        <v>22.3153808</v>
      </c>
      <c r="C8" s="19">
        <v>23.119392899999998</v>
      </c>
      <c r="D8" s="19">
        <v>23.6036818</v>
      </c>
      <c r="E8" s="2">
        <v>25.554062300000002</v>
      </c>
      <c r="F8" s="11">
        <v>25.547603</v>
      </c>
      <c r="G8" s="19">
        <v>22.929248</v>
      </c>
      <c r="H8" s="19">
        <v>23.819490000000002</v>
      </c>
      <c r="I8" s="2">
        <v>24.998418</v>
      </c>
      <c r="J8" s="53">
        <v>26.6102333</v>
      </c>
      <c r="K8" s="28">
        <v>27.9483169</v>
      </c>
      <c r="L8" s="19">
        <v>28.147555</v>
      </c>
      <c r="M8" s="19">
        <v>28.566873</v>
      </c>
      <c r="N8" s="53">
        <v>27.512366</v>
      </c>
    </row>
    <row r="9" spans="1:14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</row>
    <row r="10" spans="1:14" ht="13.5">
      <c r="A10" s="23" t="s">
        <v>45</v>
      </c>
      <c r="B10" s="45">
        <v>9.522056000000013</v>
      </c>
      <c r="C10" s="45">
        <v>3.147515999999992</v>
      </c>
      <c r="D10" s="45">
        <v>6.5902679999999965</v>
      </c>
      <c r="E10" s="30">
        <v>11.326276000000012</v>
      </c>
      <c r="F10" s="29">
        <v>23.492112000000027</v>
      </c>
      <c r="G10" s="45">
        <v>31.287232000000014</v>
      </c>
      <c r="H10" s="45">
        <v>60.91258</v>
      </c>
      <c r="I10" s="30">
        <v>62.141339999999964</v>
      </c>
      <c r="J10" s="54">
        <v>60.88700399999998</v>
      </c>
      <c r="K10" s="31">
        <v>52.69823599999996</v>
      </c>
      <c r="L10" s="45">
        <v>51.16867999999998</v>
      </c>
      <c r="M10" s="45">
        <v>17.832587999999973</v>
      </c>
      <c r="N10" s="54">
        <v>23.348107999999957</v>
      </c>
    </row>
    <row r="11" spans="1:39" s="17" customFormat="1" ht="13.5">
      <c r="A11" s="41"/>
      <c r="B11" s="46"/>
      <c r="C11" s="46"/>
      <c r="D11" s="46"/>
      <c r="E11" s="15"/>
      <c r="F11" s="16"/>
      <c r="G11" s="46"/>
      <c r="H11" s="46"/>
      <c r="I11" s="15"/>
      <c r="J11" s="52"/>
      <c r="K11" s="21"/>
      <c r="L11" s="46"/>
      <c r="M11" s="19"/>
      <c r="N11" s="5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16" ht="13.5">
      <c r="A12" s="23" t="s">
        <v>5</v>
      </c>
      <c r="B12" s="45">
        <f aca="true" t="shared" si="1" ref="B12:N12">B5-B10</f>
        <v>121.38941209999996</v>
      </c>
      <c r="C12" s="45">
        <f t="shared" si="1"/>
        <v>120.71061850000001</v>
      </c>
      <c r="D12" s="45">
        <f t="shared" si="1"/>
        <v>123.5724958</v>
      </c>
      <c r="E12" s="30">
        <f t="shared" si="1"/>
        <v>124.97410500000001</v>
      </c>
      <c r="F12" s="29">
        <f t="shared" si="1"/>
        <v>122.17315389999996</v>
      </c>
      <c r="G12" s="45">
        <f t="shared" si="1"/>
        <v>116.95442239999997</v>
      </c>
      <c r="H12" s="45">
        <f t="shared" si="1"/>
        <v>106.11592769999999</v>
      </c>
      <c r="I12" s="30">
        <f t="shared" si="1"/>
        <v>109.27787190000004</v>
      </c>
      <c r="J12" s="54">
        <f t="shared" si="1"/>
        <v>113.8498897</v>
      </c>
      <c r="K12" s="31">
        <f t="shared" si="1"/>
        <v>117.07881140000009</v>
      </c>
      <c r="L12" s="45">
        <f t="shared" si="1"/>
        <v>119.39273990000008</v>
      </c>
      <c r="M12" s="45">
        <f t="shared" si="1"/>
        <v>146.3194689</v>
      </c>
      <c r="N12" s="54">
        <f t="shared" si="1"/>
        <v>141.18208170000003</v>
      </c>
      <c r="O12" s="81"/>
      <c r="P12" s="8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14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</row>
    <row r="15" spans="1:14" ht="12.75">
      <c r="A15" s="23" t="s">
        <v>7</v>
      </c>
      <c r="B15" s="47">
        <f aca="true" t="shared" si="2" ref="B15:N15">B17+B25+B27</f>
        <v>161.83153885954184</v>
      </c>
      <c r="C15" s="47">
        <f t="shared" si="2"/>
        <v>159.45785649219832</v>
      </c>
      <c r="D15" s="47">
        <f t="shared" si="2"/>
        <v>161.35049491327536</v>
      </c>
      <c r="E15" s="33">
        <f t="shared" si="2"/>
        <v>162.17776019082598</v>
      </c>
      <c r="F15" s="32">
        <f t="shared" si="2"/>
        <v>159.71598110962864</v>
      </c>
      <c r="G15" s="47">
        <f t="shared" si="2"/>
        <v>160.44005161303528</v>
      </c>
      <c r="H15" s="47">
        <f t="shared" si="2"/>
        <v>149.7846933802957</v>
      </c>
      <c r="I15" s="33">
        <f t="shared" si="2"/>
        <v>150.3416441408672</v>
      </c>
      <c r="J15" s="55">
        <f t="shared" si="2"/>
        <v>153.81093011067995</v>
      </c>
      <c r="K15" s="34">
        <f t="shared" si="2"/>
        <v>159.13003467679357</v>
      </c>
      <c r="L15" s="47">
        <f t="shared" si="2"/>
        <v>162.65770765945837</v>
      </c>
      <c r="M15" s="47">
        <f t="shared" si="2"/>
        <v>190.67838231668645</v>
      </c>
      <c r="N15" s="55">
        <f t="shared" si="2"/>
        <v>188.21665888668883</v>
      </c>
    </row>
    <row r="16" spans="1:14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</row>
    <row r="17" spans="1:17" ht="12.75">
      <c r="A17" s="68" t="s">
        <v>18</v>
      </c>
      <c r="B17" s="47">
        <f>B20+B23</f>
        <v>166.18358885954183</v>
      </c>
      <c r="C17" s="47">
        <f aca="true" t="shared" si="3" ref="C17:N17">C20+C23</f>
        <v>164.83823649219832</v>
      </c>
      <c r="D17" s="47">
        <f t="shared" si="3"/>
        <v>166.37793491327537</v>
      </c>
      <c r="E17" s="47">
        <f t="shared" si="3"/>
        <v>167.370310190826</v>
      </c>
      <c r="F17" s="47">
        <f t="shared" si="3"/>
        <v>165.84937110962863</v>
      </c>
      <c r="G17" s="47">
        <f t="shared" si="3"/>
        <v>166.3200116130353</v>
      </c>
      <c r="H17" s="47">
        <f t="shared" si="3"/>
        <v>156.4766533802957</v>
      </c>
      <c r="I17" s="47">
        <f t="shared" si="3"/>
        <v>157.36477414086718</v>
      </c>
      <c r="J17" s="47">
        <f t="shared" si="3"/>
        <v>161.06816011067994</v>
      </c>
      <c r="K17" s="47">
        <f t="shared" si="3"/>
        <v>166.53444467679358</v>
      </c>
      <c r="L17" s="47">
        <f t="shared" si="3"/>
        <v>171.28601765945837</v>
      </c>
      <c r="M17" s="47">
        <f t="shared" si="3"/>
        <v>198.98786231668646</v>
      </c>
      <c r="N17" s="47">
        <f t="shared" si="3"/>
        <v>196.37288888668883</v>
      </c>
      <c r="O17" s="3"/>
      <c r="P17" s="3"/>
      <c r="Q17" s="3"/>
    </row>
    <row r="18" spans="1:14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</row>
    <row r="19" spans="1:14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</row>
    <row r="20" spans="1:14" ht="12.75">
      <c r="A20" s="9" t="s">
        <v>32</v>
      </c>
      <c r="B20" s="46">
        <v>111.69393340000003</v>
      </c>
      <c r="C20" s="46">
        <v>112.56087999999998</v>
      </c>
      <c r="D20" s="46">
        <v>110.98515699999999</v>
      </c>
      <c r="E20" s="15">
        <v>111.28694670499998</v>
      </c>
      <c r="F20" s="16">
        <v>110.39786946500001</v>
      </c>
      <c r="G20" s="46">
        <v>107.537029465</v>
      </c>
      <c r="H20" s="46">
        <v>99.34206246500003</v>
      </c>
      <c r="I20" s="2">
        <v>98.17409746500002</v>
      </c>
      <c r="J20" s="53">
        <v>102.18887946500001</v>
      </c>
      <c r="K20" s="28">
        <v>105.64130446499998</v>
      </c>
      <c r="L20" s="19">
        <v>108.058727465</v>
      </c>
      <c r="M20" s="19">
        <v>136.45473346499998</v>
      </c>
      <c r="N20" s="53">
        <v>135.32468599999999</v>
      </c>
    </row>
    <row r="21" spans="1:14" ht="12.75">
      <c r="A21" s="9"/>
      <c r="B21" s="46"/>
      <c r="C21" s="46"/>
      <c r="D21" s="46"/>
      <c r="E21" s="15"/>
      <c r="F21" s="16"/>
      <c r="G21" s="46"/>
      <c r="H21" s="46"/>
      <c r="I21" s="2"/>
      <c r="J21" s="53"/>
      <c r="K21" s="28"/>
      <c r="L21" s="19"/>
      <c r="M21" s="19"/>
      <c r="N21" s="53"/>
    </row>
    <row r="22" spans="1:14" ht="12.75">
      <c r="A22" s="9"/>
      <c r="B22" s="46"/>
      <c r="C22" s="46"/>
      <c r="D22" s="46"/>
      <c r="E22" s="15"/>
      <c r="F22" s="16"/>
      <c r="G22" s="46"/>
      <c r="H22" s="46"/>
      <c r="I22" s="2"/>
      <c r="J22" s="53"/>
      <c r="K22" s="28"/>
      <c r="L22" s="19"/>
      <c r="M22" s="19"/>
      <c r="N22" s="53"/>
    </row>
    <row r="23" spans="1:14" ht="12.75">
      <c r="A23" s="7" t="s">
        <v>10</v>
      </c>
      <c r="B23" s="19">
        <v>54.4896554595418</v>
      </c>
      <c r="C23" s="19">
        <v>52.27735649219834</v>
      </c>
      <c r="D23" s="19">
        <v>55.39277791327538</v>
      </c>
      <c r="E23" s="2">
        <v>56.08336348582602</v>
      </c>
      <c r="F23" s="11">
        <v>55.451501644628635</v>
      </c>
      <c r="G23" s="19">
        <v>58.78298214803528</v>
      </c>
      <c r="H23" s="19">
        <v>57.134590915295654</v>
      </c>
      <c r="I23" s="2">
        <v>59.190676675867174</v>
      </c>
      <c r="J23" s="53">
        <v>58.879280645679934</v>
      </c>
      <c r="K23" s="28">
        <v>60.893140211793614</v>
      </c>
      <c r="L23" s="19">
        <v>63.22729019445836</v>
      </c>
      <c r="M23" s="19">
        <v>62.5331288516865</v>
      </c>
      <c r="N23" s="53">
        <v>61.048202886688834</v>
      </c>
    </row>
    <row r="24" spans="1:14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</row>
    <row r="25" spans="1:18" ht="13.5">
      <c r="A25" s="43" t="s">
        <v>11</v>
      </c>
      <c r="B25" s="48">
        <v>-2.0794699999999997</v>
      </c>
      <c r="C25" s="48">
        <v>-2.7901</v>
      </c>
      <c r="D25" s="48">
        <v>-2.59263</v>
      </c>
      <c r="E25" s="36">
        <v>-2.9653</v>
      </c>
      <c r="F25" s="35">
        <v>-3.61122</v>
      </c>
      <c r="G25" s="48">
        <v>-3.6584</v>
      </c>
      <c r="H25" s="48">
        <v>-4.24035</v>
      </c>
      <c r="I25" s="33">
        <v>-4.16526</v>
      </c>
      <c r="J25" s="55">
        <v>-4.16689</v>
      </c>
      <c r="K25" s="34">
        <v>-4.13855</v>
      </c>
      <c r="L25" s="47">
        <v>-5.052239999999999</v>
      </c>
      <c r="M25" s="47">
        <v>-4.42213</v>
      </c>
      <c r="N25" s="55">
        <v>-3.6281</v>
      </c>
      <c r="O25" s="3"/>
      <c r="P25" s="3"/>
      <c r="Q25" s="3"/>
      <c r="R25" s="3"/>
    </row>
    <row r="26" spans="1:14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</row>
    <row r="27" spans="1:20" ht="13.5">
      <c r="A27" s="43" t="s">
        <v>13</v>
      </c>
      <c r="B27" s="48">
        <v>-2.27258</v>
      </c>
      <c r="C27" s="48">
        <v>-2.5902800000000004</v>
      </c>
      <c r="D27" s="48">
        <v>-2.43481</v>
      </c>
      <c r="E27" s="36">
        <v>-2.22725</v>
      </c>
      <c r="F27" s="35">
        <v>-2.52217</v>
      </c>
      <c r="G27" s="48">
        <v>-2.2215599999999998</v>
      </c>
      <c r="H27" s="48">
        <v>-2.45161</v>
      </c>
      <c r="I27" s="33">
        <v>-2.8578699999999997</v>
      </c>
      <c r="J27" s="55">
        <v>-3.0903400000000003</v>
      </c>
      <c r="K27" s="34">
        <v>-3.26586</v>
      </c>
      <c r="L27" s="47">
        <v>-3.57607</v>
      </c>
      <c r="M27" s="47">
        <v>-3.88735</v>
      </c>
      <c r="N27" s="55">
        <v>-4.52813</v>
      </c>
      <c r="O27" s="3"/>
      <c r="P27" s="3"/>
      <c r="Q27" s="3"/>
      <c r="R27" s="3"/>
      <c r="S27" s="3"/>
      <c r="T27" s="3"/>
    </row>
    <row r="28" spans="1:14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</row>
    <row r="29" spans="1:14" ht="12.75">
      <c r="A29" s="23" t="s">
        <v>57</v>
      </c>
      <c r="B29" s="47">
        <f>B30+B31+B32</f>
        <v>-11.351249999999995</v>
      </c>
      <c r="C29" s="47">
        <f aca="true" t="shared" si="4" ref="C29:N29">C30+C31+C32</f>
        <v>-10.434930000000001</v>
      </c>
      <c r="D29" s="47">
        <f t="shared" si="4"/>
        <v>-10.81633</v>
      </c>
      <c r="E29" s="47">
        <f t="shared" si="4"/>
        <v>-12.194635000000002</v>
      </c>
      <c r="F29" s="47">
        <f t="shared" si="4"/>
        <v>-12.195116000000002</v>
      </c>
      <c r="G29" s="47">
        <f t="shared" si="4"/>
        <v>-15.890994</v>
      </c>
      <c r="H29" s="47">
        <f t="shared" si="4"/>
        <v>-15.436788000000004</v>
      </c>
      <c r="I29" s="47">
        <f t="shared" si="4"/>
        <v>-13.564580000000001</v>
      </c>
      <c r="J29" s="47">
        <f t="shared" si="4"/>
        <v>-14.962966999999999</v>
      </c>
      <c r="K29" s="47">
        <f t="shared" si="4"/>
        <v>-16.028457</v>
      </c>
      <c r="L29" s="47">
        <f t="shared" si="4"/>
        <v>-15.980984000000005</v>
      </c>
      <c r="M29" s="47">
        <f t="shared" si="4"/>
        <v>-11.280601999999996</v>
      </c>
      <c r="N29" s="47">
        <f t="shared" si="4"/>
        <v>-21.470068000000005</v>
      </c>
    </row>
    <row r="30" spans="1:14" ht="12.75">
      <c r="A30" s="7" t="s">
        <v>39</v>
      </c>
      <c r="B30" s="19">
        <v>6.402700000000001</v>
      </c>
      <c r="C30" s="19">
        <v>5.56407</v>
      </c>
      <c r="D30" s="19">
        <v>5.86317</v>
      </c>
      <c r="E30" s="2">
        <v>5.598064999999999</v>
      </c>
      <c r="F30" s="11">
        <v>4.506884</v>
      </c>
      <c r="G30" s="19">
        <v>3.328606</v>
      </c>
      <c r="H30" s="19">
        <v>4.409611999999999</v>
      </c>
      <c r="I30" s="2">
        <v>4.02332</v>
      </c>
      <c r="J30" s="53">
        <v>3.3619330000000005</v>
      </c>
      <c r="K30" s="28">
        <v>4.687949000000001</v>
      </c>
      <c r="L30" s="19">
        <v>6.313055</v>
      </c>
      <c r="M30" s="19">
        <v>11.709183000000001</v>
      </c>
      <c r="N30" s="53">
        <v>10.008944</v>
      </c>
    </row>
    <row r="31" spans="1:14" ht="12.75">
      <c r="A31" s="7" t="s">
        <v>37</v>
      </c>
      <c r="B31" s="19">
        <v>-17.753949999999996</v>
      </c>
      <c r="C31" s="19">
        <v>-15.999000000000002</v>
      </c>
      <c r="D31" s="19">
        <v>-16.6795</v>
      </c>
      <c r="E31" s="2">
        <v>-17.7927</v>
      </c>
      <c r="F31" s="11">
        <v>-16.702</v>
      </c>
      <c r="G31" s="19">
        <v>-19.2196</v>
      </c>
      <c r="H31" s="19">
        <v>-19.846400000000003</v>
      </c>
      <c r="I31" s="2">
        <v>-17.5879</v>
      </c>
      <c r="J31" s="53">
        <v>-18.3249</v>
      </c>
      <c r="K31" s="28">
        <v>-20.716406</v>
      </c>
      <c r="L31" s="19">
        <v>-22.294039000000005</v>
      </c>
      <c r="M31" s="19">
        <v>-22.939784999999997</v>
      </c>
      <c r="N31" s="53">
        <v>-31.429012000000004</v>
      </c>
    </row>
    <row r="32" spans="1:14" ht="12.75">
      <c r="A32" s="7" t="s">
        <v>38</v>
      </c>
      <c r="B32" s="73">
        <v>0</v>
      </c>
      <c r="C32" s="73">
        <v>0</v>
      </c>
      <c r="D32" s="73">
        <v>0</v>
      </c>
      <c r="E32" s="74">
        <v>0</v>
      </c>
      <c r="F32" s="75">
        <v>0</v>
      </c>
      <c r="G32" s="73">
        <v>0</v>
      </c>
      <c r="H32" s="73">
        <v>0</v>
      </c>
      <c r="I32" s="74">
        <v>0</v>
      </c>
      <c r="J32" s="76">
        <v>0</v>
      </c>
      <c r="K32" s="91">
        <v>0</v>
      </c>
      <c r="L32" s="73">
        <v>0</v>
      </c>
      <c r="M32" s="19">
        <v>-0.05</v>
      </c>
      <c r="N32" s="53">
        <v>-0.05</v>
      </c>
    </row>
    <row r="33" spans="1:14" ht="12.75">
      <c r="A33" s="7"/>
      <c r="B33" s="19"/>
      <c r="C33" s="19"/>
      <c r="D33" s="19"/>
      <c r="E33" s="2"/>
      <c r="F33" s="11"/>
      <c r="G33" s="19"/>
      <c r="H33" s="19"/>
      <c r="I33" s="2"/>
      <c r="J33" s="53"/>
      <c r="K33" s="28"/>
      <c r="L33" s="19"/>
      <c r="M33" s="19"/>
      <c r="N33" s="53"/>
    </row>
    <row r="34" spans="1:14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</row>
    <row r="35" spans="1:14" ht="12.75">
      <c r="A35" s="8"/>
      <c r="B35" s="14"/>
      <c r="C35" s="14"/>
      <c r="D35" s="14"/>
      <c r="E35" s="5"/>
      <c r="F35" s="12"/>
      <c r="G35" s="14"/>
      <c r="H35" s="14"/>
      <c r="I35" s="5"/>
      <c r="J35" s="56"/>
      <c r="K35" s="37"/>
      <c r="L35" s="14"/>
      <c r="M35" s="14"/>
      <c r="N35" s="56"/>
    </row>
    <row r="36" spans="1:14" ht="12.75">
      <c r="A36" s="8" t="s">
        <v>20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</row>
    <row r="37" spans="1:14" ht="13.5" thickBot="1">
      <c r="A37" s="10" t="s">
        <v>17</v>
      </c>
      <c r="B37" s="49">
        <f>B12-B15-B29</f>
        <v>-29.090876759541885</v>
      </c>
      <c r="C37" s="49">
        <f aca="true" t="shared" si="5" ref="C37:N37">C12-C15-C29</f>
        <v>-28.312307992198306</v>
      </c>
      <c r="D37" s="49">
        <f t="shared" si="5"/>
        <v>-26.961669113275356</v>
      </c>
      <c r="E37" s="49">
        <f t="shared" si="5"/>
        <v>-25.009020190825968</v>
      </c>
      <c r="F37" s="49">
        <f t="shared" si="5"/>
        <v>-25.34771120962868</v>
      </c>
      <c r="G37" s="49">
        <f t="shared" si="5"/>
        <v>-27.59463521303531</v>
      </c>
      <c r="H37" s="49">
        <f t="shared" si="5"/>
        <v>-28.231977680295703</v>
      </c>
      <c r="I37" s="49">
        <f t="shared" si="5"/>
        <v>-27.499192240867167</v>
      </c>
      <c r="J37" s="49">
        <f t="shared" si="5"/>
        <v>-24.998073410679943</v>
      </c>
      <c r="K37" s="49">
        <f t="shared" si="5"/>
        <v>-26.02276627679348</v>
      </c>
      <c r="L37" s="49">
        <f t="shared" si="5"/>
        <v>-27.28398375945828</v>
      </c>
      <c r="M37" s="49">
        <f t="shared" si="5"/>
        <v>-33.078311416686454</v>
      </c>
      <c r="N37" s="49">
        <f t="shared" si="5"/>
        <v>-25.564509186688802</v>
      </c>
    </row>
    <row r="38" spans="1:57" s="72" customFormat="1" ht="12">
      <c r="A38" s="7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1"/>
      <c r="AX38" s="69"/>
      <c r="AY38" s="69"/>
      <c r="AZ38" s="69"/>
      <c r="BA38" s="69"/>
      <c r="BB38" s="69"/>
      <c r="BC38" s="69"/>
      <c r="BD38" s="69"/>
      <c r="BE38" s="69"/>
    </row>
    <row r="39" spans="1:57" s="72" customFormat="1" ht="1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71"/>
      <c r="AX39" s="69"/>
      <c r="AY39" s="69"/>
      <c r="AZ39" s="69"/>
      <c r="BA39" s="69"/>
      <c r="BB39" s="69"/>
      <c r="BC39" s="69"/>
      <c r="BD39" s="69"/>
      <c r="BE39" s="69"/>
    </row>
    <row r="40" spans="1:57" s="72" customFormat="1" ht="12">
      <c r="A40" s="77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1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1"/>
      <c r="AX41" s="69"/>
      <c r="AY41" s="69"/>
      <c r="AZ41" s="69"/>
      <c r="BA41" s="69"/>
      <c r="BB41" s="69"/>
      <c r="BC41" s="69"/>
      <c r="BD41" s="69"/>
      <c r="BE41" s="69"/>
    </row>
    <row r="42" spans="4:10" ht="12.75">
      <c r="D42" s="1"/>
      <c r="E42" s="1"/>
      <c r="F42" s="1"/>
      <c r="G42" s="1"/>
      <c r="H42" s="1"/>
      <c r="I42" s="1"/>
      <c r="J42" s="1"/>
    </row>
    <row r="43" spans="4:10" ht="12.75">
      <c r="D43" s="1"/>
      <c r="E43" s="1"/>
      <c r="F43" s="1"/>
      <c r="G43" s="1"/>
      <c r="H43" s="1"/>
      <c r="I43" s="1"/>
      <c r="J43" s="1"/>
    </row>
    <row r="44" spans="4:10" ht="12.75"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6" right="0.59" top="0.984251968503937" bottom="0.984251968503937" header="0.5118110236220472" footer="0.5118110236220472"/>
  <pageSetup fitToHeight="1" fitToWidth="1" horizontalDpi="180" verticalDpi="18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1"/>
  <sheetViews>
    <sheetView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</cols>
  <sheetData>
    <row r="1" spans="1:28" ht="12.75">
      <c r="A1" s="13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</row>
    <row r="2" spans="4:28" ht="12.75" customHeight="1" thickBot="1"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6" customFormat="1" ht="13.5" thickBot="1">
      <c r="A3" s="66"/>
      <c r="B3" s="58">
        <v>35796</v>
      </c>
      <c r="C3" s="25">
        <v>35827</v>
      </c>
      <c r="D3" s="58">
        <v>35855</v>
      </c>
      <c r="E3" s="59">
        <v>35886</v>
      </c>
      <c r="F3" s="60">
        <v>35916</v>
      </c>
      <c r="G3" s="25">
        <v>35947</v>
      </c>
      <c r="H3" s="58">
        <v>35977</v>
      </c>
      <c r="I3" s="61">
        <v>36008</v>
      </c>
      <c r="J3" s="58">
        <v>36039</v>
      </c>
      <c r="K3" s="61">
        <v>36069</v>
      </c>
      <c r="L3" s="58">
        <v>36100</v>
      </c>
      <c r="M3" s="25">
        <v>36130</v>
      </c>
      <c r="N3" s="58">
        <v>36161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>
      <c r="A5" s="23" t="s">
        <v>0</v>
      </c>
      <c r="B5" s="45">
        <f aca="true" t="shared" si="0" ref="B5:N5">B7+B8</f>
        <v>164.5301968</v>
      </c>
      <c r="C5" s="45">
        <f t="shared" si="0"/>
        <v>151.39437900000001</v>
      </c>
      <c r="D5" s="45">
        <f t="shared" si="0"/>
        <v>152.781456</v>
      </c>
      <c r="E5" s="30">
        <f t="shared" si="0"/>
        <v>152.879945</v>
      </c>
      <c r="F5" s="29">
        <f t="shared" si="0"/>
        <v>161.687568</v>
      </c>
      <c r="G5" s="45">
        <f t="shared" si="0"/>
        <v>163.24095800000003</v>
      </c>
      <c r="H5" s="45">
        <f t="shared" si="0"/>
        <v>163.232481</v>
      </c>
      <c r="I5" s="30">
        <f t="shared" si="0"/>
        <v>161.349909</v>
      </c>
      <c r="J5" s="45">
        <f t="shared" si="0"/>
        <v>161.71178899999998</v>
      </c>
      <c r="K5" s="30">
        <f t="shared" si="0"/>
        <v>175.16295100000002</v>
      </c>
      <c r="L5" s="45">
        <f t="shared" si="0"/>
        <v>187.15919499999998</v>
      </c>
      <c r="M5" s="45">
        <f t="shared" si="0"/>
        <v>191.822294</v>
      </c>
      <c r="N5" s="54">
        <f t="shared" si="0"/>
        <v>210.38884499999998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7" t="s">
        <v>1</v>
      </c>
      <c r="B7" s="19">
        <v>137.0178237</v>
      </c>
      <c r="C7" s="19">
        <v>124.592265</v>
      </c>
      <c r="D7" s="19">
        <v>128.02805899999998</v>
      </c>
      <c r="E7" s="2">
        <v>127.174875</v>
      </c>
      <c r="F7" s="11">
        <v>135.939546</v>
      </c>
      <c r="G7" s="19">
        <v>137.42465900000002</v>
      </c>
      <c r="H7" s="19">
        <v>137.73117000000002</v>
      </c>
      <c r="I7" s="2">
        <v>136.527626</v>
      </c>
      <c r="J7" s="53">
        <v>140.826474</v>
      </c>
      <c r="K7" s="28">
        <v>161.781584</v>
      </c>
      <c r="L7" s="19">
        <v>174.150615</v>
      </c>
      <c r="M7" s="19">
        <v>177.686328</v>
      </c>
      <c r="N7" s="53">
        <v>197.87971999999996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7" t="s">
        <v>2</v>
      </c>
      <c r="B8" s="19">
        <v>27.5123731</v>
      </c>
      <c r="C8" s="19">
        <v>26.802114000000003</v>
      </c>
      <c r="D8" s="19">
        <v>24.753397</v>
      </c>
      <c r="E8" s="2">
        <v>25.70507</v>
      </c>
      <c r="F8" s="11">
        <v>25.748022000000002</v>
      </c>
      <c r="G8" s="19">
        <v>25.816299</v>
      </c>
      <c r="H8" s="19">
        <v>25.501311</v>
      </c>
      <c r="I8" s="2">
        <v>24.822283</v>
      </c>
      <c r="J8" s="53">
        <v>20.885315</v>
      </c>
      <c r="K8" s="28">
        <v>13.381367000000001</v>
      </c>
      <c r="L8" s="19">
        <v>13.00858</v>
      </c>
      <c r="M8" s="19">
        <v>14.135966</v>
      </c>
      <c r="N8" s="53">
        <v>12.509125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23" t="s">
        <v>22</v>
      </c>
      <c r="B10" s="45">
        <v>22.441200000000006</v>
      </c>
      <c r="C10" s="45">
        <v>5.178600000000002</v>
      </c>
      <c r="D10" s="45">
        <v>2.989799999999996</v>
      </c>
      <c r="E10" s="30">
        <v>14.147399999999987</v>
      </c>
      <c r="F10" s="29">
        <v>8.281799999999985</v>
      </c>
      <c r="G10" s="45">
        <v>0.219</v>
      </c>
      <c r="H10" s="45">
        <v>9.151799999999996</v>
      </c>
      <c r="I10" s="30">
        <v>-5.275799999999996</v>
      </c>
      <c r="J10" s="54">
        <v>-40.5828</v>
      </c>
      <c r="K10" s="31">
        <v>-40.132200000000005</v>
      </c>
      <c r="L10" s="45">
        <v>-33.788399999999996</v>
      </c>
      <c r="M10" s="45">
        <v>-37.7484</v>
      </c>
      <c r="N10" s="54">
        <v>-38.936400000000006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7" customFormat="1" ht="13.5">
      <c r="A11" s="41"/>
      <c r="B11" s="46"/>
      <c r="C11" s="46"/>
      <c r="D11" s="46"/>
      <c r="E11" s="15"/>
      <c r="F11" s="16"/>
      <c r="G11" s="46"/>
      <c r="H11" s="46"/>
      <c r="I11" s="15"/>
      <c r="J11" s="52"/>
      <c r="K11" s="21"/>
      <c r="L11" s="46"/>
      <c r="M11" s="19"/>
      <c r="N11" s="5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>
      <c r="A12" s="23" t="s">
        <v>5</v>
      </c>
      <c r="B12" s="45">
        <f aca="true" t="shared" si="1" ref="B12:N12">B5-B10</f>
        <v>142.0889968</v>
      </c>
      <c r="C12" s="45">
        <f t="shared" si="1"/>
        <v>146.21577900000003</v>
      </c>
      <c r="D12" s="45">
        <f t="shared" si="1"/>
        <v>149.791656</v>
      </c>
      <c r="E12" s="30">
        <f t="shared" si="1"/>
        <v>138.73254500000002</v>
      </c>
      <c r="F12" s="29">
        <f t="shared" si="1"/>
        <v>153.40576800000002</v>
      </c>
      <c r="G12" s="45">
        <f t="shared" si="1"/>
        <v>163.02195800000004</v>
      </c>
      <c r="H12" s="45">
        <f t="shared" si="1"/>
        <v>154.080681</v>
      </c>
      <c r="I12" s="30">
        <f t="shared" si="1"/>
        <v>166.625709</v>
      </c>
      <c r="J12" s="54">
        <f t="shared" si="1"/>
        <v>202.29458899999997</v>
      </c>
      <c r="K12" s="31">
        <f t="shared" si="1"/>
        <v>215.29515100000003</v>
      </c>
      <c r="L12" s="45">
        <f t="shared" si="1"/>
        <v>220.94759499999998</v>
      </c>
      <c r="M12" s="45">
        <f t="shared" si="1"/>
        <v>229.570694</v>
      </c>
      <c r="N12" s="54">
        <f t="shared" si="1"/>
        <v>249.325245</v>
      </c>
      <c r="O12" s="81"/>
      <c r="P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</row>
    <row r="14" spans="1:28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23" t="s">
        <v>7</v>
      </c>
      <c r="B15" s="47">
        <f aca="true" t="shared" si="2" ref="B15:N15">B17+B25+B27</f>
        <v>191.7765865195896</v>
      </c>
      <c r="C15" s="47">
        <f t="shared" si="2"/>
        <v>197.60365597417794</v>
      </c>
      <c r="D15" s="47">
        <f t="shared" si="2"/>
        <v>198.70266823076247</v>
      </c>
      <c r="E15" s="33">
        <f t="shared" si="2"/>
        <v>198.86285796469053</v>
      </c>
      <c r="F15" s="32">
        <f t="shared" si="2"/>
        <v>204.86520886937976</v>
      </c>
      <c r="G15" s="47">
        <f t="shared" si="2"/>
        <v>208.55791481512938</v>
      </c>
      <c r="H15" s="47">
        <f t="shared" si="2"/>
        <v>203.90868555760963</v>
      </c>
      <c r="I15" s="33">
        <f t="shared" si="2"/>
        <v>229.48286777135473</v>
      </c>
      <c r="J15" s="55">
        <f t="shared" si="2"/>
        <v>242.9828338468552</v>
      </c>
      <c r="K15" s="34">
        <f t="shared" si="2"/>
        <v>265.9453149356482</v>
      </c>
      <c r="L15" s="47">
        <f t="shared" si="2"/>
        <v>269.1400660029819</v>
      </c>
      <c r="M15" s="47">
        <f t="shared" si="2"/>
        <v>276.1666746587277</v>
      </c>
      <c r="N15" s="55">
        <f t="shared" si="2"/>
        <v>277.0237612424114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68" t="s">
        <v>18</v>
      </c>
      <c r="B17" s="47">
        <f>B20+B23</f>
        <v>199.9328165195896</v>
      </c>
      <c r="C17" s="47">
        <f aca="true" t="shared" si="3" ref="C17:N17">C20+C23</f>
        <v>203.60511597417792</v>
      </c>
      <c r="D17" s="47">
        <f t="shared" si="3"/>
        <v>204.21673823076247</v>
      </c>
      <c r="E17" s="47">
        <f t="shared" si="3"/>
        <v>204.01970796469053</v>
      </c>
      <c r="F17" s="47">
        <f t="shared" si="3"/>
        <v>209.73013886937974</v>
      </c>
      <c r="G17" s="47">
        <f t="shared" si="3"/>
        <v>213.29479481512936</v>
      </c>
      <c r="H17" s="47">
        <f t="shared" si="3"/>
        <v>208.50958555760963</v>
      </c>
      <c r="I17" s="47">
        <f t="shared" si="3"/>
        <v>233.18818777135473</v>
      </c>
      <c r="J17" s="47">
        <f t="shared" si="3"/>
        <v>246.28377384685518</v>
      </c>
      <c r="K17" s="47">
        <f t="shared" si="3"/>
        <v>270.2136949356482</v>
      </c>
      <c r="L17" s="47">
        <f t="shared" si="3"/>
        <v>274.9036760029819</v>
      </c>
      <c r="M17" s="47">
        <f t="shared" si="3"/>
        <v>283.0816846587277</v>
      </c>
      <c r="N17" s="47">
        <f t="shared" si="3"/>
        <v>284.2169312424114</v>
      </c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9" t="s">
        <v>9</v>
      </c>
      <c r="B20" s="46">
        <v>134.718286</v>
      </c>
      <c r="C20" s="46">
        <v>134.127712</v>
      </c>
      <c r="D20" s="46">
        <v>134.76593499999996</v>
      </c>
      <c r="E20" s="15">
        <v>137.82060237898</v>
      </c>
      <c r="F20" s="16">
        <v>139.38478800000004</v>
      </c>
      <c r="G20" s="46">
        <v>143.344822</v>
      </c>
      <c r="H20" s="46">
        <v>142.90534699999998</v>
      </c>
      <c r="I20" s="2">
        <v>163.12170900000007</v>
      </c>
      <c r="J20" s="53">
        <v>168.88986800000004</v>
      </c>
      <c r="K20" s="28">
        <v>193.50726799999998</v>
      </c>
      <c r="L20" s="19">
        <v>204.45865399999997</v>
      </c>
      <c r="M20" s="19">
        <v>216.79348300000004</v>
      </c>
      <c r="N20" s="53">
        <v>218.429528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9"/>
      <c r="B21" s="46"/>
      <c r="C21" s="46"/>
      <c r="D21" s="46"/>
      <c r="E21" s="15"/>
      <c r="F21" s="16"/>
      <c r="G21" s="46"/>
      <c r="H21" s="46"/>
      <c r="I21" s="2"/>
      <c r="J21" s="53"/>
      <c r="K21" s="28"/>
      <c r="L21" s="19"/>
      <c r="M21" s="19"/>
      <c r="N21" s="5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9"/>
      <c r="B22" s="46"/>
      <c r="C22" s="46"/>
      <c r="D22" s="46"/>
      <c r="E22" s="15"/>
      <c r="F22" s="16"/>
      <c r="G22" s="46"/>
      <c r="H22" s="46"/>
      <c r="I22" s="2"/>
      <c r="J22" s="53"/>
      <c r="K22" s="28"/>
      <c r="L22" s="19"/>
      <c r="M22" s="19"/>
      <c r="N22" s="5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7" t="s">
        <v>23</v>
      </c>
      <c r="B23" s="19">
        <v>65.21453051958962</v>
      </c>
      <c r="C23" s="19">
        <v>69.47740397417793</v>
      </c>
      <c r="D23" s="19">
        <v>69.45080323076252</v>
      </c>
      <c r="E23" s="2">
        <v>66.19910558571053</v>
      </c>
      <c r="F23" s="11">
        <v>70.34535086937969</v>
      </c>
      <c r="G23" s="19">
        <v>69.94997281512936</v>
      </c>
      <c r="H23" s="19">
        <v>65.60423855760966</v>
      </c>
      <c r="I23" s="2">
        <v>70.06647877135467</v>
      </c>
      <c r="J23" s="53">
        <v>77.39390584685513</v>
      </c>
      <c r="K23" s="28">
        <v>76.70642693564824</v>
      </c>
      <c r="L23" s="19">
        <v>70.44502200298193</v>
      </c>
      <c r="M23" s="19">
        <v>66.28820165872762</v>
      </c>
      <c r="N23" s="53">
        <v>65.78740324241141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43" t="s">
        <v>11</v>
      </c>
      <c r="B25" s="48">
        <v>-3.6281</v>
      </c>
      <c r="C25" s="48">
        <v>-2.8034299999999996</v>
      </c>
      <c r="D25" s="48">
        <v>-2.37154</v>
      </c>
      <c r="E25" s="36">
        <v>-2.4031599999999997</v>
      </c>
      <c r="F25" s="35">
        <v>-2.2023200000000003</v>
      </c>
      <c r="G25" s="48">
        <v>-2.3365500000000003</v>
      </c>
      <c r="H25" s="48">
        <v>-2.30629</v>
      </c>
      <c r="I25" s="33">
        <v>-1.80425</v>
      </c>
      <c r="J25" s="55">
        <v>-1.4762899999999999</v>
      </c>
      <c r="K25" s="34">
        <v>-1.61867</v>
      </c>
      <c r="L25" s="47">
        <v>-2.47296</v>
      </c>
      <c r="M25" s="47">
        <v>-3.03121</v>
      </c>
      <c r="N25" s="55">
        <v>-2.1151500000000003</v>
      </c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43" t="s">
        <v>13</v>
      </c>
      <c r="B27" s="48">
        <v>-4.52813</v>
      </c>
      <c r="C27" s="48">
        <v>-3.19803</v>
      </c>
      <c r="D27" s="48">
        <v>-3.1425300000000003</v>
      </c>
      <c r="E27" s="36">
        <v>-2.75369</v>
      </c>
      <c r="F27" s="35">
        <v>-2.66261</v>
      </c>
      <c r="G27" s="48">
        <v>-2.40033</v>
      </c>
      <c r="H27" s="48">
        <v>-2.29461</v>
      </c>
      <c r="I27" s="33">
        <v>-1.90107</v>
      </c>
      <c r="J27" s="55">
        <v>-1.82465</v>
      </c>
      <c r="K27" s="34">
        <v>-2.6497100000000002</v>
      </c>
      <c r="L27" s="47">
        <v>-3.2906500000000003</v>
      </c>
      <c r="M27" s="47">
        <v>-3.8838000000000004</v>
      </c>
      <c r="N27" s="55">
        <v>-5.07802</v>
      </c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</row>
    <row r="28" spans="1:28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23" t="s">
        <v>57</v>
      </c>
      <c r="B29" s="47">
        <f>B30+B31+B32+B33</f>
        <v>-21.470068000000005</v>
      </c>
      <c r="C29" s="47">
        <f aca="true" t="shared" si="4" ref="C29:N29">C30+C31+C32+C33</f>
        <v>-16.900021</v>
      </c>
      <c r="D29" s="47">
        <f t="shared" si="4"/>
        <v>-12.238020999999998</v>
      </c>
      <c r="E29" s="47">
        <f t="shared" si="4"/>
        <v>-13.814131</v>
      </c>
      <c r="F29" s="47">
        <f t="shared" si="4"/>
        <v>-6.530530999999998</v>
      </c>
      <c r="G29" s="47">
        <f t="shared" si="4"/>
        <v>-4.668899</v>
      </c>
      <c r="H29" s="47">
        <f t="shared" si="4"/>
        <v>-2.2258330000000006</v>
      </c>
      <c r="I29" s="47">
        <f t="shared" si="4"/>
        <v>-13.242580000000004</v>
      </c>
      <c r="J29" s="47">
        <f t="shared" si="4"/>
        <v>11.935336999999997</v>
      </c>
      <c r="K29" s="47">
        <f t="shared" si="4"/>
        <v>-6.277634505100006</v>
      </c>
      <c r="L29" s="47">
        <f t="shared" si="4"/>
        <v>-23.045595041799995</v>
      </c>
      <c r="M29" s="47">
        <f t="shared" si="4"/>
        <v>-26.337400079568525</v>
      </c>
      <c r="N29" s="47">
        <f t="shared" si="4"/>
        <v>-23.76817400000001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7" t="s">
        <v>39</v>
      </c>
      <c r="B30" s="19">
        <v>10.008944</v>
      </c>
      <c r="C30" s="19">
        <v>5.586149000000001</v>
      </c>
      <c r="D30" s="19">
        <v>4.485994</v>
      </c>
      <c r="E30" s="2">
        <v>5.807468</v>
      </c>
      <c r="F30" s="11">
        <v>7.34248</v>
      </c>
      <c r="G30" s="19">
        <v>9.928009999999999</v>
      </c>
      <c r="H30" s="19">
        <v>11.991877999999998</v>
      </c>
      <c r="I30" s="2">
        <v>4.037541</v>
      </c>
      <c r="J30" s="53">
        <v>22.164814999999997</v>
      </c>
      <c r="K30" s="28">
        <v>17.1575</v>
      </c>
      <c r="L30" s="19">
        <v>8.856457</v>
      </c>
      <c r="M30" s="19">
        <v>11.139468404331476</v>
      </c>
      <c r="N30" s="53">
        <v>15.78619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7" t="s">
        <v>37</v>
      </c>
      <c r="B31" s="19">
        <v>-31.429012000000004</v>
      </c>
      <c r="C31" s="19">
        <v>-21.40917</v>
      </c>
      <c r="D31" s="19">
        <v>-16.724014999999998</v>
      </c>
      <c r="E31" s="2">
        <v>-19.481599</v>
      </c>
      <c r="F31" s="11">
        <v>-13.873010999999998</v>
      </c>
      <c r="G31" s="19">
        <v>-14.596908999999998</v>
      </c>
      <c r="H31" s="19">
        <v>-14.167710999999999</v>
      </c>
      <c r="I31" s="2">
        <v>-14.064121000000002</v>
      </c>
      <c r="J31" s="53">
        <v>-10.179478</v>
      </c>
      <c r="K31" s="28">
        <v>-20.952908000000004</v>
      </c>
      <c r="L31" s="19">
        <v>-22.136105999999998</v>
      </c>
      <c r="M31" s="19">
        <v>-25.621441</v>
      </c>
      <c r="N31" s="53">
        <v>-32.61891800000001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7" t="s">
        <v>38</v>
      </c>
      <c r="B32" s="19">
        <v>-0.05</v>
      </c>
      <c r="C32" s="19">
        <v>-1.077</v>
      </c>
      <c r="D32" s="19">
        <v>0</v>
      </c>
      <c r="E32" s="2">
        <v>-0.14</v>
      </c>
      <c r="F32" s="11">
        <v>0</v>
      </c>
      <c r="G32" s="19">
        <v>0</v>
      </c>
      <c r="H32" s="19">
        <v>-0.05</v>
      </c>
      <c r="I32" s="2">
        <v>-3.216</v>
      </c>
      <c r="J32" s="53">
        <v>-0.05</v>
      </c>
      <c r="K32" s="28">
        <v>-0.935</v>
      </c>
      <c r="L32" s="19">
        <v>-7.893</v>
      </c>
      <c r="M32" s="19">
        <v>-9.9305</v>
      </c>
      <c r="N32" s="53">
        <v>-4.656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7" t="s">
        <v>21</v>
      </c>
      <c r="B33" s="73">
        <v>0</v>
      </c>
      <c r="C33" s="73">
        <v>0</v>
      </c>
      <c r="D33" s="73">
        <v>0</v>
      </c>
      <c r="E33" s="74">
        <v>0</v>
      </c>
      <c r="F33" s="75">
        <v>0</v>
      </c>
      <c r="G33" s="73">
        <v>0</v>
      </c>
      <c r="H33" s="73">
        <v>0</v>
      </c>
      <c r="I33" s="74">
        <v>0</v>
      </c>
      <c r="J33" s="76">
        <v>0</v>
      </c>
      <c r="K33" s="28">
        <v>-1.5472265051000003</v>
      </c>
      <c r="L33" s="19">
        <v>-1.8729460418000001</v>
      </c>
      <c r="M33" s="19">
        <v>-1.9249274839000001</v>
      </c>
      <c r="N33" s="53">
        <v>-2.279446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8"/>
      <c r="B35" s="14"/>
      <c r="C35" s="14"/>
      <c r="D35" s="14"/>
      <c r="E35" s="5"/>
      <c r="F35" s="12"/>
      <c r="G35" s="14"/>
      <c r="H35" s="14"/>
      <c r="I35" s="5"/>
      <c r="J35" s="56"/>
      <c r="K35" s="37"/>
      <c r="L35" s="14"/>
      <c r="M35" s="14"/>
      <c r="N35" s="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8" t="s">
        <v>20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thickBot="1">
      <c r="A37" s="10" t="s">
        <v>17</v>
      </c>
      <c r="B37" s="49">
        <f>B12-B15-B29</f>
        <v>-28.21752171958962</v>
      </c>
      <c r="C37" s="49">
        <f aca="true" t="shared" si="5" ref="C37:N37">C12-C15-C29</f>
        <v>-34.48785597417792</v>
      </c>
      <c r="D37" s="49">
        <f t="shared" si="5"/>
        <v>-36.672991230762484</v>
      </c>
      <c r="E37" s="49">
        <f t="shared" si="5"/>
        <v>-46.316181964690514</v>
      </c>
      <c r="F37" s="49">
        <f t="shared" si="5"/>
        <v>-44.92890986937974</v>
      </c>
      <c r="G37" s="49">
        <f t="shared" si="5"/>
        <v>-40.86705781512934</v>
      </c>
      <c r="H37" s="49">
        <f t="shared" si="5"/>
        <v>-47.60217155760963</v>
      </c>
      <c r="I37" s="49">
        <f t="shared" si="5"/>
        <v>-49.61457877135473</v>
      </c>
      <c r="J37" s="49">
        <f t="shared" si="5"/>
        <v>-52.62358184685521</v>
      </c>
      <c r="K37" s="49">
        <f t="shared" si="5"/>
        <v>-44.37252943054815</v>
      </c>
      <c r="L37" s="49">
        <f t="shared" si="5"/>
        <v>-25.14687596118191</v>
      </c>
      <c r="M37" s="49">
        <f t="shared" si="5"/>
        <v>-20.258580579159158</v>
      </c>
      <c r="N37" s="49">
        <f t="shared" si="5"/>
        <v>-3.930342242411406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57" s="72" customFormat="1" ht="13.5">
      <c r="A38" s="79" t="s">
        <v>25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1"/>
      <c r="AX38" s="69"/>
      <c r="AY38" s="69"/>
      <c r="AZ38" s="69"/>
      <c r="BA38" s="69"/>
      <c r="BB38" s="69"/>
      <c r="BC38" s="69"/>
      <c r="BD38" s="69"/>
      <c r="BE38" s="69"/>
    </row>
    <row r="39" spans="1:57" s="72" customFormat="1" ht="12">
      <c r="A39" s="78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71"/>
      <c r="AX39" s="69"/>
      <c r="AY39" s="69"/>
      <c r="AZ39" s="69"/>
      <c r="BA39" s="69"/>
      <c r="BB39" s="69"/>
      <c r="BC39" s="69"/>
      <c r="BD39" s="69"/>
      <c r="BE39" s="69"/>
    </row>
    <row r="40" spans="1:57" s="72" customFormat="1" ht="12">
      <c r="A40" s="78" t="s">
        <v>56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1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2">
      <c r="A41" s="7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1"/>
      <c r="AX41" s="69"/>
      <c r="AY41" s="69"/>
      <c r="AZ41" s="69"/>
      <c r="BA41" s="69"/>
      <c r="BB41" s="69"/>
      <c r="BC41" s="69"/>
      <c r="BD41" s="69"/>
      <c r="BE41" s="69"/>
    </row>
    <row r="42" spans="1:10" ht="12.75">
      <c r="A42" s="79"/>
      <c r="D42" s="1"/>
      <c r="E42" s="1"/>
      <c r="F42" s="1"/>
      <c r="G42" s="1"/>
      <c r="H42" s="1"/>
      <c r="I42" s="1"/>
      <c r="J42" s="1"/>
    </row>
    <row r="43" spans="1:10" ht="9" customHeight="1">
      <c r="A43" s="78"/>
      <c r="D43" s="1"/>
      <c r="E43" s="1"/>
      <c r="F43" s="1"/>
      <c r="G43" s="1"/>
      <c r="H43" s="1"/>
      <c r="I43" s="1"/>
      <c r="J43" s="1"/>
    </row>
    <row r="44" spans="1:10" ht="12.75">
      <c r="A44" s="78"/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480314960629921" right="0.5905511811023623" top="0.984251968503937" bottom="0.984251968503937" header="0.5118110236220472" footer="0.5118110236220472"/>
  <pageSetup fitToHeight="1" fitToWidth="1" horizontalDpi="180" verticalDpi="18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</cols>
  <sheetData>
    <row r="1" spans="1:28" ht="12.75">
      <c r="A1" s="13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</row>
    <row r="2" spans="1:28" ht="12.75" customHeight="1" thickBot="1">
      <c r="A2" s="95" t="s">
        <v>46</v>
      </c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6" customFormat="1" ht="13.5" thickBot="1">
      <c r="A3" s="66"/>
      <c r="B3" s="58">
        <v>36161</v>
      </c>
      <c r="C3" s="25">
        <v>36192</v>
      </c>
      <c r="D3" s="58">
        <v>36220</v>
      </c>
      <c r="E3" s="59">
        <v>36251</v>
      </c>
      <c r="F3" s="60">
        <v>36281</v>
      </c>
      <c r="G3" s="25">
        <v>36312</v>
      </c>
      <c r="H3" s="58">
        <v>36342</v>
      </c>
      <c r="I3" s="61">
        <v>36373</v>
      </c>
      <c r="J3" s="58">
        <v>36404</v>
      </c>
      <c r="K3" s="61">
        <v>36434</v>
      </c>
      <c r="L3" s="58">
        <v>36465</v>
      </c>
      <c r="M3" s="25">
        <v>36495</v>
      </c>
      <c r="N3" s="58">
        <v>36526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>
      <c r="A5" s="23" t="s">
        <v>0</v>
      </c>
      <c r="B5" s="45">
        <f aca="true" t="shared" si="0" ref="B5:N5">B7+B8</f>
        <v>210.38884499999998</v>
      </c>
      <c r="C5" s="45">
        <f t="shared" si="0"/>
        <v>202.509356</v>
      </c>
      <c r="D5" s="45">
        <f t="shared" si="0"/>
        <v>205.20544099999998</v>
      </c>
      <c r="E5" s="30">
        <f t="shared" si="0"/>
        <v>205.857434</v>
      </c>
      <c r="F5" s="29">
        <f t="shared" si="0"/>
        <v>227.305846</v>
      </c>
      <c r="G5" s="45">
        <f t="shared" si="0"/>
        <v>241.40537</v>
      </c>
      <c r="H5" s="45">
        <f t="shared" si="0"/>
        <v>259.224739</v>
      </c>
      <c r="I5" s="30">
        <f t="shared" si="0"/>
        <v>262.24836899999997</v>
      </c>
      <c r="J5" s="45">
        <f t="shared" si="0"/>
        <v>261.82010299999996</v>
      </c>
      <c r="K5" s="30">
        <f t="shared" si="0"/>
        <v>259.533075</v>
      </c>
      <c r="L5" s="45">
        <f t="shared" si="0"/>
        <v>268.995586</v>
      </c>
      <c r="M5" s="45">
        <f t="shared" si="0"/>
        <v>269.52763600000003</v>
      </c>
      <c r="N5" s="54">
        <f t="shared" si="0"/>
        <v>324.259052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7" t="s">
        <v>1</v>
      </c>
      <c r="B7" s="19">
        <v>197.87971999999996</v>
      </c>
      <c r="C7" s="19">
        <v>188.653424</v>
      </c>
      <c r="D7" s="19">
        <v>191.12470499999998</v>
      </c>
      <c r="E7" s="2">
        <v>186.48774200000003</v>
      </c>
      <c r="F7" s="11">
        <v>206.83141</v>
      </c>
      <c r="G7" s="19">
        <v>219.262954</v>
      </c>
      <c r="H7" s="19">
        <v>230.44441</v>
      </c>
      <c r="I7" s="2">
        <v>232.014379</v>
      </c>
      <c r="J7" s="53">
        <v>231.279049</v>
      </c>
      <c r="K7" s="28">
        <v>227.97203</v>
      </c>
      <c r="L7" s="19">
        <v>236.57177</v>
      </c>
      <c r="M7" s="19">
        <v>235.648987</v>
      </c>
      <c r="N7" s="53">
        <v>288.614472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7" t="s">
        <v>2</v>
      </c>
      <c r="B8" s="19">
        <v>12.509125</v>
      </c>
      <c r="C8" s="19">
        <v>13.855932000000001</v>
      </c>
      <c r="D8" s="19">
        <v>14.080736</v>
      </c>
      <c r="E8" s="2">
        <v>19.369692</v>
      </c>
      <c r="F8" s="11">
        <v>20.474436</v>
      </c>
      <c r="G8" s="19">
        <v>22.142416</v>
      </c>
      <c r="H8" s="19">
        <v>28.780329000000002</v>
      </c>
      <c r="I8" s="2">
        <v>30.233990000000002</v>
      </c>
      <c r="J8" s="53">
        <v>30.541054</v>
      </c>
      <c r="K8" s="28">
        <v>31.561045</v>
      </c>
      <c r="L8" s="19">
        <v>32.423816</v>
      </c>
      <c r="M8" s="19">
        <v>33.878648999999996</v>
      </c>
      <c r="N8" s="53">
        <v>35.644580000000005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23" t="s">
        <v>22</v>
      </c>
      <c r="B10" s="45">
        <v>-204.13659734802366</v>
      </c>
      <c r="C10" s="45">
        <v>-209.64363208229216</v>
      </c>
      <c r="D10" s="45">
        <v>-211.6050231487452</v>
      </c>
      <c r="E10" s="30">
        <v>-218.053839146208</v>
      </c>
      <c r="F10" s="29">
        <v>-198.21101609355546</v>
      </c>
      <c r="G10" s="45">
        <v>-170.56770756311522</v>
      </c>
      <c r="H10" s="45">
        <v>-177.38363234761258</v>
      </c>
      <c r="I10" s="30">
        <v>-155.48707199999996</v>
      </c>
      <c r="J10" s="54">
        <v>-153.78963599999994</v>
      </c>
      <c r="K10" s="31">
        <v>-146.33977800000002</v>
      </c>
      <c r="L10" s="45">
        <v>-121.09343999999996</v>
      </c>
      <c r="M10" s="45">
        <v>-113.30264400000003</v>
      </c>
      <c r="N10" s="54">
        <v>-73.64260799999997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7" customFormat="1" ht="13.5">
      <c r="A11" s="83" t="s">
        <v>26</v>
      </c>
      <c r="B11" s="84">
        <v>-8.442373753020002</v>
      </c>
      <c r="C11" s="84">
        <v>-8.670125396289999</v>
      </c>
      <c r="D11" s="84">
        <v>-8.751241652140001</v>
      </c>
      <c r="E11" s="85">
        <v>-9.0179420656</v>
      </c>
      <c r="F11" s="86">
        <v>-8.197312493530003</v>
      </c>
      <c r="G11" s="84">
        <v>-7.054082198640001</v>
      </c>
      <c r="H11" s="84">
        <v>-7.33596494407</v>
      </c>
      <c r="I11" s="85">
        <v>-6.430399999999998</v>
      </c>
      <c r="J11" s="87">
        <v>-6.360199999999997</v>
      </c>
      <c r="K11" s="88">
        <v>-6.0521</v>
      </c>
      <c r="L11" s="84">
        <v>-5.007999999999998</v>
      </c>
      <c r="M11" s="89">
        <v>-4.685800000000001</v>
      </c>
      <c r="N11" s="90">
        <v>-3.0455999999999985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>
      <c r="A12" s="23" t="s">
        <v>5</v>
      </c>
      <c r="B12" s="45">
        <f aca="true" t="shared" si="1" ref="B12:N12">B5-B10</f>
        <v>414.5254423480236</v>
      </c>
      <c r="C12" s="45">
        <f t="shared" si="1"/>
        <v>412.15298808229215</v>
      </c>
      <c r="D12" s="45">
        <f t="shared" si="1"/>
        <v>416.81046414874515</v>
      </c>
      <c r="E12" s="30">
        <f t="shared" si="1"/>
        <v>423.91127314620803</v>
      </c>
      <c r="F12" s="29">
        <f t="shared" si="1"/>
        <v>425.51686209355546</v>
      </c>
      <c r="G12" s="45">
        <f t="shared" si="1"/>
        <v>411.9730775631152</v>
      </c>
      <c r="H12" s="45">
        <f t="shared" si="1"/>
        <v>436.60837134761255</v>
      </c>
      <c r="I12" s="30">
        <f t="shared" si="1"/>
        <v>417.7354409999999</v>
      </c>
      <c r="J12" s="54">
        <f t="shared" si="1"/>
        <v>415.6097389999999</v>
      </c>
      <c r="K12" s="31">
        <f t="shared" si="1"/>
        <v>405.872853</v>
      </c>
      <c r="L12" s="45">
        <f t="shared" si="1"/>
        <v>390.089026</v>
      </c>
      <c r="M12" s="45">
        <f t="shared" si="1"/>
        <v>382.8302800000001</v>
      </c>
      <c r="N12" s="54">
        <f t="shared" si="1"/>
        <v>397.90166</v>
      </c>
      <c r="O12" s="81"/>
      <c r="P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</row>
    <row r="14" spans="1:28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23" t="s">
        <v>7</v>
      </c>
      <c r="B15" s="47">
        <f aca="true" t="shared" si="2" ref="B15:N15">B17+B25+B27</f>
        <v>276.2098833879983</v>
      </c>
      <c r="C15" s="47">
        <f t="shared" si="2"/>
        <v>286.84922128490854</v>
      </c>
      <c r="D15" s="47">
        <f t="shared" si="2"/>
        <v>294.66372392697514</v>
      </c>
      <c r="E15" s="33">
        <f t="shared" si="2"/>
        <v>319.69751299476115</v>
      </c>
      <c r="F15" s="32">
        <f t="shared" si="2"/>
        <v>322.06083400258944</v>
      </c>
      <c r="G15" s="47">
        <f t="shared" si="2"/>
        <v>337.0934703827746</v>
      </c>
      <c r="H15" s="47">
        <f t="shared" si="2"/>
        <v>338.8816374864131</v>
      </c>
      <c r="I15" s="33">
        <f t="shared" si="2"/>
        <v>328.5823206093797</v>
      </c>
      <c r="J15" s="55">
        <f t="shared" si="2"/>
        <v>331.5615789604478</v>
      </c>
      <c r="K15" s="34">
        <f t="shared" si="2"/>
        <v>320.9211854427427</v>
      </c>
      <c r="L15" s="47">
        <f t="shared" si="2"/>
        <v>310.15519119840144</v>
      </c>
      <c r="M15" s="47">
        <f t="shared" si="2"/>
        <v>303.42864604855896</v>
      </c>
      <c r="N15" s="55">
        <f t="shared" si="2"/>
        <v>305.12730880785216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68" t="s">
        <v>18</v>
      </c>
      <c r="B17" s="47">
        <f>B20+B23</f>
        <v>283.4030533879983</v>
      </c>
      <c r="C17" s="47">
        <f aca="true" t="shared" si="3" ref="C17:N17">C20+C23</f>
        <v>295.42246128490854</v>
      </c>
      <c r="D17" s="47">
        <f t="shared" si="3"/>
        <v>303.77933392697514</v>
      </c>
      <c r="E17" s="47">
        <f t="shared" si="3"/>
        <v>330.77233299476114</v>
      </c>
      <c r="F17" s="47">
        <f t="shared" si="3"/>
        <v>334.98855400258947</v>
      </c>
      <c r="G17" s="47">
        <f t="shared" si="3"/>
        <v>351.7636903827746</v>
      </c>
      <c r="H17" s="47">
        <f t="shared" si="3"/>
        <v>353.93886748641313</v>
      </c>
      <c r="I17" s="47">
        <f t="shared" si="3"/>
        <v>345.1281606093797</v>
      </c>
      <c r="J17" s="47">
        <f t="shared" si="3"/>
        <v>349.64664896044775</v>
      </c>
      <c r="K17" s="47">
        <f t="shared" si="3"/>
        <v>344.28469544274265</v>
      </c>
      <c r="L17" s="47">
        <f t="shared" si="3"/>
        <v>341.77989119840146</v>
      </c>
      <c r="M17" s="47">
        <f t="shared" si="3"/>
        <v>340.28272604855897</v>
      </c>
      <c r="N17" s="47">
        <f t="shared" si="3"/>
        <v>329.0038988078522</v>
      </c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9" t="s">
        <v>9</v>
      </c>
      <c r="B20" s="46">
        <f>B21+B22</f>
        <v>217.61565014558687</v>
      </c>
      <c r="C20" s="46">
        <f aca="true" t="shared" si="4" ref="C20:N20">C21+C22</f>
        <v>240.65651450974457</v>
      </c>
      <c r="D20" s="46">
        <f t="shared" si="4"/>
        <v>250.9677377993945</v>
      </c>
      <c r="E20" s="46">
        <f t="shared" si="4"/>
        <v>282.7999302731997</v>
      </c>
      <c r="F20" s="46">
        <f t="shared" si="4"/>
        <v>296.7746840698493</v>
      </c>
      <c r="G20" s="46">
        <f t="shared" si="4"/>
        <v>320.3663770341781</v>
      </c>
      <c r="H20" s="46">
        <f t="shared" si="4"/>
        <v>324.8023199562068</v>
      </c>
      <c r="I20" s="46">
        <f t="shared" si="4"/>
        <v>333.3611374614969</v>
      </c>
      <c r="J20" s="46">
        <f t="shared" si="4"/>
        <v>334.97946546149683</v>
      </c>
      <c r="K20" s="46">
        <f t="shared" si="4"/>
        <v>328.88344946149687</v>
      </c>
      <c r="L20" s="46">
        <f t="shared" si="4"/>
        <v>334.5896614614969</v>
      </c>
      <c r="M20" s="46">
        <f t="shared" si="4"/>
        <v>348.46683046149667</v>
      </c>
      <c r="N20" s="46">
        <f t="shared" si="4"/>
        <v>339.4685754614968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9" t="s">
        <v>27</v>
      </c>
      <c r="B21" s="46">
        <v>177.28958999999998</v>
      </c>
      <c r="C21" s="46">
        <v>178.571802</v>
      </c>
      <c r="D21" s="46">
        <v>179.22203599999995</v>
      </c>
      <c r="E21" s="15">
        <v>197.38186470015995</v>
      </c>
      <c r="F21" s="16">
        <v>193.983889</v>
      </c>
      <c r="G21" s="46">
        <v>195.063672</v>
      </c>
      <c r="H21" s="46">
        <v>191.31883949470992</v>
      </c>
      <c r="I21" s="2">
        <v>186.30327300000005</v>
      </c>
      <c r="J21" s="53">
        <v>187.92160099999992</v>
      </c>
      <c r="K21" s="28">
        <v>185.35183299999994</v>
      </c>
      <c r="L21" s="19">
        <v>191.058045</v>
      </c>
      <c r="M21" s="19">
        <v>204.93521399999977</v>
      </c>
      <c r="N21" s="53">
        <v>201.7097749999999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9" t="s">
        <v>28</v>
      </c>
      <c r="B22" s="46">
        <v>40.32606014558688</v>
      </c>
      <c r="C22" s="46">
        <v>62.08471250974458</v>
      </c>
      <c r="D22" s="46">
        <v>71.74570179939458</v>
      </c>
      <c r="E22" s="15">
        <v>85.41806557303978</v>
      </c>
      <c r="F22" s="16">
        <v>102.7907950698493</v>
      </c>
      <c r="G22" s="46">
        <v>125.3027050341781</v>
      </c>
      <c r="H22" s="46">
        <v>133.4834804614969</v>
      </c>
      <c r="I22" s="2">
        <v>147.0578644614969</v>
      </c>
      <c r="J22" s="53">
        <v>147.0578644614969</v>
      </c>
      <c r="K22" s="28">
        <v>143.5316164614969</v>
      </c>
      <c r="L22" s="19">
        <v>143.5316164614969</v>
      </c>
      <c r="M22" s="19">
        <v>143.5316164614969</v>
      </c>
      <c r="N22" s="53">
        <v>137.7588004614969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7" t="s">
        <v>23</v>
      </c>
      <c r="B23" s="19">
        <v>65.78740324241141</v>
      </c>
      <c r="C23" s="19">
        <v>54.76594677516394</v>
      </c>
      <c r="D23" s="19">
        <v>52.811596127580614</v>
      </c>
      <c r="E23" s="2">
        <v>47.97240272156144</v>
      </c>
      <c r="F23" s="11">
        <v>38.21386993274016</v>
      </c>
      <c r="G23" s="19">
        <v>31.397313348596548</v>
      </c>
      <c r="H23" s="19">
        <v>29.13654753020634</v>
      </c>
      <c r="I23" s="2">
        <v>11.767023147882743</v>
      </c>
      <c r="J23" s="53">
        <v>14.667183498950932</v>
      </c>
      <c r="K23" s="28">
        <v>15.401245981245804</v>
      </c>
      <c r="L23" s="19">
        <v>7.190229736904525</v>
      </c>
      <c r="M23" s="19">
        <v>-8.184104412937693</v>
      </c>
      <c r="N23" s="53">
        <v>-10.464676653644645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43" t="s">
        <v>11</v>
      </c>
      <c r="B25" s="48">
        <v>-2.1151500000000003</v>
      </c>
      <c r="C25" s="48">
        <v>-3.6752399999999996</v>
      </c>
      <c r="D25" s="48">
        <v>-3.65023</v>
      </c>
      <c r="E25" s="36">
        <v>-4.60292</v>
      </c>
      <c r="F25" s="35">
        <v>-5.291600000000001</v>
      </c>
      <c r="G25" s="48">
        <v>-6.95331</v>
      </c>
      <c r="H25" s="48">
        <v>-6.8210500000000005</v>
      </c>
      <c r="I25" s="33">
        <v>-7.26064</v>
      </c>
      <c r="J25" s="55">
        <v>-8.400649999999999</v>
      </c>
      <c r="K25" s="34">
        <v>-8.66069</v>
      </c>
      <c r="L25" s="47">
        <v>-10.4282</v>
      </c>
      <c r="M25" s="47">
        <v>-13.34774</v>
      </c>
      <c r="N25" s="55">
        <v>-8.96033</v>
      </c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43" t="s">
        <v>13</v>
      </c>
      <c r="B27" s="48">
        <v>-5.07802</v>
      </c>
      <c r="C27" s="48">
        <v>-4.898</v>
      </c>
      <c r="D27" s="48">
        <v>-5.46538</v>
      </c>
      <c r="E27" s="36">
        <v>-6.4719</v>
      </c>
      <c r="F27" s="35">
        <v>-7.63612</v>
      </c>
      <c r="G27" s="48">
        <v>-7.7169099999999995</v>
      </c>
      <c r="H27" s="48">
        <v>-8.236180000000001</v>
      </c>
      <c r="I27" s="33">
        <v>-9.285200000000001</v>
      </c>
      <c r="J27" s="55">
        <v>-9.68442</v>
      </c>
      <c r="K27" s="34">
        <v>-14.70282</v>
      </c>
      <c r="L27" s="47">
        <v>-21.1965</v>
      </c>
      <c r="M27" s="47">
        <v>-23.50634</v>
      </c>
      <c r="N27" s="55">
        <v>-14.91626</v>
      </c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</row>
    <row r="28" spans="1:28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23" t="s">
        <v>57</v>
      </c>
      <c r="B29" s="47">
        <f>B30+B31+B32+B33</f>
        <v>-23.76817400000001</v>
      </c>
      <c r="C29" s="47">
        <f aca="true" t="shared" si="5" ref="C29:N29">C30+C31+C32+C33</f>
        <v>-26.9327977265</v>
      </c>
      <c r="D29" s="47">
        <f t="shared" si="5"/>
        <v>-29.125384999999994</v>
      </c>
      <c r="E29" s="47">
        <f t="shared" si="5"/>
        <v>-38.124942999999995</v>
      </c>
      <c r="F29" s="47">
        <f t="shared" si="5"/>
        <v>-34.844148000000004</v>
      </c>
      <c r="G29" s="47">
        <f t="shared" si="5"/>
        <v>-57.43890900000001</v>
      </c>
      <c r="H29" s="47">
        <f t="shared" si="5"/>
        <v>-42.43818699999999</v>
      </c>
      <c r="I29" s="47">
        <f t="shared" si="5"/>
        <v>-41.351365</v>
      </c>
      <c r="J29" s="47">
        <f t="shared" si="5"/>
        <v>-45.407177000000004</v>
      </c>
      <c r="K29" s="47">
        <f t="shared" si="5"/>
        <v>-38.042666</v>
      </c>
      <c r="L29" s="47">
        <f t="shared" si="5"/>
        <v>-47.06607099999999</v>
      </c>
      <c r="M29" s="47">
        <f t="shared" si="5"/>
        <v>-55.85822300000001</v>
      </c>
      <c r="N29" s="47">
        <f t="shared" si="5"/>
        <v>-45.82612100000001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7" t="s">
        <v>39</v>
      </c>
      <c r="B30" s="19">
        <v>15.78619</v>
      </c>
      <c r="C30" s="19">
        <v>15.839495999999999</v>
      </c>
      <c r="D30" s="19">
        <v>18.912397</v>
      </c>
      <c r="E30" s="2">
        <v>21.676736</v>
      </c>
      <c r="F30" s="11">
        <v>23.882229</v>
      </c>
      <c r="G30" s="19">
        <v>23.997199000000002</v>
      </c>
      <c r="H30" s="19">
        <v>25.134792</v>
      </c>
      <c r="I30" s="2">
        <v>26.836035000000003</v>
      </c>
      <c r="J30" s="53">
        <v>26.904243</v>
      </c>
      <c r="K30" s="28">
        <v>26.946913000000002</v>
      </c>
      <c r="L30" s="19">
        <v>26.944177000000003</v>
      </c>
      <c r="M30" s="19">
        <v>26.913890000000002</v>
      </c>
      <c r="N30" s="53">
        <v>26.791319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7" t="s">
        <v>37</v>
      </c>
      <c r="B31" s="19">
        <v>-32.61891800000001</v>
      </c>
      <c r="C31" s="19">
        <v>-29.107345999999996</v>
      </c>
      <c r="D31" s="19">
        <v>-32.905781999999995</v>
      </c>
      <c r="E31" s="2">
        <v>-44.358678999999995</v>
      </c>
      <c r="F31" s="11">
        <v>-45.118377</v>
      </c>
      <c r="G31" s="19">
        <v>-59.69860800000001</v>
      </c>
      <c r="H31" s="19">
        <v>-51.843478999999995</v>
      </c>
      <c r="I31" s="2">
        <v>-49.0189</v>
      </c>
      <c r="J31" s="53">
        <v>-49.25142000000001</v>
      </c>
      <c r="K31" s="28">
        <v>-55.220579</v>
      </c>
      <c r="L31" s="19">
        <v>-65.19224799999999</v>
      </c>
      <c r="M31" s="19">
        <v>-65.04711300000001</v>
      </c>
      <c r="N31" s="53">
        <v>-68.91044000000001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7" t="s">
        <v>38</v>
      </c>
      <c r="B32" s="19">
        <v>-4.656</v>
      </c>
      <c r="C32" s="19">
        <v>-11.065</v>
      </c>
      <c r="D32" s="19">
        <v>-15.132</v>
      </c>
      <c r="E32" s="2">
        <v>-15.443</v>
      </c>
      <c r="F32" s="11">
        <v>-13.608</v>
      </c>
      <c r="G32" s="19">
        <v>-21.7375</v>
      </c>
      <c r="H32" s="19">
        <v>-15.7295</v>
      </c>
      <c r="I32" s="2">
        <v>-19.1685</v>
      </c>
      <c r="J32" s="53">
        <v>-23.06</v>
      </c>
      <c r="K32" s="28">
        <v>-9.769</v>
      </c>
      <c r="L32" s="19">
        <v>-8.818</v>
      </c>
      <c r="M32" s="19">
        <v>-17.725</v>
      </c>
      <c r="N32" s="53">
        <v>-3.707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7" t="s">
        <v>21</v>
      </c>
      <c r="B33" s="19">
        <v>-2.279446</v>
      </c>
      <c r="C33" s="19">
        <v>-2.5999477265</v>
      </c>
      <c r="D33" s="73">
        <v>0</v>
      </c>
      <c r="E33" s="74">
        <v>0</v>
      </c>
      <c r="F33" s="75">
        <v>0</v>
      </c>
      <c r="G33" s="73">
        <v>0</v>
      </c>
      <c r="H33" s="73">
        <v>0</v>
      </c>
      <c r="I33" s="74">
        <v>0</v>
      </c>
      <c r="J33" s="76">
        <v>0</v>
      </c>
      <c r="K33" s="91">
        <v>0</v>
      </c>
      <c r="L33" s="73">
        <v>0</v>
      </c>
      <c r="M33" s="73">
        <v>0</v>
      </c>
      <c r="N33" s="76"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8"/>
      <c r="B35" s="14"/>
      <c r="C35" s="14"/>
      <c r="D35" s="14"/>
      <c r="E35" s="5"/>
      <c r="F35" s="12"/>
      <c r="G35" s="14"/>
      <c r="H35" s="14"/>
      <c r="I35" s="5"/>
      <c r="J35" s="56"/>
      <c r="K35" s="37"/>
      <c r="L35" s="14"/>
      <c r="M35" s="14"/>
      <c r="N35" s="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8" t="s">
        <v>20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thickBot="1">
      <c r="A37" s="10" t="s">
        <v>17</v>
      </c>
      <c r="B37" s="49">
        <f>B12-B15-B29</f>
        <v>162.08373296002534</v>
      </c>
      <c r="C37" s="49">
        <f aca="true" t="shared" si="6" ref="C37:N37">C12-C15-C29</f>
        <v>152.2365645238836</v>
      </c>
      <c r="D37" s="49">
        <f t="shared" si="6"/>
        <v>151.27212522177</v>
      </c>
      <c r="E37" s="49">
        <f t="shared" si="6"/>
        <v>142.33870315144688</v>
      </c>
      <c r="F37" s="49">
        <f t="shared" si="6"/>
        <v>138.30017609096603</v>
      </c>
      <c r="G37" s="49">
        <f t="shared" si="6"/>
        <v>132.31851618034062</v>
      </c>
      <c r="H37" s="49">
        <f t="shared" si="6"/>
        <v>140.16492086119942</v>
      </c>
      <c r="I37" s="49">
        <f t="shared" si="6"/>
        <v>130.50448539062023</v>
      </c>
      <c r="J37" s="49">
        <f t="shared" si="6"/>
        <v>129.4553370395521</v>
      </c>
      <c r="K37" s="49">
        <f t="shared" si="6"/>
        <v>122.99433355725733</v>
      </c>
      <c r="L37" s="49">
        <f t="shared" si="6"/>
        <v>126.99990580159854</v>
      </c>
      <c r="M37" s="49">
        <f t="shared" si="6"/>
        <v>135.25985695144112</v>
      </c>
      <c r="N37" s="49">
        <f t="shared" si="6"/>
        <v>138.60047219214783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57" s="72" customFormat="1" ht="13.5">
      <c r="A38" s="79" t="s">
        <v>29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1"/>
      <c r="AX38" s="69"/>
      <c r="AY38" s="69"/>
      <c r="AZ38" s="69"/>
      <c r="BA38" s="69"/>
      <c r="BB38" s="69"/>
      <c r="BC38" s="69"/>
      <c r="BD38" s="69"/>
      <c r="BE38" s="69"/>
    </row>
    <row r="39" spans="1:57" s="72" customFormat="1" ht="12">
      <c r="A39" s="7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71"/>
      <c r="AX39" s="69"/>
      <c r="AY39" s="69"/>
      <c r="AZ39" s="69"/>
      <c r="BA39" s="69"/>
      <c r="BB39" s="69"/>
      <c r="BC39" s="69"/>
      <c r="BD39" s="69"/>
      <c r="BE39" s="69"/>
    </row>
    <row r="40" spans="1:57" s="72" customFormat="1" ht="12">
      <c r="A40" s="7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1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2">
      <c r="A41" s="7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1"/>
      <c r="AX41" s="69"/>
      <c r="AY41" s="69"/>
      <c r="AZ41" s="69"/>
      <c r="BA41" s="69"/>
      <c r="BB41" s="69"/>
      <c r="BC41" s="69"/>
      <c r="BD41" s="69"/>
      <c r="BE41" s="69"/>
    </row>
    <row r="42" spans="1:10" ht="12.75">
      <c r="A42" s="79"/>
      <c r="D42" s="1"/>
      <c r="E42" s="1"/>
      <c r="F42" s="1"/>
      <c r="G42" s="1"/>
      <c r="H42" s="1"/>
      <c r="I42" s="1"/>
      <c r="J42" s="1"/>
    </row>
    <row r="43" spans="1:10" ht="9" customHeight="1">
      <c r="A43" s="78"/>
      <c r="D43" s="1"/>
      <c r="E43" s="1"/>
      <c r="F43" s="1"/>
      <c r="G43" s="1"/>
      <c r="H43" s="1"/>
      <c r="I43" s="1"/>
      <c r="J43" s="1"/>
    </row>
    <row r="44" spans="1:10" ht="12.75">
      <c r="A44" s="78"/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480314960629921" right="0.5905511811023623" top="0.984251968503937" bottom="0.984251968503937" header="0.5118110236220472" footer="0.5118110236220472"/>
  <pageSetup horizontalDpi="180" verticalDpi="18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</cols>
  <sheetData>
    <row r="1" spans="1:28" ht="12.75">
      <c r="A1" s="13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</row>
    <row r="2" spans="1:28" ht="12.75" customHeight="1" thickBot="1">
      <c r="A2" s="95" t="s">
        <v>44</v>
      </c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6" customFormat="1" ht="13.5" thickBot="1">
      <c r="A3" s="66"/>
      <c r="B3" s="58">
        <v>36526</v>
      </c>
      <c r="C3" s="25">
        <v>36557</v>
      </c>
      <c r="D3" s="58">
        <v>36586</v>
      </c>
      <c r="E3" s="25">
        <v>36617</v>
      </c>
      <c r="F3" s="58">
        <v>36647</v>
      </c>
      <c r="G3" s="25">
        <v>36678</v>
      </c>
      <c r="H3" s="58">
        <v>36708</v>
      </c>
      <c r="I3" s="25">
        <v>36739</v>
      </c>
      <c r="J3" s="58">
        <v>36770</v>
      </c>
      <c r="K3" s="25">
        <v>36800</v>
      </c>
      <c r="L3" s="58">
        <v>36831</v>
      </c>
      <c r="M3" s="25">
        <v>36861</v>
      </c>
      <c r="N3" s="58">
        <v>36892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>
      <c r="A5" s="23" t="s">
        <v>0</v>
      </c>
      <c r="B5" s="45">
        <f aca="true" t="shared" si="0" ref="B5:N5">B7+B8</f>
        <v>324.259052</v>
      </c>
      <c r="C5" s="45">
        <f t="shared" si="0"/>
        <v>296.446147</v>
      </c>
      <c r="D5" s="45">
        <f t="shared" si="0"/>
        <v>305.970511</v>
      </c>
      <c r="E5" s="30">
        <f t="shared" si="0"/>
        <v>318.78785500000004</v>
      </c>
      <c r="F5" s="29">
        <f t="shared" si="0"/>
        <v>349.558569</v>
      </c>
      <c r="G5" s="45">
        <f t="shared" si="0"/>
        <v>361.25474800000006</v>
      </c>
      <c r="H5" s="45">
        <f t="shared" si="0"/>
        <v>397.08138199999996</v>
      </c>
      <c r="I5" s="30">
        <f t="shared" si="0"/>
        <v>415.60546999999997</v>
      </c>
      <c r="J5" s="45">
        <f t="shared" si="0"/>
        <v>424.95590899999996</v>
      </c>
      <c r="K5" s="30">
        <f t="shared" si="0"/>
        <v>437.50949199999997</v>
      </c>
      <c r="L5" s="45">
        <f t="shared" si="0"/>
        <v>442.55366499999997</v>
      </c>
      <c r="M5" s="45">
        <f t="shared" si="0"/>
        <v>451.551621</v>
      </c>
      <c r="N5" s="54">
        <f t="shared" si="0"/>
        <v>519.504402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7" t="s">
        <v>1</v>
      </c>
      <c r="B7" s="19">
        <v>288.614472</v>
      </c>
      <c r="C7" s="19">
        <v>251.312511</v>
      </c>
      <c r="D7" s="19">
        <v>259.66369</v>
      </c>
      <c r="E7" s="2">
        <v>268.829518</v>
      </c>
      <c r="F7" s="11">
        <v>297.28316099999995</v>
      </c>
      <c r="G7" s="19">
        <v>307.43973500000004</v>
      </c>
      <c r="H7" s="19">
        <v>340.38219799999996</v>
      </c>
      <c r="I7" s="2">
        <v>355.891401</v>
      </c>
      <c r="J7" s="53">
        <v>361.655604</v>
      </c>
      <c r="K7" s="28">
        <v>371.791274</v>
      </c>
      <c r="L7" s="19">
        <v>372.47083399999997</v>
      </c>
      <c r="M7" s="19">
        <v>381.029509</v>
      </c>
      <c r="N7" s="53">
        <v>446.52873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7" t="s">
        <v>2</v>
      </c>
      <c r="B8" s="19">
        <v>35.644580000000005</v>
      </c>
      <c r="C8" s="19">
        <v>45.133635999999996</v>
      </c>
      <c r="D8" s="19">
        <v>46.30682100000001</v>
      </c>
      <c r="E8" s="2">
        <v>49.958337</v>
      </c>
      <c r="F8" s="11">
        <v>52.275408000000006</v>
      </c>
      <c r="G8" s="19">
        <v>53.815013</v>
      </c>
      <c r="H8" s="19">
        <v>56.699184</v>
      </c>
      <c r="I8" s="2">
        <v>59.714069</v>
      </c>
      <c r="J8" s="53">
        <v>63.300305</v>
      </c>
      <c r="K8" s="28">
        <v>65.718218</v>
      </c>
      <c r="L8" s="19">
        <v>70.082831</v>
      </c>
      <c r="M8" s="19">
        <v>70.52211199999999</v>
      </c>
      <c r="N8" s="53">
        <v>72.975672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23" t="s">
        <v>22</v>
      </c>
      <c r="B10" s="45">
        <v>-76.46670000000002</v>
      </c>
      <c r="C10" s="45">
        <v>-57.64230000000004</v>
      </c>
      <c r="D10" s="45">
        <v>-25.101899999999972</v>
      </c>
      <c r="E10" s="30">
        <v>34.27380000000004</v>
      </c>
      <c r="F10" s="29">
        <v>89.93699999999995</v>
      </c>
      <c r="G10" s="45">
        <v>157.06439999999998</v>
      </c>
      <c r="H10" s="45">
        <v>204.65460000000004</v>
      </c>
      <c r="I10" s="30">
        <v>273.0294000000001</v>
      </c>
      <c r="J10" s="54">
        <v>297.3050999999999</v>
      </c>
      <c r="K10" s="31">
        <v>338.1480000000001</v>
      </c>
      <c r="L10" s="45">
        <v>369.78389999999996</v>
      </c>
      <c r="M10" s="45">
        <v>422.42310000000015</v>
      </c>
      <c r="N10" s="54">
        <v>428.51699999999994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7" customFormat="1" ht="13.5">
      <c r="A11" s="83" t="s">
        <v>26</v>
      </c>
      <c r="B11" s="84">
        <v>-2.8321000000000005</v>
      </c>
      <c r="C11" s="84">
        <v>-2.1349000000000014</v>
      </c>
      <c r="D11" s="84">
        <v>-0.9296999999999989</v>
      </c>
      <c r="E11" s="85">
        <v>1.2694000000000014</v>
      </c>
      <c r="F11" s="86">
        <v>3.330999999999998</v>
      </c>
      <c r="G11" s="84">
        <v>5.817199999999999</v>
      </c>
      <c r="H11" s="84">
        <v>7.579800000000001</v>
      </c>
      <c r="I11" s="85">
        <v>10.112200000000005</v>
      </c>
      <c r="J11" s="87">
        <v>11.011299999999997</v>
      </c>
      <c r="K11" s="88">
        <v>12.524000000000003</v>
      </c>
      <c r="L11" s="84">
        <v>13.695699999999999</v>
      </c>
      <c r="M11" s="89">
        <v>15.645300000000004</v>
      </c>
      <c r="N11" s="90">
        <v>15.870999999999999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>
      <c r="A12" s="23" t="s">
        <v>5</v>
      </c>
      <c r="B12" s="45">
        <f aca="true" t="shared" si="1" ref="B12:N12">B5-B10</f>
        <v>400.725752</v>
      </c>
      <c r="C12" s="45">
        <f t="shared" si="1"/>
        <v>354.08844700000003</v>
      </c>
      <c r="D12" s="45">
        <f t="shared" si="1"/>
        <v>331.072411</v>
      </c>
      <c r="E12" s="30">
        <f t="shared" si="1"/>
        <v>284.514055</v>
      </c>
      <c r="F12" s="29">
        <f t="shared" si="1"/>
        <v>259.621569</v>
      </c>
      <c r="G12" s="45">
        <f t="shared" si="1"/>
        <v>204.19034800000009</v>
      </c>
      <c r="H12" s="45">
        <f t="shared" si="1"/>
        <v>192.42678199999992</v>
      </c>
      <c r="I12" s="30">
        <f t="shared" si="1"/>
        <v>142.57606999999985</v>
      </c>
      <c r="J12" s="54">
        <f t="shared" si="1"/>
        <v>127.65080900000004</v>
      </c>
      <c r="K12" s="31">
        <f t="shared" si="1"/>
        <v>99.36149199999988</v>
      </c>
      <c r="L12" s="45">
        <f t="shared" si="1"/>
        <v>72.769765</v>
      </c>
      <c r="M12" s="45">
        <f t="shared" si="1"/>
        <v>29.128520999999864</v>
      </c>
      <c r="N12" s="54">
        <f t="shared" si="1"/>
        <v>90.98740200000009</v>
      </c>
      <c r="O12" s="81"/>
      <c r="P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</row>
    <row r="14" spans="1:28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23" t="s">
        <v>7</v>
      </c>
      <c r="B15" s="47">
        <f aca="true" t="shared" si="2" ref="B15:N15">B17+B25+B27</f>
        <v>309.2386398078521</v>
      </c>
      <c r="C15" s="47">
        <f t="shared" si="2"/>
        <v>281.65311229215877</v>
      </c>
      <c r="D15" s="47">
        <f t="shared" si="2"/>
        <v>264.90016699467145</v>
      </c>
      <c r="E15" s="33">
        <f t="shared" si="2"/>
        <v>240.2059411556925</v>
      </c>
      <c r="F15" s="32">
        <f t="shared" si="2"/>
        <v>206.27346185741555</v>
      </c>
      <c r="G15" s="47">
        <f t="shared" si="2"/>
        <v>178.12908978793524</v>
      </c>
      <c r="H15" s="47">
        <f t="shared" si="2"/>
        <v>170.77919408185124</v>
      </c>
      <c r="I15" s="33">
        <f t="shared" si="2"/>
        <v>146.73052591148394</v>
      </c>
      <c r="J15" s="55">
        <f t="shared" si="2"/>
        <v>125.09693521951098</v>
      </c>
      <c r="K15" s="34">
        <f t="shared" si="2"/>
        <v>112.62540065211358</v>
      </c>
      <c r="L15" s="47">
        <f t="shared" si="2"/>
        <v>66.8775156393308</v>
      </c>
      <c r="M15" s="47">
        <f t="shared" si="2"/>
        <v>44.44206198873967</v>
      </c>
      <c r="N15" s="55">
        <f t="shared" si="2"/>
        <v>75.40082014696111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68" t="s">
        <v>18</v>
      </c>
      <c r="B17" s="47">
        <f>B20+B23</f>
        <v>333.11522980785213</v>
      </c>
      <c r="C17" s="47">
        <f aca="true" t="shared" si="3" ref="C17:N17">C20+C23</f>
        <v>328.70186229215875</v>
      </c>
      <c r="D17" s="47">
        <f t="shared" si="3"/>
        <v>309.6513769946714</v>
      </c>
      <c r="E17" s="47">
        <f t="shared" si="3"/>
        <v>301.5538611556925</v>
      </c>
      <c r="F17" s="47">
        <f t="shared" si="3"/>
        <v>277.16847185741557</v>
      </c>
      <c r="G17" s="47">
        <f t="shared" si="3"/>
        <v>260.73481978793524</v>
      </c>
      <c r="H17" s="47">
        <f t="shared" si="3"/>
        <v>264.50124408185127</v>
      </c>
      <c r="I17" s="47">
        <f t="shared" si="3"/>
        <v>248.41492591148392</v>
      </c>
      <c r="J17" s="47">
        <f t="shared" si="3"/>
        <v>240.04617521951099</v>
      </c>
      <c r="K17" s="47">
        <f t="shared" si="3"/>
        <v>235.2312706521136</v>
      </c>
      <c r="L17" s="47">
        <f t="shared" si="3"/>
        <v>200.7623756393308</v>
      </c>
      <c r="M17" s="47">
        <f t="shared" si="3"/>
        <v>191.09167198873968</v>
      </c>
      <c r="N17" s="47">
        <f t="shared" si="3"/>
        <v>223.7808201469611</v>
      </c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9" t="s">
        <v>32</v>
      </c>
      <c r="B20" s="46">
        <f>B21+B22</f>
        <v>343.57990646149676</v>
      </c>
      <c r="C20" s="46">
        <f aca="true" t="shared" si="4" ref="C20:N20">C21+C22</f>
        <v>340.3749564614969</v>
      </c>
      <c r="D20" s="46">
        <f t="shared" si="4"/>
        <v>331.62000846149687</v>
      </c>
      <c r="E20" s="46">
        <f t="shared" si="4"/>
        <v>333.8189454614969</v>
      </c>
      <c r="F20" s="46">
        <f t="shared" si="4"/>
        <v>327.21570046149697</v>
      </c>
      <c r="G20" s="46">
        <f t="shared" si="4"/>
        <v>313.30889446149683</v>
      </c>
      <c r="H20" s="46">
        <f t="shared" si="4"/>
        <v>322.92929446149697</v>
      </c>
      <c r="I20" s="46">
        <f t="shared" si="4"/>
        <v>319.859019461497</v>
      </c>
      <c r="J20" s="46">
        <f t="shared" si="4"/>
        <v>318.38476646149695</v>
      </c>
      <c r="K20" s="46">
        <f t="shared" si="4"/>
        <v>313.1707544614968</v>
      </c>
      <c r="L20" s="46">
        <f t="shared" si="4"/>
        <v>293.68999346149695</v>
      </c>
      <c r="M20" s="46">
        <f t="shared" si="4"/>
        <v>285.78742046149694</v>
      </c>
      <c r="N20" s="46">
        <f t="shared" si="4"/>
        <v>318.00325588363927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9" t="s">
        <v>27</v>
      </c>
      <c r="B21" s="46">
        <v>205.82110599999987</v>
      </c>
      <c r="C21" s="46">
        <v>202.616156</v>
      </c>
      <c r="D21" s="46">
        <v>193.86120799999998</v>
      </c>
      <c r="E21" s="15">
        <v>196.060145</v>
      </c>
      <c r="F21" s="16">
        <v>189.45690000000008</v>
      </c>
      <c r="G21" s="46">
        <v>175.55009399999997</v>
      </c>
      <c r="H21" s="46">
        <v>185.1704940000001</v>
      </c>
      <c r="I21" s="2">
        <v>182.1002190000001</v>
      </c>
      <c r="J21" s="53">
        <v>180.62596600000006</v>
      </c>
      <c r="K21" s="28">
        <v>166.80901199999994</v>
      </c>
      <c r="L21" s="19">
        <v>147.32825100000005</v>
      </c>
      <c r="M21" s="19">
        <v>139.42567800000006</v>
      </c>
      <c r="N21" s="53">
        <v>173.09786496681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9" t="s">
        <v>28</v>
      </c>
      <c r="B22" s="46">
        <v>137.7588004614969</v>
      </c>
      <c r="C22" s="46">
        <v>137.7588004614969</v>
      </c>
      <c r="D22" s="46">
        <v>137.7588004614969</v>
      </c>
      <c r="E22" s="15">
        <v>137.7588004614969</v>
      </c>
      <c r="F22" s="16">
        <v>137.7588004614969</v>
      </c>
      <c r="G22" s="46">
        <v>137.7588004614969</v>
      </c>
      <c r="H22" s="46">
        <v>137.7588004614969</v>
      </c>
      <c r="I22" s="2">
        <v>137.7588004614969</v>
      </c>
      <c r="J22" s="53">
        <v>137.7588004614969</v>
      </c>
      <c r="K22" s="28">
        <v>146.36174246149687</v>
      </c>
      <c r="L22" s="19">
        <v>146.3617424614969</v>
      </c>
      <c r="M22" s="19">
        <v>146.3617424614969</v>
      </c>
      <c r="N22" s="53">
        <v>144.90539091682928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7" t="s">
        <v>23</v>
      </c>
      <c r="B23" s="19">
        <v>-10.464676653644645</v>
      </c>
      <c r="C23" s="19">
        <v>-11.67309416933811</v>
      </c>
      <c r="D23" s="19">
        <v>-21.96863146682545</v>
      </c>
      <c r="E23" s="2">
        <v>-32.26508430580438</v>
      </c>
      <c r="F23" s="11">
        <v>-50.047228604081404</v>
      </c>
      <c r="G23" s="19">
        <v>-52.57407467356158</v>
      </c>
      <c r="H23" s="19">
        <v>-58.42805037964568</v>
      </c>
      <c r="I23" s="2">
        <v>-71.44409355001305</v>
      </c>
      <c r="J23" s="53">
        <v>-78.33859124198595</v>
      </c>
      <c r="K23" s="28">
        <v>-77.93948380938322</v>
      </c>
      <c r="L23" s="19">
        <v>-92.92761782216616</v>
      </c>
      <c r="M23" s="19">
        <v>-94.69574847275727</v>
      </c>
      <c r="N23" s="53">
        <v>-94.22243573667815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43" t="s">
        <v>11</v>
      </c>
      <c r="B25" s="48">
        <v>-8.96033</v>
      </c>
      <c r="C25" s="48">
        <v>-12.75237</v>
      </c>
      <c r="D25" s="48">
        <v>-13.96331</v>
      </c>
      <c r="E25" s="36">
        <v>-17.25263</v>
      </c>
      <c r="F25" s="35">
        <v>-23.06879</v>
      </c>
      <c r="G25" s="48">
        <v>-28.83655</v>
      </c>
      <c r="H25" s="48">
        <v>-28.54641</v>
      </c>
      <c r="I25" s="33">
        <v>-29.361169999999998</v>
      </c>
      <c r="J25" s="55">
        <v>-33.567800000000005</v>
      </c>
      <c r="K25" s="34">
        <v>-34.37549</v>
      </c>
      <c r="L25" s="47">
        <v>-37.85209</v>
      </c>
      <c r="M25" s="47">
        <v>-44.510220000000004</v>
      </c>
      <c r="N25" s="55">
        <v>-26.55567</v>
      </c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43" t="s">
        <v>13</v>
      </c>
      <c r="B27" s="48">
        <v>-14.91626</v>
      </c>
      <c r="C27" s="48">
        <v>-34.29638</v>
      </c>
      <c r="D27" s="48">
        <v>-30.7879</v>
      </c>
      <c r="E27" s="36">
        <v>-44.09529</v>
      </c>
      <c r="F27" s="35">
        <v>-47.82622</v>
      </c>
      <c r="G27" s="48">
        <v>-53.76918</v>
      </c>
      <c r="H27" s="48">
        <v>-65.17564</v>
      </c>
      <c r="I27" s="33">
        <v>-72.32323</v>
      </c>
      <c r="J27" s="55">
        <v>-81.38144</v>
      </c>
      <c r="K27" s="34">
        <v>-88.23038000000001</v>
      </c>
      <c r="L27" s="47">
        <v>-96.03277</v>
      </c>
      <c r="M27" s="47">
        <v>-102.13939</v>
      </c>
      <c r="N27" s="55">
        <v>-121.82433</v>
      </c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</row>
    <row r="28" spans="1:28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23" t="s">
        <v>57</v>
      </c>
      <c r="B29" s="47">
        <f>B30+B31+B32+B33</f>
        <v>-45.82614100000001</v>
      </c>
      <c r="C29" s="47">
        <f aca="true" t="shared" si="5" ref="C29:N29">C30+C31+C32+C33</f>
        <v>-56.389326999999994</v>
      </c>
      <c r="D29" s="47">
        <f t="shared" si="5"/>
        <v>-65.79653400000001</v>
      </c>
      <c r="E29" s="47">
        <f t="shared" si="5"/>
        <v>-91.16284300000001</v>
      </c>
      <c r="F29" s="47">
        <f t="shared" si="5"/>
        <v>-80.893576</v>
      </c>
      <c r="G29" s="47">
        <f t="shared" si="5"/>
        <v>-113.881273</v>
      </c>
      <c r="H29" s="47">
        <f t="shared" si="5"/>
        <v>-123.271311</v>
      </c>
      <c r="I29" s="47">
        <f t="shared" si="5"/>
        <v>-155.05951199999998</v>
      </c>
      <c r="J29" s="47">
        <f t="shared" si="5"/>
        <v>-135.878405</v>
      </c>
      <c r="K29" s="47">
        <f t="shared" si="5"/>
        <v>-144.898655</v>
      </c>
      <c r="L29" s="47">
        <f t="shared" si="5"/>
        <v>-131.66641899999996</v>
      </c>
      <c r="M29" s="47">
        <f t="shared" si="5"/>
        <v>-139.80117</v>
      </c>
      <c r="N29" s="47">
        <f t="shared" si="5"/>
        <v>-127.583395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7" t="s">
        <v>39</v>
      </c>
      <c r="B30" s="19">
        <v>26.791299000000002</v>
      </c>
      <c r="C30" s="19">
        <v>27.008637999999998</v>
      </c>
      <c r="D30" s="19">
        <v>26.946673000000004</v>
      </c>
      <c r="E30" s="2">
        <v>27.014992</v>
      </c>
      <c r="F30" s="11">
        <v>27.013254</v>
      </c>
      <c r="G30" s="19">
        <v>26.884877</v>
      </c>
      <c r="H30" s="19">
        <v>26.883998999999996</v>
      </c>
      <c r="I30" s="2">
        <v>26.625172000000003</v>
      </c>
      <c r="J30" s="53">
        <v>26.463620000000002</v>
      </c>
      <c r="K30" s="28">
        <v>26.333074</v>
      </c>
      <c r="L30" s="19">
        <v>23.746290000000002</v>
      </c>
      <c r="M30" s="19">
        <v>23.463347</v>
      </c>
      <c r="N30" s="53">
        <v>23.191738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7" t="s">
        <v>37</v>
      </c>
      <c r="B31" s="19">
        <v>-68.91044000000001</v>
      </c>
      <c r="C31" s="19">
        <v>-62.002964999999996</v>
      </c>
      <c r="D31" s="19">
        <v>-67.167207</v>
      </c>
      <c r="E31" s="2">
        <v>-75.031835</v>
      </c>
      <c r="F31" s="11">
        <v>-65.10983</v>
      </c>
      <c r="G31" s="19">
        <v>-82.00115</v>
      </c>
      <c r="H31" s="19">
        <v>-80.55230999999999</v>
      </c>
      <c r="I31" s="2">
        <v>-90.01268399999998</v>
      </c>
      <c r="J31" s="53">
        <v>-85.563025</v>
      </c>
      <c r="K31" s="28">
        <v>-92.12772899999999</v>
      </c>
      <c r="L31" s="19">
        <v>-91.87870899999997</v>
      </c>
      <c r="M31" s="19">
        <v>-98.359517</v>
      </c>
      <c r="N31" s="53">
        <v>-130.056133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7" t="s">
        <v>38</v>
      </c>
      <c r="B32" s="19">
        <v>-3.707</v>
      </c>
      <c r="C32" s="19">
        <v>-21.395</v>
      </c>
      <c r="D32" s="19">
        <v>-25.576</v>
      </c>
      <c r="E32" s="2">
        <v>-43.146</v>
      </c>
      <c r="F32" s="11">
        <v>-42.797</v>
      </c>
      <c r="G32" s="19">
        <v>-58.765</v>
      </c>
      <c r="H32" s="19">
        <v>-69.603</v>
      </c>
      <c r="I32" s="2">
        <v>-91.672</v>
      </c>
      <c r="J32" s="53">
        <v>-76.779</v>
      </c>
      <c r="K32" s="28">
        <v>-79.104</v>
      </c>
      <c r="L32" s="19">
        <v>-63.534</v>
      </c>
      <c r="M32" s="19">
        <v>-64.905</v>
      </c>
      <c r="N32" s="53">
        <v>-20.719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7" t="s">
        <v>21</v>
      </c>
      <c r="B33" s="73">
        <v>0</v>
      </c>
      <c r="C33" s="73">
        <v>0</v>
      </c>
      <c r="D33" s="73">
        <v>0</v>
      </c>
      <c r="E33" s="74">
        <v>0</v>
      </c>
      <c r="F33" s="75">
        <v>0</v>
      </c>
      <c r="G33" s="73">
        <v>0</v>
      </c>
      <c r="H33" s="73">
        <v>0</v>
      </c>
      <c r="I33" s="74">
        <v>0</v>
      </c>
      <c r="J33" s="76">
        <v>0</v>
      </c>
      <c r="K33" s="91">
        <v>0</v>
      </c>
      <c r="L33" s="73">
        <v>0</v>
      </c>
      <c r="M33" s="73">
        <v>0</v>
      </c>
      <c r="N33" s="76"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8"/>
      <c r="B35" s="14"/>
      <c r="C35" s="14"/>
      <c r="D35" s="14"/>
      <c r="E35" s="5"/>
      <c r="F35" s="12"/>
      <c r="G35" s="14"/>
      <c r="H35" s="14"/>
      <c r="I35" s="5"/>
      <c r="J35" s="56"/>
      <c r="K35" s="37"/>
      <c r="L35" s="14"/>
      <c r="M35" s="14"/>
      <c r="N35" s="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8" t="s">
        <v>20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thickBot="1">
      <c r="A37" s="10" t="s">
        <v>17</v>
      </c>
      <c r="B37" s="49">
        <f>B12-B15-B29</f>
        <v>137.3132531921479</v>
      </c>
      <c r="C37" s="49">
        <f aca="true" t="shared" si="6" ref="C37:N37">C12-C15-C29</f>
        <v>128.82466170784124</v>
      </c>
      <c r="D37" s="49">
        <f t="shared" si="6"/>
        <v>131.96877800532855</v>
      </c>
      <c r="E37" s="49">
        <f t="shared" si="6"/>
        <v>135.4709568443075</v>
      </c>
      <c r="F37" s="49">
        <f t="shared" si="6"/>
        <v>134.24168314258446</v>
      </c>
      <c r="G37" s="49">
        <f t="shared" si="6"/>
        <v>139.94253121206484</v>
      </c>
      <c r="H37" s="49">
        <f t="shared" si="6"/>
        <v>144.91889891814867</v>
      </c>
      <c r="I37" s="49">
        <f t="shared" si="6"/>
        <v>150.9050560885159</v>
      </c>
      <c r="J37" s="49">
        <f t="shared" si="6"/>
        <v>138.43227878048904</v>
      </c>
      <c r="K37" s="49">
        <f t="shared" si="6"/>
        <v>131.63474634788628</v>
      </c>
      <c r="L37" s="49">
        <f t="shared" si="6"/>
        <v>137.55866836066917</v>
      </c>
      <c r="M37" s="49">
        <f t="shared" si="6"/>
        <v>124.48762901126021</v>
      </c>
      <c r="N37" s="49">
        <f t="shared" si="6"/>
        <v>143.16997685303897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57" s="72" customFormat="1" ht="12">
      <c r="A38" s="78" t="s">
        <v>30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1"/>
      <c r="AX38" s="69"/>
      <c r="AY38" s="69"/>
      <c r="AZ38" s="69"/>
      <c r="BA38" s="69"/>
      <c r="BB38" s="69"/>
      <c r="BC38" s="69"/>
      <c r="BD38" s="69"/>
      <c r="BE38" s="69"/>
    </row>
    <row r="39" spans="1:57" s="72" customFormat="1" ht="12">
      <c r="A39" s="78" t="s">
        <v>31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71"/>
      <c r="AX39" s="69"/>
      <c r="AY39" s="69"/>
      <c r="AZ39" s="69"/>
      <c r="BA39" s="69"/>
      <c r="BB39" s="69"/>
      <c r="BC39" s="69"/>
      <c r="BD39" s="69"/>
      <c r="BE39" s="69"/>
    </row>
    <row r="40" spans="1:57" s="72" customFormat="1" ht="12">
      <c r="A40" s="7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1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2">
      <c r="A41" s="7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1"/>
      <c r="AX41" s="69"/>
      <c r="AY41" s="69"/>
      <c r="AZ41" s="69"/>
      <c r="BA41" s="69"/>
      <c r="BB41" s="69"/>
      <c r="BC41" s="69"/>
      <c r="BD41" s="69"/>
      <c r="BE41" s="69"/>
    </row>
    <row r="42" spans="1:10" ht="12.75">
      <c r="A42" s="79"/>
      <c r="D42" s="1"/>
      <c r="E42" s="1"/>
      <c r="F42" s="1"/>
      <c r="G42" s="1"/>
      <c r="H42" s="1"/>
      <c r="I42" s="1"/>
      <c r="J42" s="1"/>
    </row>
    <row r="43" spans="1:10" ht="9" customHeight="1">
      <c r="A43" s="78"/>
      <c r="D43" s="1"/>
      <c r="E43" s="1"/>
      <c r="F43" s="1"/>
      <c r="G43" s="1"/>
      <c r="H43" s="1"/>
      <c r="I43" s="1"/>
      <c r="J43" s="1"/>
    </row>
    <row r="44" spans="1:10" ht="12.75">
      <c r="A44" s="78"/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480314960629921" right="0.5905511811023623" top="0.984251968503937" bottom="0.984251968503937" header="0.5118110236220472" footer="0.5118110236220472"/>
  <pageSetup fitToHeight="1" fitToWidth="1" horizontalDpi="180" verticalDpi="18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</cols>
  <sheetData>
    <row r="1" spans="1:28" ht="12.75">
      <c r="A1" s="13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</row>
    <row r="2" spans="1:28" ht="12.75" customHeight="1" thickBot="1">
      <c r="A2" s="95" t="s">
        <v>44</v>
      </c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6" customFormat="1" ht="13.5" thickBot="1">
      <c r="A3" s="66"/>
      <c r="B3" s="58">
        <v>36892</v>
      </c>
      <c r="C3" s="25">
        <v>36923</v>
      </c>
      <c r="D3" s="58">
        <v>36951</v>
      </c>
      <c r="E3" s="25">
        <v>36982</v>
      </c>
      <c r="F3" s="58">
        <v>37012</v>
      </c>
      <c r="G3" s="25">
        <v>37043</v>
      </c>
      <c r="H3" s="58">
        <v>37073</v>
      </c>
      <c r="I3" s="25">
        <v>37104</v>
      </c>
      <c r="J3" s="58">
        <v>37135</v>
      </c>
      <c r="K3" s="25">
        <v>37165</v>
      </c>
      <c r="L3" s="58">
        <v>37196</v>
      </c>
      <c r="M3" s="25">
        <v>37226</v>
      </c>
      <c r="N3" s="58">
        <v>37257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>
      <c r="A5" s="23" t="s">
        <v>0</v>
      </c>
      <c r="B5" s="45">
        <f aca="true" t="shared" si="0" ref="B5:N5">B7+B8</f>
        <v>519.504402</v>
      </c>
      <c r="C5" s="45">
        <f t="shared" si="0"/>
        <v>480.101985</v>
      </c>
      <c r="D5" s="45">
        <f t="shared" si="0"/>
        <v>486.95368500000006</v>
      </c>
      <c r="E5" s="30">
        <f t="shared" si="0"/>
        <v>499.59407899999997</v>
      </c>
      <c r="F5" s="29">
        <f t="shared" si="0"/>
        <v>539.8855120000001</v>
      </c>
      <c r="G5" s="45">
        <f t="shared" si="0"/>
        <v>544.449268</v>
      </c>
      <c r="H5" s="45">
        <f t="shared" si="0"/>
        <v>583.06957</v>
      </c>
      <c r="I5" s="30">
        <f t="shared" si="0"/>
        <v>603.2209819999999</v>
      </c>
      <c r="J5" s="45">
        <f t="shared" si="0"/>
        <v>621.51559</v>
      </c>
      <c r="K5" s="30">
        <f t="shared" si="0"/>
        <v>649.643193</v>
      </c>
      <c r="L5" s="45">
        <f t="shared" si="0"/>
        <v>654.673547</v>
      </c>
      <c r="M5" s="45">
        <f t="shared" si="0"/>
        <v>651.16959</v>
      </c>
      <c r="N5" s="54">
        <f t="shared" si="0"/>
        <v>717.167918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7" t="s">
        <v>1</v>
      </c>
      <c r="B7" s="19">
        <v>446.52873</v>
      </c>
      <c r="C7" s="19">
        <v>404.230008</v>
      </c>
      <c r="D7" s="19">
        <v>412.04542200000003</v>
      </c>
      <c r="E7" s="2">
        <v>423.93157199999996</v>
      </c>
      <c r="F7" s="11">
        <v>461.442896</v>
      </c>
      <c r="G7" s="19">
        <v>464.192947</v>
      </c>
      <c r="H7" s="19">
        <v>501.31777999999997</v>
      </c>
      <c r="I7" s="2">
        <v>518.824267</v>
      </c>
      <c r="J7" s="53">
        <v>534.940269</v>
      </c>
      <c r="K7" s="28">
        <v>559.673169</v>
      </c>
      <c r="L7" s="19">
        <v>561.650445</v>
      </c>
      <c r="M7" s="19">
        <v>557.9197409999999</v>
      </c>
      <c r="N7" s="53">
        <v>623.462823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7" t="s">
        <v>2</v>
      </c>
      <c r="B8" s="19">
        <v>72.975672</v>
      </c>
      <c r="C8" s="19">
        <v>75.871977</v>
      </c>
      <c r="D8" s="19">
        <v>74.908263</v>
      </c>
      <c r="E8" s="2">
        <v>75.66250699999999</v>
      </c>
      <c r="F8" s="11">
        <v>78.442616</v>
      </c>
      <c r="G8" s="19">
        <v>80.256321</v>
      </c>
      <c r="H8" s="19">
        <v>81.75179</v>
      </c>
      <c r="I8" s="2">
        <v>84.396715</v>
      </c>
      <c r="J8" s="53">
        <v>86.575321</v>
      </c>
      <c r="K8" s="28">
        <v>89.97002400000001</v>
      </c>
      <c r="L8" s="19">
        <v>93.023102</v>
      </c>
      <c r="M8" s="19">
        <v>93.249849</v>
      </c>
      <c r="N8" s="53">
        <v>93.705095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23" t="s">
        <v>22</v>
      </c>
      <c r="B10" s="45">
        <v>457.8224639999999</v>
      </c>
      <c r="C10" s="45">
        <v>451.6920319999999</v>
      </c>
      <c r="D10" s="45">
        <v>459.53177600000004</v>
      </c>
      <c r="E10" s="30">
        <v>506.73920000000004</v>
      </c>
      <c r="F10" s="29">
        <v>560.826112</v>
      </c>
      <c r="G10" s="45">
        <v>616.7068160000002</v>
      </c>
      <c r="H10" s="45">
        <v>662.1176319999998</v>
      </c>
      <c r="I10" s="30">
        <v>705.103872</v>
      </c>
      <c r="J10" s="54">
        <v>732.557056</v>
      </c>
      <c r="K10" s="31">
        <v>753.12512</v>
      </c>
      <c r="L10" s="45">
        <v>797.387008</v>
      </c>
      <c r="M10" s="45">
        <v>794.193664</v>
      </c>
      <c r="N10" s="54">
        <v>759.790592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7" customFormat="1" ht="13.5">
      <c r="A11" s="83" t="s">
        <v>26</v>
      </c>
      <c r="B11" s="84">
        <v>16.2579</v>
      </c>
      <c r="C11" s="84">
        <v>16.0402</v>
      </c>
      <c r="D11" s="84">
        <v>16.3186</v>
      </c>
      <c r="E11" s="85">
        <v>17.995</v>
      </c>
      <c r="F11" s="86">
        <v>19.915699999999998</v>
      </c>
      <c r="G11" s="84">
        <v>21.900100000000005</v>
      </c>
      <c r="H11" s="84">
        <v>23.5127</v>
      </c>
      <c r="I11" s="85">
        <v>25.0392</v>
      </c>
      <c r="J11" s="87">
        <v>26.0141</v>
      </c>
      <c r="K11" s="88">
        <v>26.7445</v>
      </c>
      <c r="L11" s="84">
        <v>28.316300000000002</v>
      </c>
      <c r="M11" s="89">
        <v>28.202899999999996</v>
      </c>
      <c r="N11" s="90">
        <v>26.981199999999998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>
      <c r="A12" s="23" t="s">
        <v>5</v>
      </c>
      <c r="B12" s="45">
        <f aca="true" t="shared" si="1" ref="B12:N12">B5-B10</f>
        <v>61.681938000000116</v>
      </c>
      <c r="C12" s="45">
        <f t="shared" si="1"/>
        <v>28.409953000000087</v>
      </c>
      <c r="D12" s="45">
        <f t="shared" si="1"/>
        <v>27.421909000000028</v>
      </c>
      <c r="E12" s="30">
        <f t="shared" si="1"/>
        <v>-7.145121000000074</v>
      </c>
      <c r="F12" s="29">
        <f t="shared" si="1"/>
        <v>-20.940599999999904</v>
      </c>
      <c r="G12" s="45">
        <f t="shared" si="1"/>
        <v>-72.25754800000027</v>
      </c>
      <c r="H12" s="45">
        <f t="shared" si="1"/>
        <v>-79.04806199999985</v>
      </c>
      <c r="I12" s="30">
        <f t="shared" si="1"/>
        <v>-101.88289000000009</v>
      </c>
      <c r="J12" s="54">
        <f t="shared" si="1"/>
        <v>-111.04146600000001</v>
      </c>
      <c r="K12" s="31">
        <f t="shared" si="1"/>
        <v>-103.48192700000004</v>
      </c>
      <c r="L12" s="45">
        <f t="shared" si="1"/>
        <v>-142.71346100000005</v>
      </c>
      <c r="M12" s="45">
        <f t="shared" si="1"/>
        <v>-143.02407400000004</v>
      </c>
      <c r="N12" s="54">
        <f t="shared" si="1"/>
        <v>-42.62267399999996</v>
      </c>
      <c r="O12" s="81"/>
      <c r="P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</row>
    <row r="14" spans="1:28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23" t="s">
        <v>7</v>
      </c>
      <c r="B15" s="47">
        <f aca="true" t="shared" si="2" ref="B15:N15">B17+B25+B27</f>
        <v>119.14208326332181</v>
      </c>
      <c r="C15" s="47">
        <f t="shared" si="2"/>
        <v>68.66611343886117</v>
      </c>
      <c r="D15" s="47">
        <f t="shared" si="2"/>
        <v>62.72205156383002</v>
      </c>
      <c r="E15" s="33">
        <f t="shared" si="2"/>
        <v>46.82063180977329</v>
      </c>
      <c r="F15" s="32">
        <f t="shared" si="2"/>
        <v>7.591551839046161</v>
      </c>
      <c r="G15" s="47">
        <f t="shared" si="2"/>
        <v>-21.69029420047704</v>
      </c>
      <c r="H15" s="47">
        <f t="shared" si="2"/>
        <v>-29.741228071504892</v>
      </c>
      <c r="I15" s="33">
        <f t="shared" si="2"/>
        <v>-64.2364631072425</v>
      </c>
      <c r="J15" s="55">
        <f t="shared" si="2"/>
        <v>-70.39067789645176</v>
      </c>
      <c r="K15" s="34">
        <f t="shared" si="2"/>
        <v>-55.57210733151908</v>
      </c>
      <c r="L15" s="47">
        <f t="shared" si="2"/>
        <v>-75.14543759769421</v>
      </c>
      <c r="M15" s="47">
        <f t="shared" si="2"/>
        <v>-79.55817472237443</v>
      </c>
      <c r="N15" s="55">
        <f t="shared" si="2"/>
        <v>42.177306472814905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68" t="s">
        <v>18</v>
      </c>
      <c r="B17" s="47">
        <f>B20+B23</f>
        <v>267.5220832633218</v>
      </c>
      <c r="C17" s="47">
        <f aca="true" t="shared" si="3" ref="C17:N17">C20+C23</f>
        <v>225.98069343886118</v>
      </c>
      <c r="D17" s="47">
        <f t="shared" si="3"/>
        <v>222.94172156383001</v>
      </c>
      <c r="E17" s="47">
        <f t="shared" si="3"/>
        <v>212.78893180977332</v>
      </c>
      <c r="F17" s="47">
        <f t="shared" si="3"/>
        <v>182.63169183904614</v>
      </c>
      <c r="G17" s="47">
        <f t="shared" si="3"/>
        <v>160.50995579952297</v>
      </c>
      <c r="H17" s="47">
        <f t="shared" si="3"/>
        <v>155.1205319284951</v>
      </c>
      <c r="I17" s="47">
        <f t="shared" si="3"/>
        <v>124.17128689275751</v>
      </c>
      <c r="J17" s="47">
        <f t="shared" si="3"/>
        <v>121.71388210354826</v>
      </c>
      <c r="K17" s="47">
        <f t="shared" si="3"/>
        <v>137.18318266848092</v>
      </c>
      <c r="L17" s="47">
        <f t="shared" si="3"/>
        <v>103.6191124023058</v>
      </c>
      <c r="M17" s="47">
        <f t="shared" si="3"/>
        <v>101.04015527762556</v>
      </c>
      <c r="N17" s="47">
        <f t="shared" si="3"/>
        <v>198.3784264728149</v>
      </c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9" t="s">
        <v>32</v>
      </c>
      <c r="B20" s="46">
        <f>B21+B22</f>
        <v>361.74451899999997</v>
      </c>
      <c r="C20" s="46">
        <f aca="true" t="shared" si="4" ref="C20:N20">C21+C22</f>
        <v>333.82703404135</v>
      </c>
      <c r="D20" s="46">
        <f t="shared" si="4"/>
        <v>334.69294477842993</v>
      </c>
      <c r="E20" s="46">
        <f t="shared" si="4"/>
        <v>326.96854378141995</v>
      </c>
      <c r="F20" s="46">
        <f t="shared" si="4"/>
        <v>306.2358009490799</v>
      </c>
      <c r="G20" s="46">
        <f t="shared" si="4"/>
        <v>284.3000034215801</v>
      </c>
      <c r="H20" s="46">
        <f t="shared" si="4"/>
        <v>283.3668779570799</v>
      </c>
      <c r="I20" s="46">
        <f t="shared" si="4"/>
        <v>264.4793149106798</v>
      </c>
      <c r="J20" s="46">
        <f t="shared" si="4"/>
        <v>247.5089193540801</v>
      </c>
      <c r="K20" s="46">
        <f t="shared" si="4"/>
        <v>264.08371672507036</v>
      </c>
      <c r="L20" s="46">
        <f t="shared" si="4"/>
        <v>262.9235542087198</v>
      </c>
      <c r="M20" s="46">
        <f t="shared" si="4"/>
        <v>244.0523066246102</v>
      </c>
      <c r="N20" s="46">
        <f t="shared" si="4"/>
        <v>343.81025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9" t="s">
        <v>27</v>
      </c>
      <c r="B21" s="46">
        <v>173.09786499999998</v>
      </c>
      <c r="C21" s="46">
        <v>145.18038004135002</v>
      </c>
      <c r="D21" s="46">
        <v>146.04629077842998</v>
      </c>
      <c r="E21" s="15">
        <v>138.32188978141997</v>
      </c>
      <c r="F21" s="16">
        <v>117.5891469490799</v>
      </c>
      <c r="G21" s="46">
        <v>95.65334942158006</v>
      </c>
      <c r="H21" s="46">
        <v>94.72022395707992</v>
      </c>
      <c r="I21" s="2">
        <v>75.83266091067985</v>
      </c>
      <c r="J21" s="53">
        <v>58.862265354080094</v>
      </c>
      <c r="K21" s="28">
        <v>75.43706272507038</v>
      </c>
      <c r="L21" s="19">
        <v>74.27690020871984</v>
      </c>
      <c r="M21" s="19">
        <v>55.4056526246102</v>
      </c>
      <c r="N21" s="53">
        <v>148.98222300000006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9" t="s">
        <v>28</v>
      </c>
      <c r="B22" s="46">
        <v>188.64665399999998</v>
      </c>
      <c r="C22" s="46">
        <v>188.64665399999998</v>
      </c>
      <c r="D22" s="46">
        <v>188.64665399999998</v>
      </c>
      <c r="E22" s="15">
        <v>188.64665399999998</v>
      </c>
      <c r="F22" s="16">
        <v>188.64665399999998</v>
      </c>
      <c r="G22" s="46">
        <v>188.64665399999998</v>
      </c>
      <c r="H22" s="46">
        <v>188.64665399999998</v>
      </c>
      <c r="I22" s="2">
        <v>188.64665399999998</v>
      </c>
      <c r="J22" s="53">
        <v>188.64665399999998</v>
      </c>
      <c r="K22" s="28">
        <v>188.64665399999998</v>
      </c>
      <c r="L22" s="19">
        <v>188.64665399999998</v>
      </c>
      <c r="M22" s="19">
        <v>188.64665399999998</v>
      </c>
      <c r="N22" s="53">
        <v>194.82802699999996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7" t="s">
        <v>23</v>
      </c>
      <c r="B23" s="19">
        <v>-94.22243573667815</v>
      </c>
      <c r="C23" s="19">
        <v>-107.8463406024888</v>
      </c>
      <c r="D23" s="19">
        <v>-111.7512232145999</v>
      </c>
      <c r="E23" s="2">
        <v>-114.17961197164662</v>
      </c>
      <c r="F23" s="11">
        <v>-123.60410911003372</v>
      </c>
      <c r="G23" s="19">
        <v>-123.79004762205709</v>
      </c>
      <c r="H23" s="19">
        <v>-128.2463460285848</v>
      </c>
      <c r="I23" s="2">
        <v>-140.3080280179223</v>
      </c>
      <c r="J23" s="53">
        <v>-125.79503725053183</v>
      </c>
      <c r="K23" s="28">
        <v>-126.90053405658945</v>
      </c>
      <c r="L23" s="19">
        <v>-159.304441806414</v>
      </c>
      <c r="M23" s="19">
        <v>-143.01215134698464</v>
      </c>
      <c r="N23" s="53">
        <v>-145.4318235271851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43" t="s">
        <v>11</v>
      </c>
      <c r="B25" s="48">
        <v>-26.55567</v>
      </c>
      <c r="C25" s="48">
        <v>-34.95149</v>
      </c>
      <c r="D25" s="48">
        <v>-32.52433</v>
      </c>
      <c r="E25" s="36">
        <v>-33.53701</v>
      </c>
      <c r="F25" s="35">
        <v>-39.14304</v>
      </c>
      <c r="G25" s="48">
        <v>-43.68788</v>
      </c>
      <c r="H25" s="48">
        <v>-41.42967</v>
      </c>
      <c r="I25" s="33">
        <v>-39.86699</v>
      </c>
      <c r="J25" s="55">
        <v>-43.24264</v>
      </c>
      <c r="K25" s="34">
        <v>-43.12706</v>
      </c>
      <c r="L25" s="47">
        <v>-43.26373</v>
      </c>
      <c r="M25" s="47">
        <v>-44.871089999999995</v>
      </c>
      <c r="N25" s="55">
        <v>-21.99795</v>
      </c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43" t="s">
        <v>13</v>
      </c>
      <c r="B27" s="48">
        <v>-121.82433</v>
      </c>
      <c r="C27" s="48">
        <v>-122.36309</v>
      </c>
      <c r="D27" s="48">
        <v>-127.69534</v>
      </c>
      <c r="E27" s="36">
        <v>-132.43129000000002</v>
      </c>
      <c r="F27" s="35">
        <v>-135.8971</v>
      </c>
      <c r="G27" s="48">
        <v>-138.51237</v>
      </c>
      <c r="H27" s="48">
        <v>-143.43209</v>
      </c>
      <c r="I27" s="33">
        <v>-148.54076</v>
      </c>
      <c r="J27" s="55">
        <v>-148.86192000000003</v>
      </c>
      <c r="K27" s="34">
        <v>-149.62823</v>
      </c>
      <c r="L27" s="47">
        <v>-135.50082</v>
      </c>
      <c r="M27" s="47">
        <v>-135.72724</v>
      </c>
      <c r="N27" s="55">
        <v>-134.20317</v>
      </c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</row>
    <row r="28" spans="1:28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23" t="s">
        <v>57</v>
      </c>
      <c r="B29" s="47">
        <f>B30+B31+B32+B33</f>
        <v>-127.583395</v>
      </c>
      <c r="C29" s="47">
        <f aca="true" t="shared" si="5" ref="C29:N29">C30+C31+C32+C33</f>
        <v>-110.31587300000001</v>
      </c>
      <c r="D29" s="47">
        <f t="shared" si="5"/>
        <v>-102.63099899999999</v>
      </c>
      <c r="E29" s="47">
        <f t="shared" si="5"/>
        <v>-107.72297599999999</v>
      </c>
      <c r="F29" s="47">
        <f t="shared" si="5"/>
        <v>-80.82314300000002</v>
      </c>
      <c r="G29" s="47">
        <f t="shared" si="5"/>
        <v>-98.11291299999999</v>
      </c>
      <c r="H29" s="47">
        <f t="shared" si="5"/>
        <v>-93.66349399999999</v>
      </c>
      <c r="I29" s="47">
        <f t="shared" si="5"/>
        <v>-82.10132665924002</v>
      </c>
      <c r="J29" s="47">
        <f t="shared" si="5"/>
        <v>-87.02860065924</v>
      </c>
      <c r="K29" s="47">
        <f t="shared" si="5"/>
        <v>-86.47398265924001</v>
      </c>
      <c r="L29" s="47">
        <f t="shared" si="5"/>
        <v>-105.79923865923996</v>
      </c>
      <c r="M29" s="47">
        <f t="shared" si="5"/>
        <v>-83.80378865924</v>
      </c>
      <c r="N29" s="47">
        <f t="shared" si="5"/>
        <v>-127.44964965924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7" t="s">
        <v>39</v>
      </c>
      <c r="B30" s="19">
        <v>23.191738</v>
      </c>
      <c r="C30" s="19">
        <v>23.175588</v>
      </c>
      <c r="D30" s="19">
        <v>22.910824</v>
      </c>
      <c r="E30" s="2">
        <v>23.355248000000003</v>
      </c>
      <c r="F30" s="11">
        <v>22.798056</v>
      </c>
      <c r="G30" s="19">
        <v>22.620529</v>
      </c>
      <c r="H30" s="19">
        <v>21.89533</v>
      </c>
      <c r="I30" s="2">
        <v>21.909961340760002</v>
      </c>
      <c r="J30" s="53">
        <v>21.828625340760002</v>
      </c>
      <c r="K30" s="28">
        <v>21.702767340759998</v>
      </c>
      <c r="L30" s="19">
        <v>21.40608034076</v>
      </c>
      <c r="M30" s="19">
        <v>20.925312340759998</v>
      </c>
      <c r="N30" s="53">
        <v>20.799317340760002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7" t="s">
        <v>37</v>
      </c>
      <c r="B31" s="19">
        <v>-130.056133</v>
      </c>
      <c r="C31" s="19">
        <v>-85.79446100000001</v>
      </c>
      <c r="D31" s="19">
        <v>-77.360823</v>
      </c>
      <c r="E31" s="2">
        <v>-84.98322399999999</v>
      </c>
      <c r="F31" s="11">
        <v>-75.99519900000001</v>
      </c>
      <c r="G31" s="19">
        <v>-94.929442</v>
      </c>
      <c r="H31" s="19">
        <v>-90.79082399999999</v>
      </c>
      <c r="I31" s="2">
        <v>-85.52528800000002</v>
      </c>
      <c r="J31" s="53">
        <v>-97.778226</v>
      </c>
      <c r="K31" s="28">
        <v>-93.35275</v>
      </c>
      <c r="L31" s="19">
        <v>-88.91831899999997</v>
      </c>
      <c r="M31" s="19">
        <v>-86.532101</v>
      </c>
      <c r="N31" s="53">
        <v>-144.523967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7" t="s">
        <v>38</v>
      </c>
      <c r="B32" s="19">
        <v>-20.719</v>
      </c>
      <c r="C32" s="19">
        <v>-47.697</v>
      </c>
      <c r="D32" s="19">
        <v>-48.181</v>
      </c>
      <c r="E32" s="2">
        <v>-46.095</v>
      </c>
      <c r="F32" s="11">
        <v>-27.626</v>
      </c>
      <c r="G32" s="19">
        <v>-25.804</v>
      </c>
      <c r="H32" s="19">
        <v>-24.768</v>
      </c>
      <c r="I32" s="2">
        <v>-18.486</v>
      </c>
      <c r="J32" s="53">
        <v>-11.079</v>
      </c>
      <c r="K32" s="28">
        <v>-14.824</v>
      </c>
      <c r="L32" s="19">
        <v>-38.287</v>
      </c>
      <c r="M32" s="19">
        <v>-18.197</v>
      </c>
      <c r="N32" s="53">
        <v>-3.725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7" t="s">
        <v>21</v>
      </c>
      <c r="B33" s="73">
        <v>0</v>
      </c>
      <c r="C33" s="73">
        <v>0</v>
      </c>
      <c r="D33" s="73">
        <v>0</v>
      </c>
      <c r="E33" s="74">
        <v>0</v>
      </c>
      <c r="F33" s="75">
        <v>0</v>
      </c>
      <c r="G33" s="73">
        <v>0</v>
      </c>
      <c r="H33" s="73">
        <v>0</v>
      </c>
      <c r="I33" s="74">
        <v>0</v>
      </c>
      <c r="J33" s="76">
        <v>0</v>
      </c>
      <c r="K33" s="91">
        <v>0</v>
      </c>
      <c r="L33" s="73">
        <v>0</v>
      </c>
      <c r="M33" s="73">
        <v>0</v>
      </c>
      <c r="N33" s="76"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8"/>
      <c r="B35" s="14"/>
      <c r="C35" s="14"/>
      <c r="D35" s="14"/>
      <c r="E35" s="5"/>
      <c r="F35" s="12"/>
      <c r="G35" s="14"/>
      <c r="H35" s="14"/>
      <c r="I35" s="5"/>
      <c r="J35" s="56"/>
      <c r="K35" s="37"/>
      <c r="L35" s="14"/>
      <c r="M35" s="14"/>
      <c r="N35" s="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8" t="s">
        <v>20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thickBot="1">
      <c r="A37" s="10" t="s">
        <v>17</v>
      </c>
      <c r="B37" s="49">
        <f>B12-B15-B29</f>
        <v>70.1232497366783</v>
      </c>
      <c r="C37" s="49">
        <f aca="true" t="shared" si="6" ref="C37:N37">C12-C15-C29</f>
        <v>70.05971256113892</v>
      </c>
      <c r="D37" s="49">
        <f t="shared" si="6"/>
        <v>67.33085643617</v>
      </c>
      <c r="E37" s="49">
        <f t="shared" si="6"/>
        <v>53.757223190226625</v>
      </c>
      <c r="F37" s="49">
        <f t="shared" si="6"/>
        <v>52.29099116095395</v>
      </c>
      <c r="G37" s="49">
        <f t="shared" si="6"/>
        <v>47.54565920047676</v>
      </c>
      <c r="H37" s="49">
        <f t="shared" si="6"/>
        <v>44.35666007150503</v>
      </c>
      <c r="I37" s="49">
        <f t="shared" si="6"/>
        <v>44.45489976648243</v>
      </c>
      <c r="J37" s="49">
        <f t="shared" si="6"/>
        <v>46.37781255569175</v>
      </c>
      <c r="K37" s="49">
        <f t="shared" si="6"/>
        <v>38.564162990759044</v>
      </c>
      <c r="L37" s="49">
        <f t="shared" si="6"/>
        <v>38.23121525693412</v>
      </c>
      <c r="M37" s="49">
        <f t="shared" si="6"/>
        <v>20.33788938161439</v>
      </c>
      <c r="N37" s="49">
        <f t="shared" si="6"/>
        <v>42.64966918642513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57" s="72" customFormat="1" ht="12">
      <c r="A38" s="78" t="s">
        <v>33</v>
      </c>
      <c r="B38" s="92"/>
      <c r="C38" s="92"/>
      <c r="D38" s="92"/>
      <c r="E38" s="92"/>
      <c r="F38" s="92"/>
      <c r="G38" s="92"/>
      <c r="H38" s="78"/>
      <c r="I38" s="78"/>
      <c r="J38" s="78"/>
      <c r="K38" s="78"/>
      <c r="L38" s="78"/>
      <c r="M38" s="78"/>
      <c r="N38" s="78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1"/>
      <c r="AX38" s="69"/>
      <c r="AY38" s="69"/>
      <c r="AZ38" s="69"/>
      <c r="BA38" s="69"/>
      <c r="BB38" s="69"/>
      <c r="BC38" s="69"/>
      <c r="BD38" s="69"/>
      <c r="BE38" s="69"/>
    </row>
    <row r="39" spans="1:57" s="72" customFormat="1" ht="12">
      <c r="A39" s="78" t="s">
        <v>34</v>
      </c>
      <c r="B39" s="92"/>
      <c r="C39" s="92"/>
      <c r="D39" s="92"/>
      <c r="E39" s="92"/>
      <c r="F39" s="92"/>
      <c r="G39" s="92"/>
      <c r="H39" s="78"/>
      <c r="I39" s="78"/>
      <c r="J39" s="78"/>
      <c r="K39" s="78"/>
      <c r="L39" s="78"/>
      <c r="M39" s="78"/>
      <c r="N39" s="78"/>
      <c r="O39" s="69"/>
      <c r="P39" s="69"/>
      <c r="Q39" s="69"/>
      <c r="R39" s="69"/>
      <c r="S39" s="69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71"/>
      <c r="AX39" s="69"/>
      <c r="AY39" s="69"/>
      <c r="AZ39" s="69"/>
      <c r="BA39" s="69"/>
      <c r="BB39" s="69"/>
      <c r="BC39" s="69"/>
      <c r="BD39" s="69"/>
      <c r="BE39" s="69"/>
    </row>
    <row r="40" spans="1:57" s="72" customFormat="1" ht="12">
      <c r="A40" s="78" t="s">
        <v>35</v>
      </c>
      <c r="B40" s="92"/>
      <c r="C40" s="92"/>
      <c r="D40" s="92"/>
      <c r="E40" s="92"/>
      <c r="F40" s="92"/>
      <c r="G40" s="92"/>
      <c r="H40" s="78"/>
      <c r="I40" s="78"/>
      <c r="J40" s="78"/>
      <c r="K40" s="78"/>
      <c r="L40" s="78"/>
      <c r="M40" s="78"/>
      <c r="N40" s="78"/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1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2">
      <c r="A41" s="7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1"/>
      <c r="AX41" s="69"/>
      <c r="AY41" s="69"/>
      <c r="AZ41" s="69"/>
      <c r="BA41" s="69"/>
      <c r="BB41" s="69"/>
      <c r="BC41" s="69"/>
      <c r="BD41" s="69"/>
      <c r="BE41" s="69"/>
    </row>
    <row r="42" spans="1:10" ht="12.75">
      <c r="A42" s="79"/>
      <c r="D42" s="1"/>
      <c r="E42" s="1"/>
      <c r="F42" s="1"/>
      <c r="G42" s="1"/>
      <c r="H42" s="1"/>
      <c r="I42" s="1"/>
      <c r="J42" s="1"/>
    </row>
    <row r="43" spans="1:10" ht="9" customHeight="1">
      <c r="A43" s="78"/>
      <c r="D43" s="1"/>
      <c r="E43" s="1"/>
      <c r="F43" s="1"/>
      <c r="G43" s="1"/>
      <c r="H43" s="1"/>
      <c r="I43" s="1"/>
      <c r="J43" s="1"/>
    </row>
    <row r="44" spans="1:10" ht="12.75">
      <c r="A44" s="78"/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480314960629921" right="0.5905511811023623" top="0.984251968503937" bottom="0.984251968503937" header="0.5118110236220472" footer="0.5118110236220472"/>
  <pageSetup fitToHeight="1" fitToWidth="1" horizontalDpi="180" verticalDpi="18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1"/>
  <sheetViews>
    <sheetView zoomScalePageLayoutView="0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</cols>
  <sheetData>
    <row r="1" spans="1:28" ht="12.75">
      <c r="A1" s="13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</row>
    <row r="2" spans="1:28" ht="12.75" customHeight="1" thickBot="1">
      <c r="A2" s="95" t="s">
        <v>44</v>
      </c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6" customFormat="1" ht="13.5" thickBot="1">
      <c r="A3" s="66"/>
      <c r="B3" s="58">
        <v>37257</v>
      </c>
      <c r="C3" s="25">
        <v>37288</v>
      </c>
      <c r="D3" s="58">
        <v>37316</v>
      </c>
      <c r="E3" s="25">
        <v>37347</v>
      </c>
      <c r="F3" s="58">
        <v>37377</v>
      </c>
      <c r="G3" s="25">
        <v>37408</v>
      </c>
      <c r="H3" s="58">
        <v>37438</v>
      </c>
      <c r="I3" s="25">
        <v>37469</v>
      </c>
      <c r="J3" s="58">
        <v>37500</v>
      </c>
      <c r="K3" s="25">
        <v>37530</v>
      </c>
      <c r="L3" s="58">
        <v>37561</v>
      </c>
      <c r="M3" s="25">
        <v>37591</v>
      </c>
      <c r="N3" s="58">
        <v>37622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>
      <c r="A5" s="23" t="s">
        <v>0</v>
      </c>
      <c r="B5" s="45">
        <f aca="true" t="shared" si="0" ref="B5:N5">B7+B8</f>
        <v>717.167918</v>
      </c>
      <c r="C5" s="45">
        <f t="shared" si="0"/>
        <v>662.410971</v>
      </c>
      <c r="D5" s="45">
        <f t="shared" si="0"/>
        <v>674.248547</v>
      </c>
      <c r="E5" s="30">
        <f t="shared" si="0"/>
        <v>682.9881400000002</v>
      </c>
      <c r="F5" s="29">
        <f t="shared" si="0"/>
        <v>749.080614</v>
      </c>
      <c r="G5" s="45">
        <f t="shared" si="0"/>
        <v>743.748531</v>
      </c>
      <c r="H5" s="45">
        <f t="shared" si="0"/>
        <v>788.750491</v>
      </c>
      <c r="I5" s="30">
        <f t="shared" si="0"/>
        <v>806.888191</v>
      </c>
      <c r="J5" s="45">
        <f t="shared" si="0"/>
        <v>828.790651</v>
      </c>
      <c r="K5" s="30">
        <f t="shared" si="0"/>
        <v>828.187066</v>
      </c>
      <c r="L5" s="45">
        <f t="shared" si="0"/>
        <v>830.65912</v>
      </c>
      <c r="M5" s="45">
        <f t="shared" si="0"/>
        <v>849.3082079999999</v>
      </c>
      <c r="N5" s="54">
        <f t="shared" si="0"/>
        <v>935.1023230000001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7" t="s">
        <v>1</v>
      </c>
      <c r="B7" s="19">
        <v>623.462823</v>
      </c>
      <c r="C7" s="19">
        <v>565.023193</v>
      </c>
      <c r="D7" s="19">
        <v>577.359375</v>
      </c>
      <c r="E7" s="2">
        <v>585.5356120000001</v>
      </c>
      <c r="F7" s="11">
        <v>649.863804</v>
      </c>
      <c r="G7" s="19">
        <v>641.515812</v>
      </c>
      <c r="H7" s="19">
        <v>682.9254050000001</v>
      </c>
      <c r="I7" s="2">
        <v>696.625126</v>
      </c>
      <c r="J7" s="53">
        <v>717.366562</v>
      </c>
      <c r="K7" s="28">
        <v>715.2874619999999</v>
      </c>
      <c r="L7" s="19">
        <v>714.844209</v>
      </c>
      <c r="M7" s="19">
        <v>730.867041</v>
      </c>
      <c r="N7" s="53">
        <v>813.9037780000001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7" t="s">
        <v>2</v>
      </c>
      <c r="B8" s="19">
        <v>93.705095</v>
      </c>
      <c r="C8" s="19">
        <v>97.38777800000001</v>
      </c>
      <c r="D8" s="19">
        <v>96.889172</v>
      </c>
      <c r="E8" s="2">
        <v>97.452528</v>
      </c>
      <c r="F8" s="11">
        <v>99.21681</v>
      </c>
      <c r="G8" s="19">
        <v>102.232719</v>
      </c>
      <c r="H8" s="19">
        <v>105.825086</v>
      </c>
      <c r="I8" s="2">
        <v>110.263065</v>
      </c>
      <c r="J8" s="53">
        <v>111.42408900000001</v>
      </c>
      <c r="K8" s="28">
        <v>112.89960400000001</v>
      </c>
      <c r="L8" s="19">
        <v>115.814911</v>
      </c>
      <c r="M8" s="19">
        <v>118.44116700000001</v>
      </c>
      <c r="N8" s="53">
        <v>121.198545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23" t="s">
        <v>22</v>
      </c>
      <c r="B10" s="45">
        <v>818.2467479999999</v>
      </c>
      <c r="C10" s="45">
        <v>818.5421199999997</v>
      </c>
      <c r="D10" s="45">
        <v>824.6213579999999</v>
      </c>
      <c r="E10" s="30">
        <v>840.719132</v>
      </c>
      <c r="F10" s="29">
        <v>920.364082</v>
      </c>
      <c r="G10" s="45">
        <v>1011.823912</v>
      </c>
      <c r="H10" s="45">
        <v>1050.1197960000002</v>
      </c>
      <c r="I10" s="30">
        <v>1083.062816</v>
      </c>
      <c r="J10" s="54">
        <v>1113.86891</v>
      </c>
      <c r="K10" s="31">
        <v>1151.6494</v>
      </c>
      <c r="L10" s="45">
        <v>1190.1080400000003</v>
      </c>
      <c r="M10" s="45">
        <v>1232.518034</v>
      </c>
      <c r="N10" s="54">
        <v>1207.5048480000003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7" customFormat="1" ht="13.5">
      <c r="A11" s="83" t="s">
        <v>26</v>
      </c>
      <c r="B11" s="84">
        <v>27.148199999999996</v>
      </c>
      <c r="C11" s="84">
        <v>27.157999999999994</v>
      </c>
      <c r="D11" s="84">
        <v>27.359699999999997</v>
      </c>
      <c r="E11" s="85">
        <v>27.8938</v>
      </c>
      <c r="F11" s="86">
        <v>30.536300000000004</v>
      </c>
      <c r="G11" s="84">
        <v>33.5708</v>
      </c>
      <c r="H11" s="84">
        <v>34.8414</v>
      </c>
      <c r="I11" s="85">
        <v>35.934400000000004</v>
      </c>
      <c r="J11" s="87">
        <v>36.9565</v>
      </c>
      <c r="K11" s="88">
        <v>38.21</v>
      </c>
      <c r="L11" s="84">
        <v>39.486000000000004</v>
      </c>
      <c r="M11" s="89">
        <v>40.8931</v>
      </c>
      <c r="N11" s="90">
        <v>40.0632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>
      <c r="A12" s="23" t="s">
        <v>5</v>
      </c>
      <c r="B12" s="45">
        <f aca="true" t="shared" si="1" ref="B12:N12">B5-B10</f>
        <v>-101.07882999999993</v>
      </c>
      <c r="C12" s="45">
        <f t="shared" si="1"/>
        <v>-156.1311489999997</v>
      </c>
      <c r="D12" s="45">
        <f t="shared" si="1"/>
        <v>-150.37281099999984</v>
      </c>
      <c r="E12" s="30">
        <f t="shared" si="1"/>
        <v>-157.7309919999998</v>
      </c>
      <c r="F12" s="29">
        <f t="shared" si="1"/>
        <v>-171.28346800000008</v>
      </c>
      <c r="G12" s="45">
        <f t="shared" si="1"/>
        <v>-268.075381</v>
      </c>
      <c r="H12" s="45">
        <f t="shared" si="1"/>
        <v>-261.36930500000017</v>
      </c>
      <c r="I12" s="30">
        <f t="shared" si="1"/>
        <v>-276.1746250000001</v>
      </c>
      <c r="J12" s="54">
        <f t="shared" si="1"/>
        <v>-285.0782589999999</v>
      </c>
      <c r="K12" s="31">
        <f t="shared" si="1"/>
        <v>-323.46233400000006</v>
      </c>
      <c r="L12" s="45">
        <f t="shared" si="1"/>
        <v>-359.44892000000027</v>
      </c>
      <c r="M12" s="45">
        <f t="shared" si="1"/>
        <v>-383.209826</v>
      </c>
      <c r="N12" s="54">
        <f t="shared" si="1"/>
        <v>-272.4025250000002</v>
      </c>
      <c r="O12" s="81"/>
      <c r="P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</row>
    <row r="14" spans="1:28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23" t="s">
        <v>7</v>
      </c>
      <c r="B15" s="47">
        <f aca="true" t="shared" si="2" ref="B15:N15">B17+B25+B27</f>
        <v>55.07679999999996</v>
      </c>
      <c r="C15" s="47">
        <f t="shared" si="2"/>
        <v>-16.807560615039975</v>
      </c>
      <c r="D15" s="47">
        <f t="shared" si="2"/>
        <v>18.435116103040002</v>
      </c>
      <c r="E15" s="33">
        <f t="shared" si="2"/>
        <v>11.000803017639967</v>
      </c>
      <c r="F15" s="32">
        <f t="shared" si="2"/>
        <v>-8.698977244775989</v>
      </c>
      <c r="G15" s="47">
        <f t="shared" si="2"/>
        <v>-33.43891803447603</v>
      </c>
      <c r="H15" s="47">
        <f t="shared" si="2"/>
        <v>-31.772670327643993</v>
      </c>
      <c r="I15" s="33">
        <f t="shared" si="2"/>
        <v>-82.98450854864399</v>
      </c>
      <c r="J15" s="55">
        <f t="shared" si="2"/>
        <v>-65.29597705008402</v>
      </c>
      <c r="K15" s="34">
        <f t="shared" si="2"/>
        <v>-74.83403757190403</v>
      </c>
      <c r="L15" s="47">
        <f t="shared" si="2"/>
        <v>-77.24379634932896</v>
      </c>
      <c r="M15" s="47">
        <f t="shared" si="2"/>
        <v>-71.80817231353703</v>
      </c>
      <c r="N15" s="55">
        <f t="shared" si="2"/>
        <v>22.343088348311994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68" t="s">
        <v>18</v>
      </c>
      <c r="B17" s="47">
        <f>B20+B23</f>
        <v>211.27799999999996</v>
      </c>
      <c r="C17" s="47">
        <f aca="true" t="shared" si="3" ref="C17:N17">C20+C23</f>
        <v>129.98123938496002</v>
      </c>
      <c r="D17" s="47">
        <f t="shared" si="3"/>
        <v>159.39831610304</v>
      </c>
      <c r="E17" s="47">
        <f t="shared" si="3"/>
        <v>153.92730301763996</v>
      </c>
      <c r="F17" s="47">
        <f t="shared" si="3"/>
        <v>137.258622755224</v>
      </c>
      <c r="G17" s="47">
        <f t="shared" si="3"/>
        <v>130.35218196552398</v>
      </c>
      <c r="H17" s="47">
        <f t="shared" si="3"/>
        <v>112.028629672356</v>
      </c>
      <c r="I17" s="47">
        <f t="shared" si="3"/>
        <v>68.25529145135602</v>
      </c>
      <c r="J17" s="47">
        <f t="shared" si="3"/>
        <v>83.532422949916</v>
      </c>
      <c r="K17" s="47">
        <f t="shared" si="3"/>
        <v>18.773662428095975</v>
      </c>
      <c r="L17" s="47">
        <f t="shared" si="3"/>
        <v>47.86900365067103</v>
      </c>
      <c r="M17" s="47">
        <f t="shared" si="3"/>
        <v>74.31742768646296</v>
      </c>
      <c r="N17" s="47">
        <f t="shared" si="3"/>
        <v>89.90378834831199</v>
      </c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9" t="s">
        <v>32</v>
      </c>
      <c r="B20" s="46">
        <f>B21+B22</f>
        <v>356.7098</v>
      </c>
      <c r="C20" s="46">
        <f aca="true" t="shared" si="4" ref="C20:N20">C21+C22</f>
        <v>272.6652</v>
      </c>
      <c r="D20" s="46">
        <f t="shared" si="4"/>
        <v>300.5589</v>
      </c>
      <c r="E20" s="46">
        <f t="shared" si="4"/>
        <v>296.37059999999997</v>
      </c>
      <c r="F20" s="46">
        <f t="shared" si="4"/>
        <v>295.3835</v>
      </c>
      <c r="G20" s="46">
        <f t="shared" si="4"/>
        <v>295.9914</v>
      </c>
      <c r="H20" s="46">
        <f t="shared" si="4"/>
        <v>273.3389</v>
      </c>
      <c r="I20" s="46">
        <f t="shared" si="4"/>
        <v>243.55990000000003</v>
      </c>
      <c r="J20" s="46">
        <f t="shared" si="4"/>
        <v>268.8287</v>
      </c>
      <c r="K20" s="46">
        <f t="shared" si="4"/>
        <v>218.31879999999998</v>
      </c>
      <c r="L20" s="46">
        <f t="shared" si="4"/>
        <v>268.28790000000004</v>
      </c>
      <c r="M20" s="46">
        <f t="shared" si="4"/>
        <v>311.7643</v>
      </c>
      <c r="N20" s="46">
        <f t="shared" si="4"/>
        <v>320.9259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9" t="s">
        <v>27</v>
      </c>
      <c r="B21" s="46">
        <v>148.314</v>
      </c>
      <c r="C21" s="46">
        <v>64.26940000000002</v>
      </c>
      <c r="D21" s="46">
        <v>79.75790000000002</v>
      </c>
      <c r="E21" s="15">
        <v>75.56960000000001</v>
      </c>
      <c r="F21" s="16">
        <v>61.904</v>
      </c>
      <c r="G21" s="46">
        <v>62.511900000000026</v>
      </c>
      <c r="H21" s="46">
        <v>39.85940000000002</v>
      </c>
      <c r="I21" s="2">
        <v>13.1185</v>
      </c>
      <c r="J21" s="53">
        <v>32.19379999999999</v>
      </c>
      <c r="K21" s="28">
        <v>-18.316100000000034</v>
      </c>
      <c r="L21" s="19">
        <v>31.653</v>
      </c>
      <c r="M21" s="19">
        <v>67.238</v>
      </c>
      <c r="N21" s="53">
        <v>76.3996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9" t="s">
        <v>28</v>
      </c>
      <c r="B22" s="46">
        <v>208.39579999999998</v>
      </c>
      <c r="C22" s="46">
        <v>208.39579999999998</v>
      </c>
      <c r="D22" s="46">
        <v>220.801</v>
      </c>
      <c r="E22" s="15">
        <v>220.801</v>
      </c>
      <c r="F22" s="16">
        <v>233.4795</v>
      </c>
      <c r="G22" s="46">
        <v>233.4795</v>
      </c>
      <c r="H22" s="46">
        <v>233.4795</v>
      </c>
      <c r="I22" s="2">
        <v>230.44140000000002</v>
      </c>
      <c r="J22" s="53">
        <v>236.63490000000002</v>
      </c>
      <c r="K22" s="28">
        <v>236.63490000000002</v>
      </c>
      <c r="L22" s="19">
        <v>236.63490000000002</v>
      </c>
      <c r="M22" s="19">
        <v>244.5263</v>
      </c>
      <c r="N22" s="53">
        <v>244.5263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7" t="s">
        <v>23</v>
      </c>
      <c r="B23" s="19">
        <v>-145.4318</v>
      </c>
      <c r="C23" s="19">
        <v>-142.68396061504</v>
      </c>
      <c r="D23" s="19">
        <v>-141.16058389696</v>
      </c>
      <c r="E23" s="2">
        <v>-142.44329698236</v>
      </c>
      <c r="F23" s="11">
        <v>-158.12487724477603</v>
      </c>
      <c r="G23" s="19">
        <v>-165.63921803447602</v>
      </c>
      <c r="H23" s="19">
        <v>-161.31027032764402</v>
      </c>
      <c r="I23" s="2">
        <v>-175.304608548644</v>
      </c>
      <c r="J23" s="53">
        <v>-185.29627705008403</v>
      </c>
      <c r="K23" s="28">
        <v>-199.545137571904</v>
      </c>
      <c r="L23" s="19">
        <v>-220.418896349329</v>
      </c>
      <c r="M23" s="19">
        <v>-237.44687231353703</v>
      </c>
      <c r="N23" s="53">
        <v>-231.02211165168802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43" t="s">
        <v>11</v>
      </c>
      <c r="B25" s="48">
        <v>-21.998</v>
      </c>
      <c r="C25" s="48">
        <v>-33.1798</v>
      </c>
      <c r="D25" s="48">
        <v>-33.9631</v>
      </c>
      <c r="E25" s="36">
        <v>-36.2701</v>
      </c>
      <c r="F25" s="35">
        <v>-47.804199999999994</v>
      </c>
      <c r="G25" s="48">
        <v>-60.276300000000006</v>
      </c>
      <c r="H25" s="48">
        <v>-50.6909</v>
      </c>
      <c r="I25" s="33">
        <v>-56.709900000000005</v>
      </c>
      <c r="J25" s="55">
        <v>-55.5324</v>
      </c>
      <c r="K25" s="34">
        <v>-57.848800000000004</v>
      </c>
      <c r="L25" s="47">
        <v>-61.6479</v>
      </c>
      <c r="M25" s="47">
        <v>-67.35589999999999</v>
      </c>
      <c r="N25" s="55">
        <v>-29.842</v>
      </c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43" t="s">
        <v>13</v>
      </c>
      <c r="B27" s="48">
        <v>-134.2032</v>
      </c>
      <c r="C27" s="48">
        <v>-113.609</v>
      </c>
      <c r="D27" s="48">
        <v>-107.0001</v>
      </c>
      <c r="E27" s="36">
        <v>-106.65639999999999</v>
      </c>
      <c r="F27" s="35">
        <v>-98.15339999999999</v>
      </c>
      <c r="G27" s="48">
        <v>-103.51480000000001</v>
      </c>
      <c r="H27" s="48">
        <v>-93.1104</v>
      </c>
      <c r="I27" s="33">
        <v>-94.5299</v>
      </c>
      <c r="J27" s="55">
        <v>-93.296</v>
      </c>
      <c r="K27" s="34">
        <v>-35.758900000000004</v>
      </c>
      <c r="L27" s="47">
        <v>-63.4649</v>
      </c>
      <c r="M27" s="47">
        <v>-78.7697</v>
      </c>
      <c r="N27" s="55">
        <v>-37.7187</v>
      </c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</row>
    <row r="28" spans="1:28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23" t="s">
        <v>57</v>
      </c>
      <c r="B29" s="47">
        <f>B30+B31+B32+B33</f>
        <v>-127.44964965924</v>
      </c>
      <c r="C29" s="47">
        <f aca="true" t="shared" si="5" ref="C29:N29">C30+C31+C32+C33</f>
        <v>-90.993934</v>
      </c>
      <c r="D29" s="47">
        <f t="shared" si="5"/>
        <v>-85.85778138101</v>
      </c>
      <c r="E29" s="47">
        <f t="shared" si="5"/>
        <v>-93.15252668101002</v>
      </c>
      <c r="F29" s="47">
        <f t="shared" si="5"/>
        <v>-79.86857700000002</v>
      </c>
      <c r="G29" s="47">
        <f t="shared" si="5"/>
        <v>-143.73974900000002</v>
      </c>
      <c r="H29" s="47">
        <f t="shared" si="5"/>
        <v>-140.37313799999998</v>
      </c>
      <c r="I29" s="47">
        <f t="shared" si="5"/>
        <v>-120.71954599999998</v>
      </c>
      <c r="J29" s="47">
        <f t="shared" si="5"/>
        <v>-141.88971800000002</v>
      </c>
      <c r="K29" s="47">
        <f t="shared" si="5"/>
        <v>-145.572879</v>
      </c>
      <c r="L29" s="47">
        <f t="shared" si="5"/>
        <v>-152.7159</v>
      </c>
      <c r="M29" s="47">
        <f t="shared" si="5"/>
        <v>-181.1063</v>
      </c>
      <c r="N29" s="47">
        <f t="shared" si="5"/>
        <v>-195.99179999999998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7" t="s">
        <v>39</v>
      </c>
      <c r="B30" s="19">
        <v>20.799317340760002</v>
      </c>
      <c r="C30" s="19">
        <v>20.886847000000003</v>
      </c>
      <c r="D30" s="19">
        <v>21.121712</v>
      </c>
      <c r="E30" s="2">
        <v>20.551278999999997</v>
      </c>
      <c r="F30" s="11">
        <v>20.418644</v>
      </c>
      <c r="G30" s="19">
        <v>20.149001999999996</v>
      </c>
      <c r="H30" s="19">
        <v>20.065495</v>
      </c>
      <c r="I30" s="2">
        <v>20.081889000000004</v>
      </c>
      <c r="J30" s="53">
        <v>20.015797000000003</v>
      </c>
      <c r="K30" s="28">
        <v>19.781392</v>
      </c>
      <c r="L30" s="19">
        <v>19.8941</v>
      </c>
      <c r="M30" s="19">
        <v>19.7747</v>
      </c>
      <c r="N30" s="53">
        <v>21.558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7" t="s">
        <v>37</v>
      </c>
      <c r="B31" s="19">
        <v>-144.523967</v>
      </c>
      <c r="C31" s="19">
        <v>-77.667781</v>
      </c>
      <c r="D31" s="19">
        <v>-80.70756300000001</v>
      </c>
      <c r="E31" s="2">
        <v>-89.093714</v>
      </c>
      <c r="F31" s="11">
        <v>-75.63722100000003</v>
      </c>
      <c r="G31" s="19">
        <v>-104.852751</v>
      </c>
      <c r="H31" s="19">
        <v>-100.992633</v>
      </c>
      <c r="I31" s="2">
        <v>-92.72043499999998</v>
      </c>
      <c r="J31" s="53">
        <v>-94.139515</v>
      </c>
      <c r="K31" s="28">
        <v>-106.99877099999999</v>
      </c>
      <c r="L31" s="19">
        <v>-103.39</v>
      </c>
      <c r="M31" s="19">
        <v>-116.021</v>
      </c>
      <c r="N31" s="53">
        <v>-169.7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7" t="s">
        <v>38</v>
      </c>
      <c r="B32" s="19">
        <v>-3.725</v>
      </c>
      <c r="C32" s="19">
        <v>-34.213</v>
      </c>
      <c r="D32" s="19">
        <v>-25.293</v>
      </c>
      <c r="E32" s="2">
        <v>-24.122</v>
      </c>
      <c r="F32" s="11">
        <v>-24.65</v>
      </c>
      <c r="G32" s="19">
        <v>-59.036</v>
      </c>
      <c r="H32" s="19">
        <v>-59.446</v>
      </c>
      <c r="I32" s="2">
        <v>-48.081</v>
      </c>
      <c r="J32" s="53">
        <v>-67.766</v>
      </c>
      <c r="K32" s="28">
        <v>-58.3555</v>
      </c>
      <c r="L32" s="19">
        <v>-69.22</v>
      </c>
      <c r="M32" s="19">
        <v>-84.86</v>
      </c>
      <c r="N32" s="53">
        <v>-47.398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7" t="s">
        <v>36</v>
      </c>
      <c r="B33" s="73">
        <v>0</v>
      </c>
      <c r="C33" s="73">
        <v>0</v>
      </c>
      <c r="D33" s="19">
        <v>-0.9789303810099999</v>
      </c>
      <c r="E33" s="2">
        <v>-0.4880916810099999</v>
      </c>
      <c r="F33" s="75">
        <v>0</v>
      </c>
      <c r="G33" s="73">
        <v>0</v>
      </c>
      <c r="H33" s="73">
        <v>0</v>
      </c>
      <c r="I33" s="74">
        <v>0</v>
      </c>
      <c r="J33" s="76">
        <v>0</v>
      </c>
      <c r="K33" s="91">
        <v>0</v>
      </c>
      <c r="L33" s="73">
        <v>0</v>
      </c>
      <c r="M33" s="73">
        <v>0</v>
      </c>
      <c r="N33" s="53">
        <v>-0.4518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8"/>
      <c r="B35" s="14"/>
      <c r="C35" s="14"/>
      <c r="D35" s="14"/>
      <c r="E35" s="5"/>
      <c r="F35" s="12"/>
      <c r="G35" s="14"/>
      <c r="H35" s="14"/>
      <c r="I35" s="5"/>
      <c r="J35" s="56"/>
      <c r="K35" s="37"/>
      <c r="L35" s="14"/>
      <c r="M35" s="14"/>
      <c r="N35" s="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8" t="s">
        <v>20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thickBot="1">
      <c r="A37" s="10" t="s">
        <v>17</v>
      </c>
      <c r="B37" s="49">
        <f>B12-B15-B29</f>
        <v>-28.705980340759893</v>
      </c>
      <c r="C37" s="49">
        <f aca="true" t="shared" si="6" ref="C37:N37">C12-C15-C29</f>
        <v>-48.32965438495975</v>
      </c>
      <c r="D37" s="49">
        <f t="shared" si="6"/>
        <v>-82.95014572202984</v>
      </c>
      <c r="E37" s="49">
        <f t="shared" si="6"/>
        <v>-75.57926833662972</v>
      </c>
      <c r="F37" s="49">
        <f t="shared" si="6"/>
        <v>-82.71591375522408</v>
      </c>
      <c r="G37" s="49">
        <f t="shared" si="6"/>
        <v>-90.89671396552393</v>
      </c>
      <c r="H37" s="49">
        <f t="shared" si="6"/>
        <v>-89.22349667235619</v>
      </c>
      <c r="I37" s="49">
        <f t="shared" si="6"/>
        <v>-72.47057045135614</v>
      </c>
      <c r="J37" s="49">
        <f t="shared" si="6"/>
        <v>-77.89256394991585</v>
      </c>
      <c r="K37" s="49">
        <f t="shared" si="6"/>
        <v>-103.055417428096</v>
      </c>
      <c r="L37" s="49">
        <f t="shared" si="6"/>
        <v>-129.48922365067133</v>
      </c>
      <c r="M37" s="49">
        <f t="shared" si="6"/>
        <v>-130.29535368646296</v>
      </c>
      <c r="N37" s="49">
        <f t="shared" si="6"/>
        <v>-98.7538133483122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91" s="94" customFormat="1" ht="11.25" customHeight="1">
      <c r="A38" s="78" t="s">
        <v>40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93"/>
      <c r="CM38" s="93"/>
    </row>
    <row r="39" spans="1:91" s="94" customFormat="1" ht="11.25" customHeight="1">
      <c r="A39" s="78" t="s">
        <v>41</v>
      </c>
      <c r="B39" s="92"/>
      <c r="C39" s="92"/>
      <c r="D39" s="92"/>
      <c r="E39" s="92"/>
      <c r="F39" s="92"/>
      <c r="G39" s="92"/>
      <c r="H39" s="92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93"/>
      <c r="CM39" s="93"/>
    </row>
    <row r="40" spans="1:57" s="72" customFormat="1" ht="12">
      <c r="A40" s="78"/>
      <c r="B40" s="92"/>
      <c r="C40" s="92"/>
      <c r="D40" s="92"/>
      <c r="E40" s="92"/>
      <c r="F40" s="92"/>
      <c r="G40" s="92"/>
      <c r="H40" s="78"/>
      <c r="I40" s="78"/>
      <c r="J40" s="78"/>
      <c r="K40" s="78"/>
      <c r="L40" s="78"/>
      <c r="M40" s="78"/>
      <c r="N40" s="78"/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1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2">
      <c r="A41" s="7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1"/>
      <c r="AX41" s="69"/>
      <c r="AY41" s="69"/>
      <c r="AZ41" s="69"/>
      <c r="BA41" s="69"/>
      <c r="BB41" s="69"/>
      <c r="BC41" s="69"/>
      <c r="BD41" s="69"/>
      <c r="BE41" s="69"/>
    </row>
    <row r="42" spans="1:10" ht="12.75">
      <c r="A42" s="79"/>
      <c r="D42" s="1"/>
      <c r="E42" s="1"/>
      <c r="F42" s="1"/>
      <c r="G42" s="1"/>
      <c r="H42" s="1"/>
      <c r="I42" s="1"/>
      <c r="J42" s="1"/>
    </row>
    <row r="43" spans="1:10" ht="9" customHeight="1">
      <c r="A43" s="78"/>
      <c r="D43" s="1"/>
      <c r="E43" s="1"/>
      <c r="F43" s="1"/>
      <c r="G43" s="1"/>
      <c r="H43" s="1"/>
      <c r="I43" s="1"/>
      <c r="J43" s="1"/>
    </row>
    <row r="44" spans="1:10" ht="12.75">
      <c r="A44" s="78"/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480314960629921" right="0.5905511811023623" top="0.984251968503937" bottom="0.984251968503937" header="0.5118110236220472" footer="0.5118110236220472"/>
  <pageSetup fitToHeight="1" fitToWidth="1" horizontalDpi="180" verticalDpi="18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"/>
    </sheetView>
  </sheetViews>
  <sheetFormatPr defaultColWidth="9.00390625" defaultRowHeight="12.75"/>
  <cols>
    <col min="1" max="1" width="43.625" style="0" customWidth="1"/>
    <col min="2" max="14" width="8.625" style="0" customWidth="1"/>
  </cols>
  <sheetData>
    <row r="1" spans="1:28" ht="12.75">
      <c r="A1" s="13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7"/>
      <c r="P1" s="82"/>
      <c r="Q1" s="82"/>
      <c r="R1" s="82"/>
      <c r="S1" s="82"/>
      <c r="T1" s="82"/>
      <c r="U1" s="1"/>
      <c r="V1" s="1"/>
      <c r="W1" s="1"/>
      <c r="X1" s="1"/>
      <c r="Y1" s="1"/>
      <c r="Z1" s="1"/>
      <c r="AA1" s="1"/>
      <c r="AB1" s="1"/>
    </row>
    <row r="2" spans="1:28" ht="12.75" customHeight="1" thickBot="1">
      <c r="A2" s="95" t="s">
        <v>44</v>
      </c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6" customFormat="1" ht="13.5" thickBot="1">
      <c r="A3" s="66"/>
      <c r="B3" s="58">
        <v>37622</v>
      </c>
      <c r="C3" s="25">
        <v>37653</v>
      </c>
      <c r="D3" s="58">
        <v>37681</v>
      </c>
      <c r="E3" s="25">
        <v>37712</v>
      </c>
      <c r="F3" s="58">
        <v>37742</v>
      </c>
      <c r="G3" s="25">
        <v>37773</v>
      </c>
      <c r="H3" s="58">
        <v>37803</v>
      </c>
      <c r="I3" s="25">
        <v>37834</v>
      </c>
      <c r="J3" s="58">
        <v>37865</v>
      </c>
      <c r="K3" s="25">
        <v>37895</v>
      </c>
      <c r="L3" s="58">
        <v>37926</v>
      </c>
      <c r="M3" s="25">
        <v>37956</v>
      </c>
      <c r="N3" s="58">
        <v>37987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12.75" hidden="1">
      <c r="A4" s="7"/>
      <c r="B4" s="44"/>
      <c r="C4" s="50"/>
      <c r="D4" s="50"/>
      <c r="E4" s="18"/>
      <c r="F4" s="27"/>
      <c r="G4" s="50"/>
      <c r="H4" s="50"/>
      <c r="I4" s="3"/>
      <c r="J4" s="51"/>
      <c r="K4" s="20"/>
      <c r="L4" s="62"/>
      <c r="M4" s="63"/>
      <c r="N4" s="6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>
      <c r="A5" s="23" t="s">
        <v>0</v>
      </c>
      <c r="B5" s="45">
        <f aca="true" t="shared" si="0" ref="B5:N5">B7+B8</f>
        <v>935.1023230000001</v>
      </c>
      <c r="C5" s="45">
        <f t="shared" si="0"/>
        <v>878.8786769999999</v>
      </c>
      <c r="D5" s="45">
        <f t="shared" si="0"/>
        <v>901.1587499999999</v>
      </c>
      <c r="E5" s="30">
        <f t="shared" si="0"/>
        <v>930.051477</v>
      </c>
      <c r="F5" s="29">
        <f t="shared" si="0"/>
        <v>1011.0294499999999</v>
      </c>
      <c r="G5" s="45">
        <f t="shared" si="0"/>
        <v>1049.3368150000001</v>
      </c>
      <c r="H5" s="45">
        <f t="shared" si="0"/>
        <v>1123.474403</v>
      </c>
      <c r="I5" s="30">
        <f t="shared" si="0"/>
        <v>1151.567575</v>
      </c>
      <c r="J5" s="45">
        <f t="shared" si="0"/>
        <v>1183.3478929999999</v>
      </c>
      <c r="K5" s="30">
        <f t="shared" si="0"/>
        <v>1179.082342</v>
      </c>
      <c r="L5" s="45">
        <f t="shared" si="0"/>
        <v>1202.9107159999999</v>
      </c>
      <c r="M5" s="45">
        <f t="shared" si="0"/>
        <v>1232.49651</v>
      </c>
      <c r="N5" s="54">
        <f t="shared" si="0"/>
        <v>1398.5257929999998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hidden="1">
      <c r="A6" s="41"/>
      <c r="B6" s="46"/>
      <c r="C6" s="46"/>
      <c r="D6" s="46"/>
      <c r="E6" s="15"/>
      <c r="F6" s="16"/>
      <c r="G6" s="46"/>
      <c r="H6" s="46"/>
      <c r="I6" s="15"/>
      <c r="J6" s="52"/>
      <c r="K6" s="21"/>
      <c r="L6" s="46"/>
      <c r="M6" s="19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7" t="s">
        <v>1</v>
      </c>
      <c r="B7" s="19">
        <v>813.9037780000001</v>
      </c>
      <c r="C7" s="19">
        <v>751.1216579999999</v>
      </c>
      <c r="D7" s="19">
        <v>775.2090069999999</v>
      </c>
      <c r="E7" s="2">
        <v>798.09237</v>
      </c>
      <c r="F7" s="11">
        <v>872.8177559999999</v>
      </c>
      <c r="G7" s="19">
        <v>904.2715630000001</v>
      </c>
      <c r="H7" s="19">
        <v>971.8676499999999</v>
      </c>
      <c r="I7" s="2">
        <v>992.022198</v>
      </c>
      <c r="J7" s="53">
        <v>1020.563369</v>
      </c>
      <c r="K7" s="28">
        <v>1013.747002</v>
      </c>
      <c r="L7" s="19">
        <v>1033.555322</v>
      </c>
      <c r="M7" s="19">
        <v>1062.100485</v>
      </c>
      <c r="N7" s="53">
        <v>1224.6851949999998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7" t="s">
        <v>2</v>
      </c>
      <c r="B8" s="19">
        <v>121.198545</v>
      </c>
      <c r="C8" s="19">
        <v>127.757019</v>
      </c>
      <c r="D8" s="19">
        <v>125.949743</v>
      </c>
      <c r="E8" s="2">
        <v>131.959107</v>
      </c>
      <c r="F8" s="11">
        <v>138.211694</v>
      </c>
      <c r="G8" s="19">
        <v>145.06525200000002</v>
      </c>
      <c r="H8" s="19">
        <v>151.606753</v>
      </c>
      <c r="I8" s="2">
        <v>159.545377</v>
      </c>
      <c r="J8" s="53">
        <v>162.784524</v>
      </c>
      <c r="K8" s="28">
        <v>165.33534</v>
      </c>
      <c r="L8" s="19">
        <v>169.355394</v>
      </c>
      <c r="M8" s="19">
        <v>170.39602499999998</v>
      </c>
      <c r="N8" s="53">
        <v>173.840598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8" t="s">
        <v>3</v>
      </c>
      <c r="B9" s="19"/>
      <c r="C9" s="19"/>
      <c r="D9" s="19"/>
      <c r="E9" s="2"/>
      <c r="F9" s="11"/>
      <c r="G9" s="19"/>
      <c r="H9" s="19"/>
      <c r="I9" s="2"/>
      <c r="J9" s="53"/>
      <c r="K9" s="28"/>
      <c r="L9" s="19"/>
      <c r="M9" s="19"/>
      <c r="N9" s="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23" t="s">
        <v>22</v>
      </c>
      <c r="B10" s="45">
        <v>1313.0675974800004</v>
      </c>
      <c r="C10" s="45">
        <v>1351.7587476000003</v>
      </c>
      <c r="D10" s="45">
        <v>1480.0532997599998</v>
      </c>
      <c r="E10" s="30">
        <v>1565.5978339199999</v>
      </c>
      <c r="F10" s="29">
        <v>1702.2135420000002</v>
      </c>
      <c r="G10" s="45">
        <v>1831.91932152</v>
      </c>
      <c r="H10" s="45">
        <v>1836.9476136</v>
      </c>
      <c r="I10" s="30">
        <v>1847.57313852</v>
      </c>
      <c r="J10" s="54">
        <v>1812.9090718800003</v>
      </c>
      <c r="K10" s="31">
        <v>1768.10896008</v>
      </c>
      <c r="L10" s="45">
        <v>1859.27933304</v>
      </c>
      <c r="M10" s="45">
        <v>1950.4083862800003</v>
      </c>
      <c r="N10" s="54">
        <v>2192.6086927200004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7" customFormat="1" ht="13.5">
      <c r="A11" s="83" t="s">
        <v>26</v>
      </c>
      <c r="B11" s="84">
        <v>41.31170000000001</v>
      </c>
      <c r="C11" s="84">
        <v>42.52900000000001</v>
      </c>
      <c r="D11" s="84">
        <v>46.5654</v>
      </c>
      <c r="E11" s="85">
        <v>49.2568</v>
      </c>
      <c r="F11" s="86">
        <v>53.555</v>
      </c>
      <c r="G11" s="84">
        <v>57.635799999999996</v>
      </c>
      <c r="H11" s="84">
        <v>57.794</v>
      </c>
      <c r="I11" s="85">
        <v>58.128299999999996</v>
      </c>
      <c r="J11" s="87">
        <v>57.0377</v>
      </c>
      <c r="K11" s="88">
        <v>55.6282</v>
      </c>
      <c r="L11" s="84">
        <v>58.4966</v>
      </c>
      <c r="M11" s="89">
        <v>61.3637</v>
      </c>
      <c r="N11" s="90">
        <v>68.9838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>
      <c r="A12" s="23" t="s">
        <v>5</v>
      </c>
      <c r="B12" s="45">
        <f aca="true" t="shared" si="1" ref="B12:N12">B5-B10</f>
        <v>-377.9652744800003</v>
      </c>
      <c r="C12" s="45">
        <f t="shared" si="1"/>
        <v>-472.8800706000004</v>
      </c>
      <c r="D12" s="45">
        <f t="shared" si="1"/>
        <v>-578.8945497599999</v>
      </c>
      <c r="E12" s="30">
        <f t="shared" si="1"/>
        <v>-635.5463569199999</v>
      </c>
      <c r="F12" s="29">
        <f t="shared" si="1"/>
        <v>-691.1840920000003</v>
      </c>
      <c r="G12" s="45">
        <f t="shared" si="1"/>
        <v>-782.5825065199999</v>
      </c>
      <c r="H12" s="45">
        <f t="shared" si="1"/>
        <v>-713.4732106000001</v>
      </c>
      <c r="I12" s="30">
        <f t="shared" si="1"/>
        <v>-696.0055635199999</v>
      </c>
      <c r="J12" s="54">
        <f t="shared" si="1"/>
        <v>-629.5611788800004</v>
      </c>
      <c r="K12" s="31">
        <f t="shared" si="1"/>
        <v>-589.0266180800002</v>
      </c>
      <c r="L12" s="45">
        <f t="shared" si="1"/>
        <v>-656.3686170400001</v>
      </c>
      <c r="M12" s="45">
        <f t="shared" si="1"/>
        <v>-717.9118762800003</v>
      </c>
      <c r="N12" s="54">
        <f t="shared" si="1"/>
        <v>-794.0828997200006</v>
      </c>
      <c r="O12" s="81"/>
      <c r="P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13.5" hidden="1">
      <c r="A13" s="41"/>
      <c r="B13" s="46"/>
      <c r="C13" s="46"/>
      <c r="D13" s="46"/>
      <c r="E13" s="15"/>
      <c r="F13" s="16"/>
      <c r="G13" s="46"/>
      <c r="H13" s="46"/>
      <c r="I13" s="15"/>
      <c r="J13" s="52"/>
      <c r="K13" s="21"/>
      <c r="L13" s="46"/>
      <c r="M13" s="19"/>
      <c r="N13" s="5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</row>
    <row r="14" spans="1:28" ht="12.75">
      <c r="A14" s="8" t="s">
        <v>6</v>
      </c>
      <c r="B14" s="19"/>
      <c r="C14" s="19"/>
      <c r="D14" s="19"/>
      <c r="E14" s="2"/>
      <c r="F14" s="11"/>
      <c r="G14" s="19"/>
      <c r="H14" s="19"/>
      <c r="I14" s="2"/>
      <c r="J14" s="53"/>
      <c r="K14" s="28"/>
      <c r="L14" s="19"/>
      <c r="M14" s="19"/>
      <c r="N14" s="5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23" t="s">
        <v>7</v>
      </c>
      <c r="B15" s="47">
        <f aca="true" t="shared" si="2" ref="B15:N15">B17+B25+B27</f>
        <v>34.30521299999968</v>
      </c>
      <c r="C15" s="47">
        <f t="shared" si="2"/>
        <v>-80.67256105774902</v>
      </c>
      <c r="D15" s="47">
        <f t="shared" si="2"/>
        <v>-100.84214129926937</v>
      </c>
      <c r="E15" s="33">
        <f t="shared" si="2"/>
        <v>-130.06269780630467</v>
      </c>
      <c r="F15" s="32">
        <f t="shared" si="2"/>
        <v>-160.79675261535158</v>
      </c>
      <c r="G15" s="47">
        <f t="shared" si="2"/>
        <v>-181.9040118756982</v>
      </c>
      <c r="H15" s="47">
        <f t="shared" si="2"/>
        <v>-162.84342269755916</v>
      </c>
      <c r="I15" s="33">
        <f t="shared" si="2"/>
        <v>-194.7295229186346</v>
      </c>
      <c r="J15" s="55">
        <f t="shared" si="2"/>
        <v>-167.44118340169607</v>
      </c>
      <c r="K15" s="34">
        <f t="shared" si="2"/>
        <v>-170.24464935374402</v>
      </c>
      <c r="L15" s="47">
        <f t="shared" si="2"/>
        <v>-208.47864995635206</v>
      </c>
      <c r="M15" s="47">
        <f t="shared" si="2"/>
        <v>-237.47090989347737</v>
      </c>
      <c r="N15" s="55">
        <f t="shared" si="2"/>
        <v>-121.82339645252547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hidden="1">
      <c r="A16" s="8"/>
      <c r="B16" s="19"/>
      <c r="C16" s="19"/>
      <c r="D16" s="19"/>
      <c r="E16" s="2"/>
      <c r="F16" s="11"/>
      <c r="G16" s="19"/>
      <c r="H16" s="19"/>
      <c r="I16" s="2"/>
      <c r="J16" s="53"/>
      <c r="K16" s="28"/>
      <c r="L16" s="19"/>
      <c r="M16" s="19"/>
      <c r="N16" s="5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68" t="s">
        <v>18</v>
      </c>
      <c r="B17" s="47">
        <f>B20+B23</f>
        <v>101.85764299999968</v>
      </c>
      <c r="C17" s="47">
        <f aca="true" t="shared" si="3" ref="C17:N17">C20+C23</f>
        <v>-2.3329110577490155</v>
      </c>
      <c r="D17" s="47">
        <f t="shared" si="3"/>
        <v>-6.015411299269374</v>
      </c>
      <c r="E17" s="47">
        <f t="shared" si="3"/>
        <v>-18.99512780630468</v>
      </c>
      <c r="F17" s="47">
        <f t="shared" si="3"/>
        <v>-52.044772615351604</v>
      </c>
      <c r="G17" s="47">
        <f t="shared" si="3"/>
        <v>-68.30235187569818</v>
      </c>
      <c r="H17" s="47">
        <f t="shared" si="3"/>
        <v>-36.91377269755918</v>
      </c>
      <c r="I17" s="47">
        <f t="shared" si="3"/>
        <v>-69.03031291863456</v>
      </c>
      <c r="J17" s="47">
        <f t="shared" si="3"/>
        <v>-44.397273401696054</v>
      </c>
      <c r="K17" s="47">
        <f t="shared" si="3"/>
        <v>-51.15295935374402</v>
      </c>
      <c r="L17" s="47">
        <f t="shared" si="3"/>
        <v>-87.26626995635206</v>
      </c>
      <c r="M17" s="47">
        <f t="shared" si="3"/>
        <v>-108.11199989347739</v>
      </c>
      <c r="N17" s="47">
        <f t="shared" si="3"/>
        <v>-20.458546452525468</v>
      </c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hidden="1">
      <c r="A18" s="42"/>
      <c r="B18" s="19"/>
      <c r="C18" s="19"/>
      <c r="D18" s="19"/>
      <c r="E18" s="2"/>
      <c r="F18" s="11"/>
      <c r="G18" s="19"/>
      <c r="H18" s="19"/>
      <c r="I18" s="2"/>
      <c r="J18" s="53"/>
      <c r="K18" s="28"/>
      <c r="L18" s="19"/>
      <c r="M18" s="19"/>
      <c r="N18" s="5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9" t="s">
        <v>8</v>
      </c>
      <c r="B19" s="46"/>
      <c r="C19" s="46"/>
      <c r="D19" s="46"/>
      <c r="E19" s="15"/>
      <c r="F19" s="16"/>
      <c r="G19" s="46"/>
      <c r="H19" s="46"/>
      <c r="I19" s="2"/>
      <c r="J19" s="53"/>
      <c r="K19" s="28"/>
      <c r="L19" s="19"/>
      <c r="M19" s="19"/>
      <c r="N19" s="5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9" t="s">
        <v>32</v>
      </c>
      <c r="B20" s="46">
        <f>B21+B22</f>
        <v>332.8797429999997</v>
      </c>
      <c r="C20" s="46">
        <f aca="true" t="shared" si="4" ref="C20:N20">C21+C22</f>
        <v>290.5744682473999</v>
      </c>
      <c r="D20" s="46">
        <f t="shared" si="4"/>
        <v>267.70728424739985</v>
      </c>
      <c r="E20" s="46">
        <f t="shared" si="4"/>
        <v>233.33922024739988</v>
      </c>
      <c r="F20" s="46">
        <f t="shared" si="4"/>
        <v>228.41504418666992</v>
      </c>
      <c r="G20" s="46">
        <f t="shared" si="4"/>
        <v>234.19774912494998</v>
      </c>
      <c r="H20" s="46">
        <f t="shared" si="4"/>
        <v>224.02968598211993</v>
      </c>
      <c r="I20" s="46">
        <f t="shared" si="4"/>
        <v>220.30318666967005</v>
      </c>
      <c r="J20" s="46">
        <f t="shared" si="4"/>
        <v>233.3249165996001</v>
      </c>
      <c r="K20" s="46">
        <f t="shared" si="4"/>
        <v>221.68715952408</v>
      </c>
      <c r="L20" s="46">
        <f t="shared" si="4"/>
        <v>206.5460321781302</v>
      </c>
      <c r="M20" s="46">
        <f t="shared" si="4"/>
        <v>211.7195864952402</v>
      </c>
      <c r="N20" s="46">
        <f t="shared" si="4"/>
        <v>298.4224822067102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9" t="s">
        <v>27</v>
      </c>
      <c r="B21" s="46">
        <v>76.39964299999968</v>
      </c>
      <c r="C21" s="46">
        <v>18.119093999999983</v>
      </c>
      <c r="D21" s="46">
        <v>-4.748090000000084</v>
      </c>
      <c r="E21" s="15">
        <v>-47.58888900000008</v>
      </c>
      <c r="F21" s="16">
        <v>-52.513065060730035</v>
      </c>
      <c r="G21" s="46">
        <v>-46.73036012244999</v>
      </c>
      <c r="H21" s="46">
        <v>-56.89842326528003</v>
      </c>
      <c r="I21" s="2">
        <v>-60.62492257772991</v>
      </c>
      <c r="J21" s="53">
        <v>-47.60319264779985</v>
      </c>
      <c r="K21" s="28">
        <v>-59.240949723319964</v>
      </c>
      <c r="L21" s="19">
        <v>-74.38207706926978</v>
      </c>
      <c r="M21" s="19">
        <v>-69.20852275215974</v>
      </c>
      <c r="N21" s="53">
        <v>17.49437295931022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9" t="s">
        <v>28</v>
      </c>
      <c r="B22" s="46">
        <v>256.4801</v>
      </c>
      <c r="C22" s="46">
        <v>272.45537424739996</v>
      </c>
      <c r="D22" s="46">
        <v>272.45537424739996</v>
      </c>
      <c r="E22" s="15">
        <v>280.92810924739996</v>
      </c>
      <c r="F22" s="16">
        <v>280.92810924739996</v>
      </c>
      <c r="G22" s="46">
        <v>280.92810924739996</v>
      </c>
      <c r="H22" s="46">
        <v>280.92810924739996</v>
      </c>
      <c r="I22" s="2">
        <v>280.92810924739996</v>
      </c>
      <c r="J22" s="53">
        <v>280.92810924739996</v>
      </c>
      <c r="K22" s="28">
        <v>280.92810924739996</v>
      </c>
      <c r="L22" s="19">
        <v>280.92810924739996</v>
      </c>
      <c r="M22" s="19">
        <v>280.92810924739996</v>
      </c>
      <c r="N22" s="53">
        <v>280.92810924739996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7" t="s">
        <v>23</v>
      </c>
      <c r="B23" s="19">
        <v>-231.0221</v>
      </c>
      <c r="C23" s="19">
        <v>-292.90737930514894</v>
      </c>
      <c r="D23" s="19">
        <v>-273.72269554666923</v>
      </c>
      <c r="E23" s="2">
        <v>-252.33434805370456</v>
      </c>
      <c r="F23" s="11">
        <v>-280.4598168020215</v>
      </c>
      <c r="G23" s="19">
        <v>-302.50010100064816</v>
      </c>
      <c r="H23" s="19">
        <v>-260.9434586796791</v>
      </c>
      <c r="I23" s="2">
        <v>-289.3334995883046</v>
      </c>
      <c r="J23" s="53">
        <v>-277.72219000129616</v>
      </c>
      <c r="K23" s="28">
        <v>-272.840118877824</v>
      </c>
      <c r="L23" s="19">
        <v>-293.81230213448225</v>
      </c>
      <c r="M23" s="19">
        <v>-319.8315863887176</v>
      </c>
      <c r="N23" s="53">
        <v>-318.88102865923565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7"/>
      <c r="B24" s="19"/>
      <c r="C24" s="19"/>
      <c r="D24" s="19"/>
      <c r="E24" s="2"/>
      <c r="F24" s="11"/>
      <c r="G24" s="19"/>
      <c r="H24" s="19"/>
      <c r="I24" s="2"/>
      <c r="J24" s="53"/>
      <c r="K24" s="28"/>
      <c r="L24" s="19"/>
      <c r="M24" s="19"/>
      <c r="N24" s="5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43" t="s">
        <v>11</v>
      </c>
      <c r="B25" s="48">
        <v>-29.83928</v>
      </c>
      <c r="C25" s="48">
        <v>-47.54549</v>
      </c>
      <c r="D25" s="48">
        <v>-49.768089999999994</v>
      </c>
      <c r="E25" s="36">
        <v>-54.5178</v>
      </c>
      <c r="F25" s="35">
        <v>-65.68981</v>
      </c>
      <c r="G25" s="48">
        <v>-75.27628</v>
      </c>
      <c r="H25" s="48">
        <v>-72.80794999999999</v>
      </c>
      <c r="I25" s="33">
        <v>-72.34826</v>
      </c>
      <c r="J25" s="55">
        <v>-75.58355</v>
      </c>
      <c r="K25" s="34">
        <v>-73.67549000000001</v>
      </c>
      <c r="L25" s="47">
        <v>-80.564</v>
      </c>
      <c r="M25" s="47">
        <v>-82.13153999999999</v>
      </c>
      <c r="N25" s="55">
        <v>-38.946690000000004</v>
      </c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9" t="s">
        <v>12</v>
      </c>
      <c r="B26" s="46"/>
      <c r="C26" s="46"/>
      <c r="D26" s="46"/>
      <c r="E26" s="15"/>
      <c r="F26" s="16"/>
      <c r="G26" s="46"/>
      <c r="H26" s="46"/>
      <c r="I26" s="2"/>
      <c r="J26" s="53"/>
      <c r="K26" s="28"/>
      <c r="L26" s="19"/>
      <c r="M26" s="19"/>
      <c r="N26" s="5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43" t="s">
        <v>13</v>
      </c>
      <c r="B27" s="48">
        <v>-37.71315</v>
      </c>
      <c r="C27" s="48">
        <v>-30.79416</v>
      </c>
      <c r="D27" s="48">
        <v>-45.05864</v>
      </c>
      <c r="E27" s="36">
        <v>-56.549769999999995</v>
      </c>
      <c r="F27" s="35">
        <v>-43.062169999999995</v>
      </c>
      <c r="G27" s="48">
        <v>-38.325379999999996</v>
      </c>
      <c r="H27" s="48">
        <v>-53.1217</v>
      </c>
      <c r="I27" s="33">
        <v>-53.35095</v>
      </c>
      <c r="J27" s="55">
        <v>-47.46036</v>
      </c>
      <c r="K27" s="34">
        <v>-45.416199999999996</v>
      </c>
      <c r="L27" s="47">
        <v>-40.648379999999996</v>
      </c>
      <c r="M27" s="47">
        <v>-47.22737</v>
      </c>
      <c r="N27" s="55">
        <v>-62.41816</v>
      </c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</row>
    <row r="28" spans="1:28" ht="12.75">
      <c r="A28" s="9" t="s">
        <v>14</v>
      </c>
      <c r="B28" s="46"/>
      <c r="C28" s="46"/>
      <c r="D28" s="46"/>
      <c r="E28" s="15"/>
      <c r="F28" s="16"/>
      <c r="G28" s="46"/>
      <c r="H28" s="46"/>
      <c r="I28" s="2"/>
      <c r="J28" s="53"/>
      <c r="K28" s="28"/>
      <c r="L28" s="19"/>
      <c r="M28" s="19"/>
      <c r="N28" s="5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23" t="s">
        <v>57</v>
      </c>
      <c r="B29" s="47">
        <f>B30+B31+B32+B33</f>
        <v>-196.03128600000005</v>
      </c>
      <c r="C29" s="47">
        <f aca="true" t="shared" si="5" ref="C29:N29">C30+C31+C32+C33</f>
        <v>-156.260451</v>
      </c>
      <c r="D29" s="47">
        <f t="shared" si="5"/>
        <v>-237.06566800000004</v>
      </c>
      <c r="E29" s="47">
        <f t="shared" si="5"/>
        <v>-250.0344369</v>
      </c>
      <c r="F29" s="47">
        <f t="shared" si="5"/>
        <v>-268.642311</v>
      </c>
      <c r="G29" s="47">
        <f t="shared" si="5"/>
        <v>-352.24706799999996</v>
      </c>
      <c r="H29" s="47">
        <f t="shared" si="5"/>
        <v>-305.4908289278</v>
      </c>
      <c r="I29" s="47">
        <f t="shared" si="5"/>
        <v>-255.05214585972004</v>
      </c>
      <c r="J29" s="47">
        <f t="shared" si="5"/>
        <v>-214.36686099999997</v>
      </c>
      <c r="K29" s="47">
        <f t="shared" si="5"/>
        <v>-162.029207</v>
      </c>
      <c r="L29" s="47">
        <f t="shared" si="5"/>
        <v>-169.35212799999996</v>
      </c>
      <c r="M29" s="47">
        <f t="shared" si="5"/>
        <v>-195.859162</v>
      </c>
      <c r="N29" s="47">
        <f t="shared" si="5"/>
        <v>-405.517067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7" t="s">
        <v>39</v>
      </c>
      <c r="B30" s="19">
        <v>21.558134000000003</v>
      </c>
      <c r="C30" s="19">
        <v>20.117541000000003</v>
      </c>
      <c r="D30" s="19">
        <v>17.634619999999998</v>
      </c>
      <c r="E30" s="2">
        <v>17.433038</v>
      </c>
      <c r="F30" s="11">
        <v>17.275306</v>
      </c>
      <c r="G30" s="19">
        <v>16.833481</v>
      </c>
      <c r="H30" s="19">
        <v>17.89928599241</v>
      </c>
      <c r="I30" s="2">
        <v>20.069219140279998</v>
      </c>
      <c r="J30" s="53">
        <v>16.692188</v>
      </c>
      <c r="K30" s="28">
        <v>53.989222999999996</v>
      </c>
      <c r="L30" s="19">
        <v>33.628146</v>
      </c>
      <c r="M30" s="19">
        <v>16.892979</v>
      </c>
      <c r="N30" s="53">
        <v>16.7256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7" t="s">
        <v>37</v>
      </c>
      <c r="B31" s="19">
        <v>-169.74017600000005</v>
      </c>
      <c r="C31" s="19">
        <v>-101.02396699999998</v>
      </c>
      <c r="D31" s="19">
        <v>-110.20602000000002</v>
      </c>
      <c r="E31" s="2">
        <v>-137.558837</v>
      </c>
      <c r="F31" s="11">
        <v>-145.21389700000003</v>
      </c>
      <c r="G31" s="19">
        <v>-180.21673399999997</v>
      </c>
      <c r="H31" s="19">
        <v>-165.443532</v>
      </c>
      <c r="I31" s="2">
        <v>-144.03251500000002</v>
      </c>
      <c r="J31" s="53">
        <v>-130.39417899999998</v>
      </c>
      <c r="K31" s="28">
        <v>-154.99743</v>
      </c>
      <c r="L31" s="19">
        <v>-141.98927399999997</v>
      </c>
      <c r="M31" s="19">
        <v>-150.824141</v>
      </c>
      <c r="N31" s="53">
        <v>-304.865887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7" t="s">
        <v>38</v>
      </c>
      <c r="B32" s="19">
        <v>-47.398</v>
      </c>
      <c r="C32" s="19">
        <v>-57.983</v>
      </c>
      <c r="D32" s="19">
        <v>-89.43</v>
      </c>
      <c r="E32" s="2">
        <v>-61.364</v>
      </c>
      <c r="F32" s="11">
        <v>-30.087</v>
      </c>
      <c r="G32" s="19">
        <v>-95.397</v>
      </c>
      <c r="H32" s="19">
        <v>-80.381</v>
      </c>
      <c r="I32" s="2">
        <v>-57.283</v>
      </c>
      <c r="J32" s="53">
        <v>-25.335</v>
      </c>
      <c r="K32" s="28">
        <v>-5.141</v>
      </c>
      <c r="L32" s="19">
        <v>-5.501</v>
      </c>
      <c r="M32" s="19">
        <v>-6.438</v>
      </c>
      <c r="N32" s="53">
        <v>-87.286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7" t="s">
        <v>36</v>
      </c>
      <c r="B33" s="19">
        <v>-0.45124400000000003</v>
      </c>
      <c r="C33" s="19">
        <v>-17.371025000000003</v>
      </c>
      <c r="D33" s="19">
        <v>-55.064268</v>
      </c>
      <c r="E33" s="2">
        <v>-68.5446379</v>
      </c>
      <c r="F33" s="11">
        <v>-110.61672</v>
      </c>
      <c r="G33" s="19">
        <v>-93.466815</v>
      </c>
      <c r="H33" s="19">
        <v>-77.56558292021</v>
      </c>
      <c r="I33" s="2">
        <v>-73.80585</v>
      </c>
      <c r="J33" s="53">
        <v>-75.32987</v>
      </c>
      <c r="K33" s="28">
        <v>-55.88</v>
      </c>
      <c r="L33" s="19">
        <v>-55.49</v>
      </c>
      <c r="M33" s="19">
        <v>-55.49</v>
      </c>
      <c r="N33" s="53">
        <v>-30.090779999999995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hidden="1">
      <c r="A34" s="7"/>
      <c r="B34" s="19"/>
      <c r="C34" s="19"/>
      <c r="D34" s="19"/>
      <c r="E34" s="2"/>
      <c r="F34" s="11"/>
      <c r="G34" s="19"/>
      <c r="H34" s="19"/>
      <c r="I34" s="2"/>
      <c r="J34" s="53"/>
      <c r="K34" s="28"/>
      <c r="L34" s="19"/>
      <c r="M34" s="19"/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8"/>
      <c r="B35" s="14"/>
      <c r="C35" s="14"/>
      <c r="D35" s="14"/>
      <c r="E35" s="5"/>
      <c r="F35" s="12"/>
      <c r="G35" s="14"/>
      <c r="H35" s="14"/>
      <c r="I35" s="5"/>
      <c r="J35" s="56"/>
      <c r="K35" s="37"/>
      <c r="L35" s="14"/>
      <c r="M35" s="14"/>
      <c r="N35" s="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8" t="s">
        <v>20</v>
      </c>
      <c r="B36" s="19"/>
      <c r="C36" s="19"/>
      <c r="D36" s="19"/>
      <c r="E36" s="2"/>
      <c r="F36" s="11"/>
      <c r="G36" s="19"/>
      <c r="H36" s="19"/>
      <c r="I36" s="2"/>
      <c r="J36" s="53"/>
      <c r="K36" s="28"/>
      <c r="L36" s="19"/>
      <c r="M36" s="19"/>
      <c r="N36" s="5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thickBot="1">
      <c r="A37" s="10" t="s">
        <v>17</v>
      </c>
      <c r="B37" s="49">
        <f>B12-B15-B29</f>
        <v>-216.23920147999993</v>
      </c>
      <c r="C37" s="49">
        <f aca="true" t="shared" si="6" ref="C37:N37">C12-C15-C29</f>
        <v>-235.9470585422514</v>
      </c>
      <c r="D37" s="49">
        <f t="shared" si="6"/>
        <v>-240.9867404607305</v>
      </c>
      <c r="E37" s="49">
        <f t="shared" si="6"/>
        <v>-255.44922221369524</v>
      </c>
      <c r="F37" s="49">
        <f t="shared" si="6"/>
        <v>-261.7450283846487</v>
      </c>
      <c r="G37" s="49">
        <f t="shared" si="6"/>
        <v>-248.43142664430178</v>
      </c>
      <c r="H37" s="49">
        <f t="shared" si="6"/>
        <v>-245.13895897464096</v>
      </c>
      <c r="I37" s="49">
        <f t="shared" si="6"/>
        <v>-246.22389474164527</v>
      </c>
      <c r="J37" s="49">
        <f t="shared" si="6"/>
        <v>-247.75313447830433</v>
      </c>
      <c r="K37" s="49">
        <f t="shared" si="6"/>
        <v>-256.75276172625615</v>
      </c>
      <c r="L37" s="49">
        <f t="shared" si="6"/>
        <v>-278.5378390836481</v>
      </c>
      <c r="M37" s="49">
        <f t="shared" si="6"/>
        <v>-284.581804386523</v>
      </c>
      <c r="N37" s="49">
        <f t="shared" si="6"/>
        <v>-266.7424362674751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91" s="94" customFormat="1" ht="12" customHeight="1">
      <c r="A38" s="78" t="s">
        <v>42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93"/>
    </row>
    <row r="39" spans="1:91" s="94" customFormat="1" ht="12" customHeight="1">
      <c r="A39" s="78" t="s">
        <v>43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93"/>
    </row>
    <row r="40" spans="1:57" s="72" customFormat="1" ht="12">
      <c r="A40" s="78"/>
      <c r="B40" s="92"/>
      <c r="C40" s="92"/>
      <c r="D40" s="92"/>
      <c r="E40" s="92"/>
      <c r="F40" s="92"/>
      <c r="G40" s="92"/>
      <c r="H40" s="78"/>
      <c r="I40" s="78"/>
      <c r="J40" s="78"/>
      <c r="K40" s="78"/>
      <c r="L40" s="78"/>
      <c r="M40" s="78"/>
      <c r="N40" s="78"/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1"/>
      <c r="AX40" s="69"/>
      <c r="AY40" s="69"/>
      <c r="AZ40" s="69"/>
      <c r="BA40" s="69"/>
      <c r="BB40" s="69"/>
      <c r="BC40" s="69"/>
      <c r="BD40" s="69"/>
      <c r="BE40" s="69"/>
    </row>
    <row r="41" spans="1:57" s="72" customFormat="1" ht="12">
      <c r="A41" s="7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1"/>
      <c r="AX41" s="69"/>
      <c r="AY41" s="69"/>
      <c r="AZ41" s="69"/>
      <c r="BA41" s="69"/>
      <c r="BB41" s="69"/>
      <c r="BC41" s="69"/>
      <c r="BD41" s="69"/>
      <c r="BE41" s="69"/>
    </row>
    <row r="42" spans="1:10" ht="12.75">
      <c r="A42" s="79"/>
      <c r="D42" s="1"/>
      <c r="E42" s="1"/>
      <c r="F42" s="1"/>
      <c r="G42" s="1"/>
      <c r="H42" s="1"/>
      <c r="I42" s="1"/>
      <c r="J42" s="1"/>
    </row>
    <row r="43" spans="1:10" ht="9" customHeight="1">
      <c r="A43" s="78"/>
      <c r="D43" s="1"/>
      <c r="E43" s="1"/>
      <c r="F43" s="1"/>
      <c r="G43" s="1"/>
      <c r="H43" s="1"/>
      <c r="I43" s="1"/>
      <c r="J43" s="1"/>
    </row>
    <row r="44" spans="1:10" ht="12.75">
      <c r="A44" s="78"/>
      <c r="D44" s="1"/>
      <c r="E44" s="1"/>
      <c r="F44" s="1"/>
      <c r="G44" s="1"/>
      <c r="H44" s="1"/>
      <c r="I44" s="1"/>
      <c r="J44" s="1"/>
    </row>
    <row r="45" spans="4:10" ht="12.75">
      <c r="D45" s="1"/>
      <c r="E45" s="1"/>
      <c r="F45" s="1"/>
      <c r="G45" s="1"/>
      <c r="H45" s="1"/>
      <c r="I45" s="1"/>
      <c r="J45" s="1"/>
    </row>
    <row r="46" spans="4:10" ht="12.75">
      <c r="D46" s="1"/>
      <c r="E46" s="1"/>
      <c r="F46" s="1"/>
      <c r="G46" s="1"/>
      <c r="H46" s="1"/>
      <c r="I46" s="1"/>
      <c r="J46" s="1"/>
    </row>
    <row r="47" spans="4:10" ht="12.75">
      <c r="D47" s="1"/>
      <c r="E47" s="1"/>
      <c r="F47" s="1"/>
      <c r="G47" s="1"/>
      <c r="H47" s="1"/>
      <c r="I47" s="1"/>
      <c r="J47" s="1"/>
    </row>
    <row r="48" spans="4:10" ht="12.75">
      <c r="D48" s="1"/>
      <c r="E48" s="1"/>
      <c r="F48" s="1"/>
      <c r="G48" s="1"/>
      <c r="H48" s="1"/>
      <c r="I48" s="1"/>
      <c r="J48" s="1"/>
    </row>
    <row r="49" spans="4:10" ht="12.75">
      <c r="D49" s="1"/>
      <c r="E49" s="1"/>
      <c r="F49" s="1"/>
      <c r="G49" s="1"/>
      <c r="H49" s="1"/>
      <c r="I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4:10" ht="12.75">
      <c r="D53" s="1"/>
      <c r="E53" s="1"/>
      <c r="F53" s="1"/>
      <c r="G53" s="1"/>
      <c r="H53" s="1"/>
      <c r="I53" s="1"/>
      <c r="J53" s="1"/>
    </row>
    <row r="54" spans="4:10" ht="12.75">
      <c r="D54" s="1"/>
      <c r="E54" s="1"/>
      <c r="F54" s="1"/>
      <c r="G54" s="1"/>
      <c r="H54" s="1"/>
      <c r="I54" s="1"/>
      <c r="J54" s="1"/>
    </row>
    <row r="55" spans="4:10" ht="12.75">
      <c r="D55" s="1"/>
      <c r="E55" s="1"/>
      <c r="F55" s="1"/>
      <c r="G55" s="1"/>
      <c r="H55" s="1"/>
      <c r="I55" s="1"/>
      <c r="J55" s="1"/>
    </row>
    <row r="56" spans="4:10" ht="12.75">
      <c r="D56" s="1"/>
      <c r="E56" s="1"/>
      <c r="F56" s="1"/>
      <c r="G56" s="1"/>
      <c r="H56" s="1"/>
      <c r="I56" s="1"/>
      <c r="J56" s="1"/>
    </row>
    <row r="57" spans="4:10" ht="12.75">
      <c r="D57" s="1"/>
      <c r="E57" s="1"/>
      <c r="F57" s="1"/>
      <c r="G57" s="1"/>
      <c r="H57" s="1"/>
      <c r="I57" s="1"/>
      <c r="J57" s="1"/>
    </row>
    <row r="58" spans="4:10" ht="12.75">
      <c r="D58" s="1"/>
      <c r="E58" s="1"/>
      <c r="F58" s="1"/>
      <c r="G58" s="1"/>
      <c r="H58" s="1"/>
      <c r="I58" s="1"/>
      <c r="J58" s="1"/>
    </row>
    <row r="59" spans="4:10" ht="12.75">
      <c r="D59" s="1"/>
      <c r="E59" s="1"/>
      <c r="F59" s="1"/>
      <c r="G59" s="1"/>
      <c r="H59" s="1"/>
      <c r="I59" s="1"/>
      <c r="J59" s="1"/>
    </row>
    <row r="60" spans="4:10" ht="12.75">
      <c r="D60" s="1"/>
      <c r="E60" s="1"/>
      <c r="F60" s="1"/>
      <c r="G60" s="1"/>
      <c r="H60" s="1"/>
      <c r="I60" s="1"/>
      <c r="J60" s="1"/>
    </row>
    <row r="61" spans="4:10" ht="12.75">
      <c r="D61" s="1"/>
      <c r="E61" s="1"/>
      <c r="F61" s="1"/>
      <c r="G61" s="1"/>
      <c r="H61" s="1"/>
      <c r="I61" s="1"/>
      <c r="J61" s="1"/>
    </row>
    <row r="62" spans="4:10" ht="12.75">
      <c r="D62" s="1"/>
      <c r="E62" s="1"/>
      <c r="F62" s="1"/>
      <c r="G62" s="1"/>
      <c r="H62" s="1"/>
      <c r="I62" s="1"/>
      <c r="J62" s="1"/>
    </row>
    <row r="63" spans="4:10" ht="12.75">
      <c r="D63" s="1"/>
      <c r="E63" s="1"/>
      <c r="F63" s="1"/>
      <c r="G63" s="1"/>
      <c r="H63" s="1"/>
      <c r="I63" s="1"/>
      <c r="J63" s="1"/>
    </row>
    <row r="64" spans="4:10" ht="12.75">
      <c r="D64" s="1"/>
      <c r="E64" s="1"/>
      <c r="F64" s="1"/>
      <c r="G64" s="1"/>
      <c r="H64" s="1"/>
      <c r="I64" s="1"/>
      <c r="J64" s="1"/>
    </row>
    <row r="65" spans="4:10" ht="12.75">
      <c r="D65" s="1"/>
      <c r="E65" s="1"/>
      <c r="F65" s="1"/>
      <c r="G65" s="1"/>
      <c r="H65" s="1"/>
      <c r="I65" s="1"/>
      <c r="J65" s="1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  <row r="68" spans="4:10" ht="12.75">
      <c r="D68" s="1"/>
      <c r="E68" s="1"/>
      <c r="F68" s="1"/>
      <c r="G68" s="1"/>
      <c r="H68" s="1"/>
      <c r="I68" s="1"/>
      <c r="J68" s="1"/>
    </row>
    <row r="69" spans="4:10" ht="12.75">
      <c r="D69" s="1"/>
      <c r="E69" s="1"/>
      <c r="F69" s="1"/>
      <c r="G69" s="1"/>
      <c r="H69" s="1"/>
      <c r="I69" s="1"/>
      <c r="J69" s="1"/>
    </row>
    <row r="70" spans="4:10" ht="12.75">
      <c r="D70" s="1"/>
      <c r="E70" s="1"/>
      <c r="F70" s="1"/>
      <c r="G70" s="1"/>
      <c r="H70" s="1"/>
      <c r="I70" s="1"/>
      <c r="J70" s="1"/>
    </row>
    <row r="71" spans="4:10" ht="12.75">
      <c r="D71" s="1"/>
      <c r="E71" s="1"/>
      <c r="F71" s="1"/>
      <c r="G71" s="1"/>
      <c r="H71" s="1"/>
      <c r="I71" s="1"/>
      <c r="J71" s="1"/>
    </row>
    <row r="72" spans="4:10" ht="12.75">
      <c r="D72" s="1"/>
      <c r="E72" s="1"/>
      <c r="F72" s="1"/>
      <c r="G72" s="1"/>
      <c r="H72" s="1"/>
      <c r="I72" s="1"/>
      <c r="J72" s="1"/>
    </row>
    <row r="73" spans="4:10" ht="12.75">
      <c r="D73" s="1"/>
      <c r="E73" s="1"/>
      <c r="F73" s="1"/>
      <c r="G73" s="1"/>
      <c r="H73" s="1"/>
      <c r="I73" s="1"/>
      <c r="J73" s="1"/>
    </row>
    <row r="74" spans="4:10" ht="12.75">
      <c r="D74" s="1"/>
      <c r="E74" s="1"/>
      <c r="F74" s="1"/>
      <c r="G74" s="1"/>
      <c r="H74" s="1"/>
      <c r="I74" s="1"/>
      <c r="J74" s="1"/>
    </row>
    <row r="75" spans="4:10" ht="12.75">
      <c r="D75" s="1"/>
      <c r="E75" s="1"/>
      <c r="F75" s="1"/>
      <c r="G75" s="1"/>
      <c r="H75" s="1"/>
      <c r="I75" s="1"/>
      <c r="J75" s="1"/>
    </row>
    <row r="76" spans="4:10" ht="12.75">
      <c r="D76" s="1"/>
      <c r="E76" s="1"/>
      <c r="F76" s="1"/>
      <c r="G76" s="1"/>
      <c r="H76" s="1"/>
      <c r="I76" s="1"/>
      <c r="J76" s="1"/>
    </row>
    <row r="77" spans="4:10" ht="12.75">
      <c r="D77" s="1"/>
      <c r="E77" s="1"/>
      <c r="F77" s="1"/>
      <c r="G77" s="1"/>
      <c r="H77" s="1"/>
      <c r="I77" s="1"/>
      <c r="J77" s="1"/>
    </row>
    <row r="78" spans="4:10" ht="12.75">
      <c r="D78" s="1"/>
      <c r="E78" s="1"/>
      <c r="F78" s="1"/>
      <c r="G78" s="1"/>
      <c r="H78" s="1"/>
      <c r="I78" s="1"/>
      <c r="J78" s="1"/>
    </row>
    <row r="79" spans="4:10" ht="12.75">
      <c r="D79" s="1"/>
      <c r="E79" s="1"/>
      <c r="F79" s="1"/>
      <c r="G79" s="1"/>
      <c r="H79" s="1"/>
      <c r="I79" s="1"/>
      <c r="J79" s="1"/>
    </row>
    <row r="80" spans="4:10" ht="12.75">
      <c r="D80" s="1"/>
      <c r="E80" s="1"/>
      <c r="F80" s="1"/>
      <c r="G80" s="1"/>
      <c r="H80" s="1"/>
      <c r="I80" s="1"/>
      <c r="J80" s="1"/>
    </row>
    <row r="81" spans="4:10" ht="12.75">
      <c r="D81" s="1"/>
      <c r="E81" s="1"/>
      <c r="F81" s="1"/>
      <c r="G81" s="1"/>
      <c r="H81" s="1"/>
      <c r="I81" s="1"/>
      <c r="J81" s="1"/>
    </row>
    <row r="82" spans="4:10" ht="12.75">
      <c r="D82" s="1"/>
      <c r="E82" s="1"/>
      <c r="F82" s="1"/>
      <c r="G82" s="1"/>
      <c r="H82" s="1"/>
      <c r="I82" s="1"/>
      <c r="J82" s="1"/>
    </row>
    <row r="83" spans="4:10" ht="12.75">
      <c r="D83" s="1"/>
      <c r="E83" s="1"/>
      <c r="F83" s="1"/>
      <c r="G83" s="1"/>
      <c r="H83" s="1"/>
      <c r="I83" s="1"/>
      <c r="J83" s="1"/>
    </row>
    <row r="84" spans="4:10" ht="12.75">
      <c r="D84" s="1"/>
      <c r="E84" s="1"/>
      <c r="F84" s="1"/>
      <c r="G84" s="1"/>
      <c r="H84" s="1"/>
      <c r="I84" s="1"/>
      <c r="J84" s="1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  <row r="87" spans="4:10" ht="12.75">
      <c r="D87" s="1"/>
      <c r="E87" s="1"/>
      <c r="F87" s="1"/>
      <c r="G87" s="1"/>
      <c r="H87" s="1"/>
      <c r="I87" s="1"/>
      <c r="J87" s="1"/>
    </row>
    <row r="88" spans="4:10" ht="12.75">
      <c r="D88" s="1"/>
      <c r="E88" s="1"/>
      <c r="F88" s="1"/>
      <c r="G88" s="1"/>
      <c r="H88" s="1"/>
      <c r="I88" s="1"/>
      <c r="J88" s="1"/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  <row r="91" spans="4:10" ht="12.75">
      <c r="D91" s="1"/>
      <c r="E91" s="1"/>
      <c r="F91" s="1"/>
      <c r="G91" s="1"/>
      <c r="H91" s="1"/>
      <c r="I91" s="1"/>
      <c r="J91" s="1"/>
    </row>
    <row r="92" spans="4:10" ht="12.75">
      <c r="D92" s="1"/>
      <c r="E92" s="1"/>
      <c r="F92" s="1"/>
      <c r="G92" s="1"/>
      <c r="H92" s="1"/>
      <c r="I92" s="1"/>
      <c r="J92" s="1"/>
    </row>
    <row r="93" spans="4:10" ht="12.75">
      <c r="D93" s="1"/>
      <c r="E93" s="1"/>
      <c r="F93" s="1"/>
      <c r="G93" s="1"/>
      <c r="H93" s="1"/>
      <c r="I93" s="1"/>
      <c r="J93" s="1"/>
    </row>
    <row r="94" spans="4:10" ht="12.75">
      <c r="D94" s="1"/>
      <c r="E94" s="1"/>
      <c r="F94" s="1"/>
      <c r="G94" s="1"/>
      <c r="H94" s="1"/>
      <c r="I94" s="1"/>
      <c r="J94" s="1"/>
    </row>
    <row r="95" spans="4:10" ht="12.75">
      <c r="D95" s="1"/>
      <c r="E95" s="1"/>
      <c r="F95" s="1"/>
      <c r="G95" s="1"/>
      <c r="H95" s="1"/>
      <c r="I95" s="1"/>
      <c r="J95" s="1"/>
    </row>
    <row r="96" spans="4:10" ht="12.75">
      <c r="D96" s="1"/>
      <c r="E96" s="1"/>
      <c r="F96" s="1"/>
      <c r="G96" s="1"/>
      <c r="H96" s="1"/>
      <c r="I96" s="1"/>
      <c r="J96" s="1"/>
    </row>
    <row r="97" spans="4:10" ht="12.75">
      <c r="D97" s="1"/>
      <c r="E97" s="1"/>
      <c r="F97" s="1"/>
      <c r="G97" s="1"/>
      <c r="H97" s="1"/>
      <c r="I97" s="1"/>
      <c r="J97" s="1"/>
    </row>
    <row r="98" spans="4:10" ht="12.75">
      <c r="D98" s="1"/>
      <c r="E98" s="1"/>
      <c r="F98" s="1"/>
      <c r="G98" s="1"/>
      <c r="H98" s="1"/>
      <c r="I98" s="1"/>
      <c r="J98" s="1"/>
    </row>
    <row r="99" spans="4:10" ht="12.75">
      <c r="D99" s="1"/>
      <c r="E99" s="1"/>
      <c r="F99" s="1"/>
      <c r="G99" s="1"/>
      <c r="H99" s="1"/>
      <c r="I99" s="1"/>
      <c r="J99" s="1"/>
    </row>
    <row r="100" spans="4:10" ht="12.75">
      <c r="D100" s="1"/>
      <c r="E100" s="1"/>
      <c r="F100" s="1"/>
      <c r="G100" s="1"/>
      <c r="H100" s="1"/>
      <c r="I100" s="1"/>
      <c r="J100" s="1"/>
    </row>
    <row r="101" spans="4:10" ht="12.75">
      <c r="D101" s="1"/>
      <c r="E101" s="1"/>
      <c r="F101" s="1"/>
      <c r="G101" s="1"/>
      <c r="H101" s="1"/>
      <c r="I101" s="1"/>
      <c r="J101" s="1"/>
    </row>
    <row r="102" spans="4:10" ht="12.75">
      <c r="D102" s="1"/>
      <c r="E102" s="1"/>
      <c r="F102" s="1"/>
      <c r="G102" s="1"/>
      <c r="H102" s="1"/>
      <c r="I102" s="1"/>
      <c r="J102" s="1"/>
    </row>
    <row r="103" spans="4:10" ht="12.75">
      <c r="D103" s="1"/>
      <c r="E103" s="1"/>
      <c r="F103" s="1"/>
      <c r="G103" s="1"/>
      <c r="H103" s="1"/>
      <c r="I103" s="1"/>
      <c r="J103" s="1"/>
    </row>
    <row r="104" spans="4:10" ht="12.75">
      <c r="D104" s="1"/>
      <c r="E104" s="1"/>
      <c r="F104" s="1"/>
      <c r="G104" s="1"/>
      <c r="H104" s="1"/>
      <c r="I104" s="1"/>
      <c r="J104" s="1"/>
    </row>
    <row r="105" spans="4:10" ht="12.75">
      <c r="D105" s="1"/>
      <c r="E105" s="1"/>
      <c r="F105" s="1"/>
      <c r="G105" s="1"/>
      <c r="H105" s="1"/>
      <c r="I105" s="1"/>
      <c r="J105" s="1"/>
    </row>
    <row r="106" spans="4:10" ht="12.75">
      <c r="D106" s="1"/>
      <c r="E106" s="1"/>
      <c r="F106" s="1"/>
      <c r="G106" s="1"/>
      <c r="H106" s="1"/>
      <c r="I106" s="1"/>
      <c r="J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4:11" ht="12.75">
      <c r="D109" s="1"/>
      <c r="E109" s="1"/>
      <c r="F109" s="1"/>
      <c r="G109" s="1"/>
      <c r="H109" s="1"/>
      <c r="I109" s="1"/>
      <c r="J109" s="1"/>
      <c r="K109" s="1"/>
    </row>
    <row r="110" spans="4:11" ht="12.75">
      <c r="D110" s="1"/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4:11" ht="12.75">
      <c r="D112" s="1"/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4:11" ht="12.75">
      <c r="D114" s="1"/>
      <c r="E114" s="1"/>
      <c r="F114" s="1"/>
      <c r="G114" s="1"/>
      <c r="H114" s="1"/>
      <c r="I114" s="1"/>
      <c r="J114" s="1"/>
      <c r="K114" s="1"/>
    </row>
    <row r="115" spans="4:11" ht="12.75">
      <c r="D115" s="1"/>
      <c r="E115" s="1"/>
      <c r="F115" s="1"/>
      <c r="G115" s="1"/>
      <c r="H115" s="1"/>
      <c r="I115" s="1"/>
      <c r="J115" s="1"/>
      <c r="K115" s="1"/>
    </row>
    <row r="116" spans="4:10" ht="12.75">
      <c r="D116" s="1"/>
      <c r="E116" s="1"/>
      <c r="F116" s="1"/>
      <c r="G116" s="1"/>
      <c r="H116" s="1"/>
      <c r="I116" s="1"/>
      <c r="J116" s="1"/>
    </row>
    <row r="117" spans="4:10" ht="12.75">
      <c r="D117" s="1"/>
      <c r="E117" s="1"/>
      <c r="F117" s="1"/>
      <c r="G117" s="1"/>
      <c r="H117" s="1"/>
      <c r="I117" s="1"/>
      <c r="J117" s="1"/>
    </row>
    <row r="118" spans="4:10" ht="12.75">
      <c r="D118" s="1"/>
      <c r="E118" s="1"/>
      <c r="F118" s="1"/>
      <c r="G118" s="1"/>
      <c r="H118" s="1"/>
      <c r="I118" s="1"/>
      <c r="J118" s="1"/>
    </row>
    <row r="119" spans="4:10" ht="12.75">
      <c r="D119" s="1"/>
      <c r="E119" s="1"/>
      <c r="F119" s="1"/>
      <c r="G119" s="1"/>
      <c r="H119" s="1"/>
      <c r="I119" s="1"/>
      <c r="J119" s="1"/>
    </row>
    <row r="120" spans="4:10" ht="12.75">
      <c r="D120" s="1"/>
      <c r="E120" s="1"/>
      <c r="F120" s="1"/>
      <c r="G120" s="1"/>
      <c r="H120" s="1"/>
      <c r="I120" s="1"/>
      <c r="J120" s="1"/>
    </row>
    <row r="121" spans="4:10" ht="12.75">
      <c r="D121" s="1"/>
      <c r="E121" s="1"/>
      <c r="F121" s="1"/>
      <c r="G121" s="1"/>
      <c r="H121" s="1"/>
      <c r="I121" s="1"/>
      <c r="J121" s="1"/>
    </row>
    <row r="122" spans="4:10" ht="12.75">
      <c r="D122" s="1"/>
      <c r="E122" s="1"/>
      <c r="F122" s="1"/>
      <c r="G122" s="1"/>
      <c r="H122" s="1"/>
      <c r="I122" s="1"/>
      <c r="J122" s="1"/>
    </row>
    <row r="123" spans="4:10" ht="12.75">
      <c r="D123" s="1"/>
      <c r="E123" s="1"/>
      <c r="F123" s="1"/>
      <c r="G123" s="1"/>
      <c r="H123" s="1"/>
      <c r="I123" s="1"/>
      <c r="J123" s="1"/>
    </row>
    <row r="124" spans="4:10" ht="12.75">
      <c r="D124" s="1"/>
      <c r="E124" s="1"/>
      <c r="F124" s="1"/>
      <c r="G124" s="1"/>
      <c r="H124" s="1"/>
      <c r="I124" s="1"/>
      <c r="J124" s="1"/>
    </row>
    <row r="125" spans="4:10" ht="12.75">
      <c r="D125" s="1"/>
      <c r="E125" s="1"/>
      <c r="F125" s="1"/>
      <c r="G125" s="1"/>
      <c r="H125" s="1"/>
      <c r="I125" s="1"/>
      <c r="J125" s="1"/>
    </row>
    <row r="126" spans="4:10" ht="12.75">
      <c r="D126" s="1"/>
      <c r="E126" s="1"/>
      <c r="F126" s="1"/>
      <c r="G126" s="1"/>
      <c r="H126" s="1"/>
      <c r="I126" s="1"/>
      <c r="J126" s="1"/>
    </row>
    <row r="127" spans="4:10" ht="12.75">
      <c r="D127" s="1"/>
      <c r="E127" s="1"/>
      <c r="F127" s="1"/>
      <c r="G127" s="1"/>
      <c r="H127" s="1"/>
      <c r="I127" s="1"/>
      <c r="J127" s="1"/>
    </row>
    <row r="128" spans="4:10" ht="12.75">
      <c r="D128" s="1"/>
      <c r="E128" s="1"/>
      <c r="F128" s="1"/>
      <c r="G128" s="1"/>
      <c r="H128" s="1"/>
      <c r="I128" s="1"/>
      <c r="J128" s="1"/>
    </row>
    <row r="129" spans="4:10" ht="12.75">
      <c r="D129" s="1"/>
      <c r="E129" s="1"/>
      <c r="F129" s="1"/>
      <c r="G129" s="1"/>
      <c r="H129" s="1"/>
      <c r="I129" s="1"/>
      <c r="J129" s="1"/>
    </row>
    <row r="130" spans="4:10" ht="12.75">
      <c r="D130" s="1"/>
      <c r="E130" s="1"/>
      <c r="F130" s="1"/>
      <c r="G130" s="1"/>
      <c r="H130" s="1"/>
      <c r="I130" s="1"/>
      <c r="J130" s="1"/>
    </row>
    <row r="131" spans="4:10" ht="12.75">
      <c r="D131" s="1"/>
      <c r="E131" s="1"/>
      <c r="F131" s="1"/>
      <c r="G131" s="1"/>
      <c r="H131" s="1"/>
      <c r="I131" s="1"/>
      <c r="J131" s="1"/>
    </row>
    <row r="132" spans="4:10" ht="12.75">
      <c r="D132" s="1"/>
      <c r="E132" s="1"/>
      <c r="F132" s="1"/>
      <c r="G132" s="1"/>
      <c r="H132" s="1"/>
      <c r="I132" s="1"/>
      <c r="J132" s="1"/>
    </row>
    <row r="133" spans="4:10" ht="12.75">
      <c r="D133" s="1"/>
      <c r="E133" s="1"/>
      <c r="F133" s="1"/>
      <c r="G133" s="1"/>
      <c r="H133" s="1"/>
      <c r="I133" s="1"/>
      <c r="J133" s="1"/>
    </row>
    <row r="134" spans="4:10" ht="12.75">
      <c r="D134" s="1"/>
      <c r="E134" s="1"/>
      <c r="F134" s="1"/>
      <c r="G134" s="1"/>
      <c r="H134" s="1"/>
      <c r="I134" s="1"/>
      <c r="J134" s="1"/>
    </row>
    <row r="135" spans="4:10" ht="12.75">
      <c r="D135" s="1"/>
      <c r="E135" s="1"/>
      <c r="F135" s="1"/>
      <c r="G135" s="1"/>
      <c r="H135" s="1"/>
      <c r="I135" s="1"/>
      <c r="J135" s="1"/>
    </row>
    <row r="136" spans="4:10" ht="12.75">
      <c r="D136" s="1"/>
      <c r="E136" s="1"/>
      <c r="F136" s="1"/>
      <c r="G136" s="1"/>
      <c r="H136" s="1"/>
      <c r="I136" s="1"/>
      <c r="J136" s="1"/>
    </row>
    <row r="137" spans="4:10" ht="12.75">
      <c r="D137" s="1"/>
      <c r="E137" s="1"/>
      <c r="F137" s="1"/>
      <c r="G137" s="1"/>
      <c r="H137" s="1"/>
      <c r="I137" s="1"/>
      <c r="J137" s="1"/>
    </row>
    <row r="138" spans="4:10" ht="12.75">
      <c r="D138" s="1"/>
      <c r="E138" s="1"/>
      <c r="F138" s="1"/>
      <c r="G138" s="1"/>
      <c r="H138" s="1"/>
      <c r="I138" s="1"/>
      <c r="J138" s="1"/>
    </row>
    <row r="139" spans="4:10" ht="12.75">
      <c r="D139" s="1"/>
      <c r="E139" s="1"/>
      <c r="F139" s="1"/>
      <c r="G139" s="1"/>
      <c r="H139" s="1"/>
      <c r="I139" s="1"/>
      <c r="J139" s="1"/>
    </row>
    <row r="140" spans="4:10" ht="12.75">
      <c r="D140" s="1"/>
      <c r="E140" s="1"/>
      <c r="F140" s="1"/>
      <c r="G140" s="1"/>
      <c r="H140" s="1"/>
      <c r="I140" s="1"/>
      <c r="J140" s="1"/>
    </row>
    <row r="141" spans="4:10" ht="12.75">
      <c r="D141" s="1"/>
      <c r="E141" s="1"/>
      <c r="F141" s="1"/>
      <c r="G141" s="1"/>
      <c r="H141" s="1"/>
      <c r="I141" s="1"/>
      <c r="J141" s="1"/>
    </row>
    <row r="142" spans="4:10" ht="12.75">
      <c r="D142" s="1"/>
      <c r="E142" s="1"/>
      <c r="F142" s="1"/>
      <c r="G142" s="1"/>
      <c r="H142" s="1"/>
      <c r="I142" s="1"/>
      <c r="J142" s="1"/>
    </row>
    <row r="143" spans="4:10" ht="12.75">
      <c r="D143" s="1"/>
      <c r="E143" s="1"/>
      <c r="F143" s="1"/>
      <c r="G143" s="1"/>
      <c r="H143" s="1"/>
      <c r="I143" s="1"/>
      <c r="J143" s="1"/>
    </row>
    <row r="144" spans="4:10" ht="12.75">
      <c r="D144" s="1"/>
      <c r="E144" s="1"/>
      <c r="F144" s="1"/>
      <c r="G144" s="1"/>
      <c r="H144" s="1"/>
      <c r="I144" s="1"/>
      <c r="J144" s="1"/>
    </row>
    <row r="145" spans="4:10" ht="12.75">
      <c r="D145" s="1"/>
      <c r="E145" s="1"/>
      <c r="F145" s="1"/>
      <c r="G145" s="1"/>
      <c r="H145" s="1"/>
      <c r="I145" s="1"/>
      <c r="J145" s="1"/>
    </row>
    <row r="146" spans="4:10" ht="12.75">
      <c r="D146" s="1"/>
      <c r="E146" s="1"/>
      <c r="F146" s="1"/>
      <c r="G146" s="1"/>
      <c r="H146" s="1"/>
      <c r="I146" s="1"/>
      <c r="J146" s="1"/>
    </row>
    <row r="147" spans="4:10" ht="12.75">
      <c r="D147" s="1"/>
      <c r="E147" s="1"/>
      <c r="F147" s="1"/>
      <c r="G147" s="1"/>
      <c r="H147" s="1"/>
      <c r="I147" s="1"/>
      <c r="J147" s="1"/>
    </row>
    <row r="148" spans="4:10" ht="12.75">
      <c r="D148" s="1"/>
      <c r="E148" s="1"/>
      <c r="F148" s="1"/>
      <c r="G148" s="1"/>
      <c r="H148" s="1"/>
      <c r="I148" s="1"/>
      <c r="J148" s="1"/>
    </row>
    <row r="149" spans="4:10" ht="12.75">
      <c r="D149" s="1"/>
      <c r="E149" s="1"/>
      <c r="F149" s="1"/>
      <c r="G149" s="1"/>
      <c r="H149" s="1"/>
      <c r="I149" s="1"/>
      <c r="J149" s="1"/>
    </row>
    <row r="150" spans="4:10" ht="12.75">
      <c r="D150" s="1"/>
      <c r="E150" s="1"/>
      <c r="F150" s="1"/>
      <c r="G150" s="1"/>
      <c r="H150" s="1"/>
      <c r="I150" s="1"/>
      <c r="J150" s="1"/>
    </row>
    <row r="151" spans="4:10" ht="12.75">
      <c r="D151" s="1"/>
      <c r="E151" s="1"/>
      <c r="F151" s="1"/>
      <c r="G151" s="1"/>
      <c r="H151" s="1"/>
      <c r="I151" s="1"/>
      <c r="J151" s="1"/>
    </row>
    <row r="152" spans="4:10" ht="12.75"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</sheetData>
  <sheetProtection/>
  <printOptions/>
  <pageMargins left="0.76" right="0.59" top="0.984251968503937" bottom="0.984251968503937" header="0.5118110236220472" footer="0.5118110236220472"/>
  <pageSetup fitToHeight="1" fitToWidth="1"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</dc:title>
  <dc:subject/>
  <dc:creator>jjjj</dc:creator>
  <cp:keywords/>
  <dc:description/>
  <cp:lastModifiedBy>Белоконов В.К.</cp:lastModifiedBy>
  <cp:lastPrinted>2019-08-07T09:04:26Z</cp:lastPrinted>
  <dcterms:created xsi:type="dcterms:W3CDTF">1998-10-27T12:30:12Z</dcterms:created>
  <dcterms:modified xsi:type="dcterms:W3CDTF">2019-08-09T08:28:42Z</dcterms:modified>
  <cp:category/>
  <cp:version/>
  <cp:contentType/>
  <cp:contentStatus/>
</cp:coreProperties>
</file>